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 (Midwest BikeShare)\Bublr James\02 Operations\Reporting\Trip Reporting\2017 Reports\"/>
    </mc:Choice>
  </mc:AlternateContent>
  <bookViews>
    <workbookView xWindow="0" yWindow="0" windowWidth="20490" windowHeight="7530" xr2:uid="{00000000-000D-0000-FFFF-FFFF00000000}"/>
  </bookViews>
  <sheets>
    <sheet name="Sheet1" sheetId="6" r:id="rId1"/>
    <sheet name="1703.Trips" sheetId="4" r:id="rId2"/>
    <sheet name="Formulas" sheetId="3" r:id="rId3"/>
    <sheet name="Key" sheetId="5" r:id="rId4"/>
  </sheets>
  <calcPr calcId="171027" concurrentCalc="0"/>
  <pivotCaches>
    <pivotCache cacheId="0" r:id="rId5"/>
  </pivotCaches>
</workbook>
</file>

<file path=xl/calcChain.xml><?xml version="1.0" encoding="utf-8"?>
<calcChain xmlns="http://schemas.openxmlformats.org/spreadsheetml/2006/main">
  <c r="O1893" i="4" l="1"/>
  <c r="P1893" i="4"/>
  <c r="Q1893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G1161" i="4"/>
  <c r="AG1162" i="4"/>
  <c r="AG1163" i="4"/>
  <c r="AG1164" i="4"/>
  <c r="AG1165" i="4"/>
  <c r="AG1166" i="4"/>
  <c r="AG1167" i="4"/>
  <c r="AG1168" i="4"/>
  <c r="AG1169" i="4"/>
  <c r="AG1170" i="4"/>
  <c r="AG1171" i="4"/>
  <c r="AG1172" i="4"/>
  <c r="AG1173" i="4"/>
  <c r="AG1174" i="4"/>
  <c r="AG1175" i="4"/>
  <c r="AG1176" i="4"/>
  <c r="AG1177" i="4"/>
  <c r="AG1178" i="4"/>
  <c r="AG1179" i="4"/>
  <c r="AG1180" i="4"/>
  <c r="AG1181" i="4"/>
  <c r="AG1182" i="4"/>
  <c r="AG1183" i="4"/>
  <c r="AG1184" i="4"/>
  <c r="AG1185" i="4"/>
  <c r="AG1186" i="4"/>
  <c r="AG1187" i="4"/>
  <c r="AG1188" i="4"/>
  <c r="AG1189" i="4"/>
  <c r="AG1190" i="4"/>
  <c r="AG1191" i="4"/>
  <c r="AG1192" i="4"/>
  <c r="AG1193" i="4"/>
  <c r="AG1194" i="4"/>
  <c r="AG1195" i="4"/>
  <c r="AG1196" i="4"/>
  <c r="AG1197" i="4"/>
  <c r="AG1198" i="4"/>
  <c r="AG1199" i="4"/>
  <c r="AG1200" i="4"/>
  <c r="AG1201" i="4"/>
  <c r="AG1202" i="4"/>
  <c r="AG1203" i="4"/>
  <c r="AG1204" i="4"/>
  <c r="AG1205" i="4"/>
  <c r="AG1206" i="4"/>
  <c r="AG1207" i="4"/>
  <c r="AG1208" i="4"/>
  <c r="AG1209" i="4"/>
  <c r="AG1210" i="4"/>
  <c r="AG1211" i="4"/>
  <c r="AG1212" i="4"/>
  <c r="AG1213" i="4"/>
  <c r="AG1214" i="4"/>
  <c r="AG1215" i="4"/>
  <c r="AG1216" i="4"/>
  <c r="AG1217" i="4"/>
  <c r="AG1218" i="4"/>
  <c r="AG1219" i="4"/>
  <c r="AG1220" i="4"/>
  <c r="AG1221" i="4"/>
  <c r="AG1222" i="4"/>
  <c r="AG1223" i="4"/>
  <c r="AG1224" i="4"/>
  <c r="AG1225" i="4"/>
  <c r="AG1226" i="4"/>
  <c r="AG1227" i="4"/>
  <c r="AG1228" i="4"/>
  <c r="AG1229" i="4"/>
  <c r="AG1230" i="4"/>
  <c r="AG1231" i="4"/>
  <c r="AG1232" i="4"/>
  <c r="AG1233" i="4"/>
  <c r="AG1234" i="4"/>
  <c r="AG1235" i="4"/>
  <c r="AG1236" i="4"/>
  <c r="AG1237" i="4"/>
  <c r="AG1238" i="4"/>
  <c r="AG1239" i="4"/>
  <c r="AG1240" i="4"/>
  <c r="AG1241" i="4"/>
  <c r="AG1242" i="4"/>
  <c r="AG1243" i="4"/>
  <c r="AG1244" i="4"/>
  <c r="AG1245" i="4"/>
  <c r="AG1246" i="4"/>
  <c r="AG1247" i="4"/>
  <c r="AG1248" i="4"/>
  <c r="AG1249" i="4"/>
  <c r="AG1250" i="4"/>
  <c r="AG1251" i="4"/>
  <c r="AG1252" i="4"/>
  <c r="AG1253" i="4"/>
  <c r="AG1254" i="4"/>
  <c r="AG1255" i="4"/>
  <c r="AG1256" i="4"/>
  <c r="AG1257" i="4"/>
  <c r="AG1258" i="4"/>
  <c r="AG1259" i="4"/>
  <c r="AG1260" i="4"/>
  <c r="AG1261" i="4"/>
  <c r="AG1262" i="4"/>
  <c r="AG1263" i="4"/>
  <c r="AG1264" i="4"/>
  <c r="AG1265" i="4"/>
  <c r="AG1266" i="4"/>
  <c r="AG1267" i="4"/>
  <c r="AG1268" i="4"/>
  <c r="AG1269" i="4"/>
  <c r="AG1270" i="4"/>
  <c r="AG1271" i="4"/>
  <c r="AG1272" i="4"/>
  <c r="AG1273" i="4"/>
  <c r="AG1274" i="4"/>
  <c r="AG1275" i="4"/>
  <c r="AG1276" i="4"/>
  <c r="AG1277" i="4"/>
  <c r="AG1278" i="4"/>
  <c r="AG1279" i="4"/>
  <c r="AG1280" i="4"/>
  <c r="AG1281" i="4"/>
  <c r="AG1282" i="4"/>
  <c r="AG1283" i="4"/>
  <c r="AG1284" i="4"/>
  <c r="AG1285" i="4"/>
  <c r="AG1286" i="4"/>
  <c r="AG1287" i="4"/>
  <c r="AG1288" i="4"/>
  <c r="AG1289" i="4"/>
  <c r="AG1290" i="4"/>
  <c r="AG1291" i="4"/>
  <c r="AG1292" i="4"/>
  <c r="AG1293" i="4"/>
  <c r="AG1294" i="4"/>
  <c r="AG1295" i="4"/>
  <c r="AG1296" i="4"/>
  <c r="AG1297" i="4"/>
  <c r="AG1298" i="4"/>
  <c r="AG1299" i="4"/>
  <c r="AG1300" i="4"/>
  <c r="AG1301" i="4"/>
  <c r="AG1302" i="4"/>
  <c r="AG1303" i="4"/>
  <c r="AG1304" i="4"/>
  <c r="AG1305" i="4"/>
  <c r="AG1306" i="4"/>
  <c r="AG1307" i="4"/>
  <c r="AG1308" i="4"/>
  <c r="AG1309" i="4"/>
  <c r="AG1310" i="4"/>
  <c r="AG1311" i="4"/>
  <c r="AG1312" i="4"/>
  <c r="AG1313" i="4"/>
  <c r="AG1314" i="4"/>
  <c r="AG1315" i="4"/>
  <c r="AG1316" i="4"/>
  <c r="AG1317" i="4"/>
  <c r="AG1318" i="4"/>
  <c r="AG1319" i="4"/>
  <c r="AG1320" i="4"/>
  <c r="AG1321" i="4"/>
  <c r="AG1322" i="4"/>
  <c r="AG1323" i="4"/>
  <c r="AG1324" i="4"/>
  <c r="AG1325" i="4"/>
  <c r="AG1326" i="4"/>
  <c r="AG1327" i="4"/>
  <c r="AG1328" i="4"/>
  <c r="AG1329" i="4"/>
  <c r="AG1330" i="4"/>
  <c r="AG1331" i="4"/>
  <c r="AG1332" i="4"/>
  <c r="AG1333" i="4"/>
  <c r="AG1334" i="4"/>
  <c r="AG1335" i="4"/>
  <c r="AG1336" i="4"/>
  <c r="AG1337" i="4"/>
  <c r="AG1338" i="4"/>
  <c r="AG1339" i="4"/>
  <c r="AG1340" i="4"/>
  <c r="AG1341" i="4"/>
  <c r="AG1342" i="4"/>
  <c r="AG1343" i="4"/>
  <c r="AG1344" i="4"/>
  <c r="AG1345" i="4"/>
  <c r="AG1346" i="4"/>
  <c r="AG1347" i="4"/>
  <c r="AG1348" i="4"/>
  <c r="AG1349" i="4"/>
  <c r="AG1350" i="4"/>
  <c r="AG1351" i="4"/>
  <c r="AG1352" i="4"/>
  <c r="AG1353" i="4"/>
  <c r="AG1354" i="4"/>
  <c r="AG1355" i="4"/>
  <c r="AG1356" i="4"/>
  <c r="AG1357" i="4"/>
  <c r="AG1358" i="4"/>
  <c r="AG1359" i="4"/>
  <c r="AG1360" i="4"/>
  <c r="AG1361" i="4"/>
  <c r="AG1362" i="4"/>
  <c r="AG1363" i="4"/>
  <c r="AG1364" i="4"/>
  <c r="AG1365" i="4"/>
  <c r="AG1366" i="4"/>
  <c r="AG1367" i="4"/>
  <c r="AG1368" i="4"/>
  <c r="AG1369" i="4"/>
  <c r="AG1370" i="4"/>
  <c r="AG1371" i="4"/>
  <c r="AG1372" i="4"/>
  <c r="AG1373" i="4"/>
  <c r="AG1374" i="4"/>
  <c r="AG1375" i="4"/>
  <c r="AG1376" i="4"/>
  <c r="AG1377" i="4"/>
  <c r="AG1378" i="4"/>
  <c r="AG1379" i="4"/>
  <c r="AG1380" i="4"/>
  <c r="AG1381" i="4"/>
  <c r="AG1382" i="4"/>
  <c r="AG1383" i="4"/>
  <c r="AG1384" i="4"/>
  <c r="AG1385" i="4"/>
  <c r="AG1386" i="4"/>
  <c r="AG1387" i="4"/>
  <c r="AG1388" i="4"/>
  <c r="AG1389" i="4"/>
  <c r="AG1390" i="4"/>
  <c r="AG1391" i="4"/>
  <c r="AG1392" i="4"/>
  <c r="AG1393" i="4"/>
  <c r="AG1394" i="4"/>
  <c r="AG1395" i="4"/>
  <c r="AG1396" i="4"/>
  <c r="AG1397" i="4"/>
  <c r="AG1398" i="4"/>
  <c r="AG1399" i="4"/>
  <c r="AG1400" i="4"/>
  <c r="AG1401" i="4"/>
  <c r="AG1402" i="4"/>
  <c r="AG1403" i="4"/>
  <c r="AG1404" i="4"/>
  <c r="AG1405" i="4"/>
  <c r="AG1406" i="4"/>
  <c r="AG1407" i="4"/>
  <c r="AG1408" i="4"/>
  <c r="AG1409" i="4"/>
  <c r="AG1410" i="4"/>
  <c r="AG1411" i="4"/>
  <c r="AG1412" i="4"/>
  <c r="AG1413" i="4"/>
  <c r="AG1414" i="4"/>
  <c r="AG1415" i="4"/>
  <c r="AG1416" i="4"/>
  <c r="AG1417" i="4"/>
  <c r="AG1418" i="4"/>
  <c r="AG1419" i="4"/>
  <c r="AG1420" i="4"/>
  <c r="AG1421" i="4"/>
  <c r="AG1422" i="4"/>
  <c r="AG1423" i="4"/>
  <c r="AG1424" i="4"/>
  <c r="AG1425" i="4"/>
  <c r="AG1426" i="4"/>
  <c r="AG1427" i="4"/>
  <c r="AG1428" i="4"/>
  <c r="AG1429" i="4"/>
  <c r="AG1430" i="4"/>
  <c r="AG1431" i="4"/>
  <c r="AG1432" i="4"/>
  <c r="AG1433" i="4"/>
  <c r="AG1434" i="4"/>
  <c r="AG1435" i="4"/>
  <c r="AG1436" i="4"/>
  <c r="AG1437" i="4"/>
  <c r="AG1438" i="4"/>
  <c r="AG1439" i="4"/>
  <c r="AG1440" i="4"/>
  <c r="AG1441" i="4"/>
  <c r="AG1442" i="4"/>
  <c r="AG1443" i="4"/>
  <c r="AG1444" i="4"/>
  <c r="AG1445" i="4"/>
  <c r="AG1446" i="4"/>
  <c r="AG1447" i="4"/>
  <c r="AG1448" i="4"/>
  <c r="AG1449" i="4"/>
  <c r="AG1450" i="4"/>
  <c r="AG1451" i="4"/>
  <c r="AG1452" i="4"/>
  <c r="AG1453" i="4"/>
  <c r="AG1454" i="4"/>
  <c r="AG1455" i="4"/>
  <c r="AG1456" i="4"/>
  <c r="AG1457" i="4"/>
  <c r="AG1458" i="4"/>
  <c r="AG1459" i="4"/>
  <c r="AG1460" i="4"/>
  <c r="AG1461" i="4"/>
  <c r="AG1462" i="4"/>
  <c r="AG1463" i="4"/>
  <c r="AG1464" i="4"/>
  <c r="AG1465" i="4"/>
  <c r="AG1466" i="4"/>
  <c r="AG1467" i="4"/>
  <c r="AG1468" i="4"/>
  <c r="AG1469" i="4"/>
  <c r="AG1470" i="4"/>
  <c r="AG1471" i="4"/>
  <c r="AG1472" i="4"/>
  <c r="AG1473" i="4"/>
  <c r="AG1474" i="4"/>
  <c r="AG1475" i="4"/>
  <c r="AG1476" i="4"/>
  <c r="AG1477" i="4"/>
  <c r="AG1478" i="4"/>
  <c r="AG1479" i="4"/>
  <c r="AG1480" i="4"/>
  <c r="AG1481" i="4"/>
  <c r="AG1482" i="4"/>
  <c r="AG1483" i="4"/>
  <c r="AG1484" i="4"/>
  <c r="AG1485" i="4"/>
  <c r="AG1486" i="4"/>
  <c r="AG1487" i="4"/>
  <c r="AG1488" i="4"/>
  <c r="AG1489" i="4"/>
  <c r="AG1490" i="4"/>
  <c r="AG1491" i="4"/>
  <c r="AG1492" i="4"/>
  <c r="AG1493" i="4"/>
  <c r="AG1494" i="4"/>
  <c r="AG1495" i="4"/>
  <c r="AG1496" i="4"/>
  <c r="AG1497" i="4"/>
  <c r="AG1498" i="4"/>
  <c r="AG1499" i="4"/>
  <c r="AG1500" i="4"/>
  <c r="AG1501" i="4"/>
  <c r="AG1502" i="4"/>
  <c r="AG1503" i="4"/>
  <c r="AG1504" i="4"/>
  <c r="AG1505" i="4"/>
  <c r="AG1506" i="4"/>
  <c r="AG1507" i="4"/>
  <c r="AG1508" i="4"/>
  <c r="AG1509" i="4"/>
  <c r="AG1510" i="4"/>
  <c r="AG1511" i="4"/>
  <c r="AG1512" i="4"/>
  <c r="AG1513" i="4"/>
  <c r="AG1514" i="4"/>
  <c r="AG1515" i="4"/>
  <c r="AG1516" i="4"/>
  <c r="AG1517" i="4"/>
  <c r="AG1518" i="4"/>
  <c r="AG1519" i="4"/>
  <c r="AG1520" i="4"/>
  <c r="AG1521" i="4"/>
  <c r="AG1522" i="4"/>
  <c r="AG1523" i="4"/>
  <c r="AG1524" i="4"/>
  <c r="AG1525" i="4"/>
  <c r="AG1526" i="4"/>
  <c r="AG1527" i="4"/>
  <c r="AG1528" i="4"/>
  <c r="AG1529" i="4"/>
  <c r="AG1530" i="4"/>
  <c r="AG1531" i="4"/>
  <c r="AG1532" i="4"/>
  <c r="AG1533" i="4"/>
  <c r="AG1534" i="4"/>
  <c r="AG1535" i="4"/>
  <c r="AG1536" i="4"/>
  <c r="AG1537" i="4"/>
  <c r="AG1538" i="4"/>
  <c r="AG1539" i="4"/>
  <c r="AG1540" i="4"/>
  <c r="AG1541" i="4"/>
  <c r="AG1542" i="4"/>
  <c r="AG1543" i="4"/>
  <c r="AG1544" i="4"/>
  <c r="AG1545" i="4"/>
  <c r="AG1546" i="4"/>
  <c r="AG1547" i="4"/>
  <c r="AG1548" i="4"/>
  <c r="AG1549" i="4"/>
  <c r="AG1550" i="4"/>
  <c r="AG1551" i="4"/>
  <c r="AG1552" i="4"/>
  <c r="AG1553" i="4"/>
  <c r="AG1554" i="4"/>
  <c r="AG1555" i="4"/>
  <c r="AG1556" i="4"/>
  <c r="AG1557" i="4"/>
  <c r="AG1558" i="4"/>
  <c r="AG1559" i="4"/>
  <c r="AG1560" i="4"/>
  <c r="AG1561" i="4"/>
  <c r="AG1562" i="4"/>
  <c r="AG1563" i="4"/>
  <c r="AG1564" i="4"/>
  <c r="AG1565" i="4"/>
  <c r="AG1566" i="4"/>
  <c r="AG1567" i="4"/>
  <c r="AG1568" i="4"/>
  <c r="AG1569" i="4"/>
  <c r="AG1570" i="4"/>
  <c r="AG1571" i="4"/>
  <c r="AG1572" i="4"/>
  <c r="AG1573" i="4"/>
  <c r="AG1574" i="4"/>
  <c r="AG1575" i="4"/>
  <c r="AG1576" i="4"/>
  <c r="AG1577" i="4"/>
  <c r="AG1578" i="4"/>
  <c r="AG1579" i="4"/>
  <c r="AG1580" i="4"/>
  <c r="AG1581" i="4"/>
  <c r="AG1582" i="4"/>
  <c r="AG1583" i="4"/>
  <c r="AG1584" i="4"/>
  <c r="AG1585" i="4"/>
  <c r="AG1586" i="4"/>
  <c r="AG1587" i="4"/>
  <c r="AG1588" i="4"/>
  <c r="AG1589" i="4"/>
  <c r="AG1590" i="4"/>
  <c r="AG1591" i="4"/>
  <c r="AG1592" i="4"/>
  <c r="AG1593" i="4"/>
  <c r="AG1594" i="4"/>
  <c r="AG1595" i="4"/>
  <c r="AG1596" i="4"/>
  <c r="AG1597" i="4"/>
  <c r="AG1598" i="4"/>
  <c r="AG1599" i="4"/>
  <c r="AG1600" i="4"/>
  <c r="AG1601" i="4"/>
  <c r="AG1602" i="4"/>
  <c r="AG1603" i="4"/>
  <c r="AG1604" i="4"/>
  <c r="AG1605" i="4"/>
  <c r="AG1606" i="4"/>
  <c r="AG1607" i="4"/>
  <c r="AG1608" i="4"/>
  <c r="AG1609" i="4"/>
  <c r="AG1610" i="4"/>
  <c r="AG1611" i="4"/>
  <c r="AG1612" i="4"/>
  <c r="AG1613" i="4"/>
  <c r="AG1614" i="4"/>
  <c r="AG1615" i="4"/>
  <c r="AG1616" i="4"/>
  <c r="AG1617" i="4"/>
  <c r="AG1618" i="4"/>
  <c r="AG1619" i="4"/>
  <c r="AG1620" i="4"/>
  <c r="AG1621" i="4"/>
  <c r="AG1622" i="4"/>
  <c r="AG1623" i="4"/>
  <c r="AG1624" i="4"/>
  <c r="AG1625" i="4"/>
  <c r="AG1626" i="4"/>
  <c r="AG1627" i="4"/>
  <c r="AG1628" i="4"/>
  <c r="AG1629" i="4"/>
  <c r="AG1630" i="4"/>
  <c r="AG1631" i="4"/>
  <c r="AG1632" i="4"/>
  <c r="AG1633" i="4"/>
  <c r="AG1634" i="4"/>
  <c r="AG1635" i="4"/>
  <c r="AG1636" i="4"/>
  <c r="AG1637" i="4"/>
  <c r="AG1638" i="4"/>
  <c r="AG1639" i="4"/>
  <c r="AG1640" i="4"/>
  <c r="AG1641" i="4"/>
  <c r="AG1642" i="4"/>
  <c r="AG1643" i="4"/>
  <c r="AG1644" i="4"/>
  <c r="AG1645" i="4"/>
  <c r="AG1646" i="4"/>
  <c r="AG1647" i="4"/>
  <c r="AG1648" i="4"/>
  <c r="AG1649" i="4"/>
  <c r="AG1650" i="4"/>
  <c r="AG1651" i="4"/>
  <c r="AG1652" i="4"/>
  <c r="AG1653" i="4"/>
  <c r="AG1654" i="4"/>
  <c r="AG1655" i="4"/>
  <c r="AG1656" i="4"/>
  <c r="AG1657" i="4"/>
  <c r="AG1658" i="4"/>
  <c r="AG1659" i="4"/>
  <c r="AG1660" i="4"/>
  <c r="AG1661" i="4"/>
  <c r="AG1662" i="4"/>
  <c r="AG1663" i="4"/>
  <c r="AG1664" i="4"/>
  <c r="AG1665" i="4"/>
  <c r="AG1666" i="4"/>
  <c r="AG1667" i="4"/>
  <c r="AG1668" i="4"/>
  <c r="AG1669" i="4"/>
  <c r="AG1670" i="4"/>
  <c r="AG1671" i="4"/>
  <c r="AG1672" i="4"/>
  <c r="AG1673" i="4"/>
  <c r="AG1674" i="4"/>
  <c r="AG1675" i="4"/>
  <c r="AG1676" i="4"/>
  <c r="AG1677" i="4"/>
  <c r="AG1678" i="4"/>
  <c r="AG1679" i="4"/>
  <c r="AG1680" i="4"/>
  <c r="AG1681" i="4"/>
  <c r="AG1682" i="4"/>
  <c r="AG1683" i="4"/>
  <c r="AG1684" i="4"/>
  <c r="AG1685" i="4"/>
  <c r="AG1686" i="4"/>
  <c r="AG1687" i="4"/>
  <c r="AG1688" i="4"/>
  <c r="AG1689" i="4"/>
  <c r="AG1690" i="4"/>
  <c r="AG1691" i="4"/>
  <c r="AG1692" i="4"/>
  <c r="AG1693" i="4"/>
  <c r="AG1694" i="4"/>
  <c r="AG1695" i="4"/>
  <c r="AG1696" i="4"/>
  <c r="AG1697" i="4"/>
  <c r="AG1698" i="4"/>
  <c r="AG1699" i="4"/>
  <c r="AG1700" i="4"/>
  <c r="AG1701" i="4"/>
  <c r="AG1702" i="4"/>
  <c r="AG1703" i="4"/>
  <c r="AG1704" i="4"/>
  <c r="AG1705" i="4"/>
  <c r="AG1706" i="4"/>
  <c r="AG1707" i="4"/>
  <c r="AG1708" i="4"/>
  <c r="AG1709" i="4"/>
  <c r="AG1710" i="4"/>
  <c r="AG1711" i="4"/>
  <c r="AG1712" i="4"/>
  <c r="AG1713" i="4"/>
  <c r="AG1714" i="4"/>
  <c r="AG1715" i="4"/>
  <c r="AG1716" i="4"/>
  <c r="AG1717" i="4"/>
  <c r="AG1718" i="4"/>
  <c r="AG1719" i="4"/>
  <c r="AG1720" i="4"/>
  <c r="AG1721" i="4"/>
  <c r="AG1722" i="4"/>
  <c r="AG1723" i="4"/>
  <c r="AG1724" i="4"/>
  <c r="AG1725" i="4"/>
  <c r="AG1726" i="4"/>
  <c r="AG1727" i="4"/>
  <c r="AG1728" i="4"/>
  <c r="AG1729" i="4"/>
  <c r="AG1730" i="4"/>
  <c r="AG1731" i="4"/>
  <c r="AG1732" i="4"/>
  <c r="AG1733" i="4"/>
  <c r="AG1734" i="4"/>
  <c r="AG1735" i="4"/>
  <c r="AG1736" i="4"/>
  <c r="AG1737" i="4"/>
  <c r="AG1738" i="4"/>
  <c r="AG1739" i="4"/>
  <c r="AG1740" i="4"/>
  <c r="AG1741" i="4"/>
  <c r="AG1742" i="4"/>
  <c r="AG1743" i="4"/>
  <c r="AG1744" i="4"/>
  <c r="AG1745" i="4"/>
  <c r="AG1746" i="4"/>
  <c r="AG1747" i="4"/>
  <c r="AG1748" i="4"/>
  <c r="AG1749" i="4"/>
  <c r="AG1750" i="4"/>
  <c r="AG1751" i="4"/>
  <c r="AG1752" i="4"/>
  <c r="AG1753" i="4"/>
  <c r="AG1754" i="4"/>
  <c r="AG1755" i="4"/>
  <c r="AG1756" i="4"/>
  <c r="AG1757" i="4"/>
  <c r="AG1758" i="4"/>
  <c r="AG1759" i="4"/>
  <c r="AG1760" i="4"/>
  <c r="AG1761" i="4"/>
  <c r="AG1762" i="4"/>
  <c r="AG1763" i="4"/>
  <c r="AG1764" i="4"/>
  <c r="AG1765" i="4"/>
  <c r="AG1766" i="4"/>
  <c r="AG1767" i="4"/>
  <c r="AG1768" i="4"/>
  <c r="AG1769" i="4"/>
  <c r="AG1770" i="4"/>
  <c r="AG1771" i="4"/>
  <c r="AG1772" i="4"/>
  <c r="AG1773" i="4"/>
  <c r="AG1774" i="4"/>
  <c r="AG1775" i="4"/>
  <c r="AG1776" i="4"/>
  <c r="AG1777" i="4"/>
  <c r="AG1778" i="4"/>
  <c r="AG1779" i="4"/>
  <c r="AG1780" i="4"/>
  <c r="AG1781" i="4"/>
  <c r="AG1782" i="4"/>
  <c r="AG1783" i="4"/>
  <c r="AG1784" i="4"/>
  <c r="AG1785" i="4"/>
  <c r="AG1786" i="4"/>
  <c r="AG1787" i="4"/>
  <c r="AG1788" i="4"/>
  <c r="AG1789" i="4"/>
  <c r="AG1790" i="4"/>
  <c r="AG1791" i="4"/>
  <c r="AG1792" i="4"/>
  <c r="AG1793" i="4"/>
  <c r="AG1794" i="4"/>
  <c r="AG1795" i="4"/>
  <c r="AG1796" i="4"/>
  <c r="AG1797" i="4"/>
  <c r="AG1798" i="4"/>
  <c r="AG1799" i="4"/>
  <c r="AG1800" i="4"/>
  <c r="AG1801" i="4"/>
  <c r="AG1802" i="4"/>
  <c r="AG1803" i="4"/>
  <c r="AG1804" i="4"/>
  <c r="AG1805" i="4"/>
  <c r="AG1806" i="4"/>
  <c r="AG1807" i="4"/>
  <c r="AG1808" i="4"/>
  <c r="AG1809" i="4"/>
  <c r="AG1810" i="4"/>
  <c r="AG1811" i="4"/>
  <c r="AG1812" i="4"/>
  <c r="AG1813" i="4"/>
  <c r="AG1814" i="4"/>
  <c r="AG1815" i="4"/>
  <c r="AG1816" i="4"/>
  <c r="AG1817" i="4"/>
  <c r="AG1818" i="4"/>
  <c r="AG1819" i="4"/>
  <c r="AG1820" i="4"/>
  <c r="AG1821" i="4"/>
  <c r="AG1822" i="4"/>
  <c r="AG1823" i="4"/>
  <c r="AG1824" i="4"/>
  <c r="AG1825" i="4"/>
  <c r="AG1826" i="4"/>
  <c r="AG1827" i="4"/>
  <c r="AG1828" i="4"/>
  <c r="AG1829" i="4"/>
  <c r="AG1830" i="4"/>
  <c r="AG1831" i="4"/>
  <c r="AG1832" i="4"/>
  <c r="AG1833" i="4"/>
  <c r="AG1834" i="4"/>
  <c r="AG1835" i="4"/>
  <c r="AG1836" i="4"/>
  <c r="AG1837" i="4"/>
  <c r="AG1838" i="4"/>
  <c r="AG1839" i="4"/>
  <c r="AG1840" i="4"/>
  <c r="AG1841" i="4"/>
  <c r="AG1842" i="4"/>
  <c r="AG1843" i="4"/>
  <c r="AG1844" i="4"/>
  <c r="AG1845" i="4"/>
  <c r="AG1846" i="4"/>
  <c r="AG1847" i="4"/>
  <c r="AG1848" i="4"/>
  <c r="AG1849" i="4"/>
  <c r="AG1850" i="4"/>
  <c r="AG1851" i="4"/>
  <c r="AG1852" i="4"/>
  <c r="AG1853" i="4"/>
  <c r="AG1854" i="4"/>
  <c r="AG1855" i="4"/>
  <c r="AG1856" i="4"/>
  <c r="AG1857" i="4"/>
  <c r="AG1858" i="4"/>
  <c r="AG1859" i="4"/>
  <c r="AG1860" i="4"/>
  <c r="AG1861" i="4"/>
  <c r="AG1862" i="4"/>
  <c r="AG1863" i="4"/>
  <c r="AG1864" i="4"/>
  <c r="AG1865" i="4"/>
  <c r="AG1866" i="4"/>
  <c r="AG1867" i="4"/>
  <c r="AG1868" i="4"/>
  <c r="AG1869" i="4"/>
  <c r="AG1870" i="4"/>
  <c r="AG1871" i="4"/>
  <c r="AG1872" i="4"/>
  <c r="AG1873" i="4"/>
  <c r="AG1874" i="4"/>
  <c r="AG1875" i="4"/>
  <c r="AG1876" i="4"/>
  <c r="AG1877" i="4"/>
  <c r="AG1878" i="4"/>
  <c r="AG1879" i="4"/>
  <c r="AG1880" i="4"/>
  <c r="AG1881" i="4"/>
  <c r="AG1882" i="4"/>
  <c r="AG1883" i="4"/>
  <c r="AG1884" i="4"/>
  <c r="AG1885" i="4"/>
  <c r="AG1886" i="4"/>
  <c r="AG1887" i="4"/>
  <c r="AG1888" i="4"/>
  <c r="AG1889" i="4"/>
  <c r="AG1890" i="4"/>
  <c r="AG1891" i="4"/>
  <c r="AG1892" i="4"/>
  <c r="AG2" i="4"/>
  <c r="AC3" i="4"/>
  <c r="AD3" i="4"/>
  <c r="AE3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C54" i="4"/>
  <c r="AD54" i="4"/>
  <c r="AE54" i="4"/>
  <c r="AC55" i="4"/>
  <c r="AD55" i="4"/>
  <c r="AE55" i="4"/>
  <c r="AC56" i="4"/>
  <c r="AD56" i="4"/>
  <c r="AE56" i="4"/>
  <c r="AC57" i="4"/>
  <c r="AD57" i="4"/>
  <c r="AE57" i="4"/>
  <c r="AC58" i="4"/>
  <c r="AD58" i="4"/>
  <c r="AE58" i="4"/>
  <c r="AC59" i="4"/>
  <c r="AD59" i="4"/>
  <c r="AE59" i="4"/>
  <c r="AC60" i="4"/>
  <c r="AD60" i="4"/>
  <c r="AE60" i="4"/>
  <c r="AC61" i="4"/>
  <c r="AD61" i="4"/>
  <c r="AE61" i="4"/>
  <c r="AC62" i="4"/>
  <c r="AD62" i="4"/>
  <c r="AE62" i="4"/>
  <c r="AC63" i="4"/>
  <c r="AD63" i="4"/>
  <c r="AE63" i="4"/>
  <c r="AC64" i="4"/>
  <c r="AD64" i="4"/>
  <c r="AE64" i="4"/>
  <c r="AC65" i="4"/>
  <c r="AD65" i="4"/>
  <c r="AE65" i="4"/>
  <c r="AC66" i="4"/>
  <c r="AD66" i="4"/>
  <c r="AE66" i="4"/>
  <c r="AC67" i="4"/>
  <c r="AD67" i="4"/>
  <c r="AE67" i="4"/>
  <c r="AC68" i="4"/>
  <c r="AD68" i="4"/>
  <c r="AE68" i="4"/>
  <c r="AC69" i="4"/>
  <c r="AD69" i="4"/>
  <c r="AE69" i="4"/>
  <c r="AC70" i="4"/>
  <c r="AD70" i="4"/>
  <c r="AE70" i="4"/>
  <c r="AC71" i="4"/>
  <c r="AD71" i="4"/>
  <c r="AE71" i="4"/>
  <c r="AC72" i="4"/>
  <c r="AD72" i="4"/>
  <c r="AE72" i="4"/>
  <c r="AC73" i="4"/>
  <c r="AD73" i="4"/>
  <c r="AE73" i="4"/>
  <c r="AC74" i="4"/>
  <c r="AD74" i="4"/>
  <c r="AE74" i="4"/>
  <c r="AC75" i="4"/>
  <c r="AD75" i="4"/>
  <c r="AE75" i="4"/>
  <c r="AC76" i="4"/>
  <c r="AD76" i="4"/>
  <c r="AE76" i="4"/>
  <c r="AC77" i="4"/>
  <c r="AD77" i="4"/>
  <c r="AE77" i="4"/>
  <c r="AC78" i="4"/>
  <c r="AD78" i="4"/>
  <c r="AE78" i="4"/>
  <c r="AC79" i="4"/>
  <c r="AD79" i="4"/>
  <c r="AE79" i="4"/>
  <c r="AC80" i="4"/>
  <c r="AD80" i="4"/>
  <c r="AE80" i="4"/>
  <c r="AC81" i="4"/>
  <c r="AD81" i="4"/>
  <c r="AE81" i="4"/>
  <c r="AC82" i="4"/>
  <c r="AD82" i="4"/>
  <c r="AE82" i="4"/>
  <c r="AC83" i="4"/>
  <c r="AD83" i="4"/>
  <c r="AE83" i="4"/>
  <c r="AC84" i="4"/>
  <c r="AD84" i="4"/>
  <c r="AE84" i="4"/>
  <c r="AC85" i="4"/>
  <c r="AD85" i="4"/>
  <c r="AE85" i="4"/>
  <c r="AC86" i="4"/>
  <c r="AD86" i="4"/>
  <c r="AE86" i="4"/>
  <c r="AC87" i="4"/>
  <c r="AD87" i="4"/>
  <c r="AE87" i="4"/>
  <c r="AC88" i="4"/>
  <c r="AD88" i="4"/>
  <c r="AE88" i="4"/>
  <c r="AC89" i="4"/>
  <c r="AD89" i="4"/>
  <c r="AE89" i="4"/>
  <c r="AC90" i="4"/>
  <c r="AD90" i="4"/>
  <c r="AE90" i="4"/>
  <c r="AC91" i="4"/>
  <c r="AD91" i="4"/>
  <c r="AE91" i="4"/>
  <c r="AC92" i="4"/>
  <c r="AD92" i="4"/>
  <c r="AE92" i="4"/>
  <c r="AC93" i="4"/>
  <c r="AD93" i="4"/>
  <c r="AE93" i="4"/>
  <c r="AC94" i="4"/>
  <c r="AD94" i="4"/>
  <c r="AE94" i="4"/>
  <c r="AC95" i="4"/>
  <c r="AD95" i="4"/>
  <c r="AE95" i="4"/>
  <c r="AC96" i="4"/>
  <c r="AD96" i="4"/>
  <c r="AE96" i="4"/>
  <c r="AC97" i="4"/>
  <c r="AD97" i="4"/>
  <c r="AE97" i="4"/>
  <c r="AC98" i="4"/>
  <c r="AD98" i="4"/>
  <c r="AE98" i="4"/>
  <c r="AC99" i="4"/>
  <c r="AD99" i="4"/>
  <c r="AE99" i="4"/>
  <c r="AC100" i="4"/>
  <c r="AD100" i="4"/>
  <c r="AE100" i="4"/>
  <c r="AC101" i="4"/>
  <c r="AD101" i="4"/>
  <c r="AE101" i="4"/>
  <c r="AC102" i="4"/>
  <c r="AD102" i="4"/>
  <c r="AE102" i="4"/>
  <c r="AC103" i="4"/>
  <c r="AD103" i="4"/>
  <c r="AE103" i="4"/>
  <c r="AC104" i="4"/>
  <c r="AD104" i="4"/>
  <c r="AE104" i="4"/>
  <c r="AC105" i="4"/>
  <c r="AD105" i="4"/>
  <c r="AE105" i="4"/>
  <c r="AC106" i="4"/>
  <c r="AD106" i="4"/>
  <c r="AE106" i="4"/>
  <c r="AC107" i="4"/>
  <c r="AD107" i="4"/>
  <c r="AE107" i="4"/>
  <c r="AC108" i="4"/>
  <c r="AD108" i="4"/>
  <c r="AE108" i="4"/>
  <c r="AC109" i="4"/>
  <c r="AD109" i="4"/>
  <c r="AE109" i="4"/>
  <c r="AC110" i="4"/>
  <c r="AD110" i="4"/>
  <c r="AE110" i="4"/>
  <c r="AC111" i="4"/>
  <c r="AD111" i="4"/>
  <c r="AE111" i="4"/>
  <c r="AC112" i="4"/>
  <c r="AD112" i="4"/>
  <c r="AE112" i="4"/>
  <c r="AC113" i="4"/>
  <c r="AD113" i="4"/>
  <c r="AE113" i="4"/>
  <c r="AC114" i="4"/>
  <c r="AD114" i="4"/>
  <c r="AE114" i="4"/>
  <c r="AC115" i="4"/>
  <c r="AD115" i="4"/>
  <c r="AE115" i="4"/>
  <c r="AC116" i="4"/>
  <c r="AD116" i="4"/>
  <c r="AE116" i="4"/>
  <c r="AC117" i="4"/>
  <c r="AD117" i="4"/>
  <c r="AE117" i="4"/>
  <c r="AC118" i="4"/>
  <c r="AD118" i="4"/>
  <c r="AE118" i="4"/>
  <c r="AC119" i="4"/>
  <c r="AD119" i="4"/>
  <c r="AE119" i="4"/>
  <c r="AC120" i="4"/>
  <c r="AD120" i="4"/>
  <c r="AE120" i="4"/>
  <c r="AC121" i="4"/>
  <c r="AD121" i="4"/>
  <c r="AE121" i="4"/>
  <c r="AC122" i="4"/>
  <c r="AD122" i="4"/>
  <c r="AE122" i="4"/>
  <c r="AC123" i="4"/>
  <c r="AD123" i="4"/>
  <c r="AE123" i="4"/>
  <c r="AC124" i="4"/>
  <c r="AD124" i="4"/>
  <c r="AE124" i="4"/>
  <c r="AC125" i="4"/>
  <c r="AD125" i="4"/>
  <c r="AE125" i="4"/>
  <c r="AC126" i="4"/>
  <c r="AD126" i="4"/>
  <c r="AE126" i="4"/>
  <c r="AC127" i="4"/>
  <c r="AD127" i="4"/>
  <c r="AE127" i="4"/>
  <c r="AC128" i="4"/>
  <c r="AD128" i="4"/>
  <c r="AE128" i="4"/>
  <c r="AC129" i="4"/>
  <c r="AD129" i="4"/>
  <c r="AE129" i="4"/>
  <c r="AC130" i="4"/>
  <c r="AD130" i="4"/>
  <c r="AE130" i="4"/>
  <c r="AC131" i="4"/>
  <c r="AD131" i="4"/>
  <c r="AE131" i="4"/>
  <c r="AC132" i="4"/>
  <c r="AD132" i="4"/>
  <c r="AE132" i="4"/>
  <c r="AC133" i="4"/>
  <c r="AD133" i="4"/>
  <c r="AE133" i="4"/>
  <c r="AC134" i="4"/>
  <c r="AD134" i="4"/>
  <c r="AE134" i="4"/>
  <c r="AC135" i="4"/>
  <c r="AD135" i="4"/>
  <c r="AE135" i="4"/>
  <c r="AC136" i="4"/>
  <c r="AD136" i="4"/>
  <c r="AE136" i="4"/>
  <c r="AC137" i="4"/>
  <c r="AD137" i="4"/>
  <c r="AE137" i="4"/>
  <c r="AC138" i="4"/>
  <c r="AD138" i="4"/>
  <c r="AE138" i="4"/>
  <c r="AC139" i="4"/>
  <c r="AD139" i="4"/>
  <c r="AE139" i="4"/>
  <c r="AC140" i="4"/>
  <c r="AD140" i="4"/>
  <c r="AE140" i="4"/>
  <c r="AC141" i="4"/>
  <c r="AD141" i="4"/>
  <c r="AE141" i="4"/>
  <c r="AC142" i="4"/>
  <c r="AD142" i="4"/>
  <c r="AE142" i="4"/>
  <c r="AC143" i="4"/>
  <c r="AD143" i="4"/>
  <c r="AE143" i="4"/>
  <c r="AC144" i="4"/>
  <c r="AD144" i="4"/>
  <c r="AE144" i="4"/>
  <c r="AC145" i="4"/>
  <c r="AD145" i="4"/>
  <c r="AE145" i="4"/>
  <c r="AC146" i="4"/>
  <c r="AD146" i="4"/>
  <c r="AE146" i="4"/>
  <c r="AC147" i="4"/>
  <c r="AD147" i="4"/>
  <c r="AE147" i="4"/>
  <c r="AC148" i="4"/>
  <c r="AD148" i="4"/>
  <c r="AE148" i="4"/>
  <c r="AC149" i="4"/>
  <c r="AD149" i="4"/>
  <c r="AE149" i="4"/>
  <c r="AC150" i="4"/>
  <c r="AD150" i="4"/>
  <c r="AE150" i="4"/>
  <c r="AC151" i="4"/>
  <c r="AD151" i="4"/>
  <c r="AE151" i="4"/>
  <c r="AC152" i="4"/>
  <c r="AD152" i="4"/>
  <c r="AE152" i="4"/>
  <c r="AC153" i="4"/>
  <c r="AD153" i="4"/>
  <c r="AE153" i="4"/>
  <c r="AC154" i="4"/>
  <c r="AD154" i="4"/>
  <c r="AE154" i="4"/>
  <c r="AC155" i="4"/>
  <c r="AD155" i="4"/>
  <c r="AE155" i="4"/>
  <c r="AC156" i="4"/>
  <c r="AD156" i="4"/>
  <c r="AE156" i="4"/>
  <c r="AC157" i="4"/>
  <c r="AD157" i="4"/>
  <c r="AE157" i="4"/>
  <c r="AC158" i="4"/>
  <c r="AD158" i="4"/>
  <c r="AE158" i="4"/>
  <c r="AC159" i="4"/>
  <c r="AD159" i="4"/>
  <c r="AE159" i="4"/>
  <c r="AC160" i="4"/>
  <c r="AD160" i="4"/>
  <c r="AE160" i="4"/>
  <c r="AC161" i="4"/>
  <c r="AD161" i="4"/>
  <c r="AE161" i="4"/>
  <c r="AC162" i="4"/>
  <c r="AD162" i="4"/>
  <c r="AE162" i="4"/>
  <c r="AC163" i="4"/>
  <c r="AD163" i="4"/>
  <c r="AE163" i="4"/>
  <c r="AC164" i="4"/>
  <c r="AD164" i="4"/>
  <c r="AE164" i="4"/>
  <c r="AC165" i="4"/>
  <c r="AD165" i="4"/>
  <c r="AE165" i="4"/>
  <c r="AC166" i="4"/>
  <c r="AD166" i="4"/>
  <c r="AE166" i="4"/>
  <c r="AC167" i="4"/>
  <c r="AD167" i="4"/>
  <c r="AE167" i="4"/>
  <c r="AC168" i="4"/>
  <c r="AD168" i="4"/>
  <c r="AE168" i="4"/>
  <c r="AC169" i="4"/>
  <c r="AD169" i="4"/>
  <c r="AE169" i="4"/>
  <c r="AC170" i="4"/>
  <c r="AD170" i="4"/>
  <c r="AE170" i="4"/>
  <c r="AC171" i="4"/>
  <c r="AD171" i="4"/>
  <c r="AE171" i="4"/>
  <c r="AC172" i="4"/>
  <c r="AD172" i="4"/>
  <c r="AE172" i="4"/>
  <c r="AC173" i="4"/>
  <c r="AD173" i="4"/>
  <c r="AE173" i="4"/>
  <c r="AC174" i="4"/>
  <c r="AD174" i="4"/>
  <c r="AE174" i="4"/>
  <c r="AC175" i="4"/>
  <c r="AD175" i="4"/>
  <c r="AE175" i="4"/>
  <c r="AC176" i="4"/>
  <c r="AD176" i="4"/>
  <c r="AE176" i="4"/>
  <c r="AC177" i="4"/>
  <c r="AD177" i="4"/>
  <c r="AE177" i="4"/>
  <c r="AC178" i="4"/>
  <c r="AD178" i="4"/>
  <c r="AE178" i="4"/>
  <c r="AC179" i="4"/>
  <c r="AD179" i="4"/>
  <c r="AE179" i="4"/>
  <c r="AC180" i="4"/>
  <c r="AD180" i="4"/>
  <c r="AE180" i="4"/>
  <c r="AC181" i="4"/>
  <c r="AD181" i="4"/>
  <c r="AE181" i="4"/>
  <c r="AC182" i="4"/>
  <c r="AD182" i="4"/>
  <c r="AE182" i="4"/>
  <c r="AC183" i="4"/>
  <c r="AD183" i="4"/>
  <c r="AE183" i="4"/>
  <c r="AC184" i="4"/>
  <c r="AD184" i="4"/>
  <c r="AE184" i="4"/>
  <c r="AC185" i="4"/>
  <c r="AD185" i="4"/>
  <c r="AE185" i="4"/>
  <c r="AC186" i="4"/>
  <c r="AD186" i="4"/>
  <c r="AE186" i="4"/>
  <c r="AC187" i="4"/>
  <c r="AD187" i="4"/>
  <c r="AE187" i="4"/>
  <c r="AC188" i="4"/>
  <c r="AD188" i="4"/>
  <c r="AE188" i="4"/>
  <c r="AC189" i="4"/>
  <c r="AD189" i="4"/>
  <c r="AE189" i="4"/>
  <c r="AC190" i="4"/>
  <c r="AD190" i="4"/>
  <c r="AE190" i="4"/>
  <c r="AC191" i="4"/>
  <c r="AD191" i="4"/>
  <c r="AE191" i="4"/>
  <c r="AC192" i="4"/>
  <c r="AD192" i="4"/>
  <c r="AE192" i="4"/>
  <c r="AC193" i="4"/>
  <c r="AD193" i="4"/>
  <c r="AE193" i="4"/>
  <c r="AC194" i="4"/>
  <c r="AD194" i="4"/>
  <c r="AE194" i="4"/>
  <c r="AC195" i="4"/>
  <c r="AD195" i="4"/>
  <c r="AE195" i="4"/>
  <c r="AC196" i="4"/>
  <c r="AD196" i="4"/>
  <c r="AE196" i="4"/>
  <c r="AC197" i="4"/>
  <c r="AD197" i="4"/>
  <c r="AE197" i="4"/>
  <c r="AC198" i="4"/>
  <c r="AD198" i="4"/>
  <c r="AE198" i="4"/>
  <c r="AC199" i="4"/>
  <c r="AD199" i="4"/>
  <c r="AE199" i="4"/>
  <c r="AC200" i="4"/>
  <c r="AD200" i="4"/>
  <c r="AE200" i="4"/>
  <c r="AC201" i="4"/>
  <c r="AD201" i="4"/>
  <c r="AE201" i="4"/>
  <c r="AC202" i="4"/>
  <c r="AD202" i="4"/>
  <c r="AE202" i="4"/>
  <c r="AC203" i="4"/>
  <c r="AD203" i="4"/>
  <c r="AE203" i="4"/>
  <c r="AC204" i="4"/>
  <c r="AD204" i="4"/>
  <c r="AE204" i="4"/>
  <c r="AC205" i="4"/>
  <c r="AD205" i="4"/>
  <c r="AE205" i="4"/>
  <c r="AC206" i="4"/>
  <c r="AD206" i="4"/>
  <c r="AE206" i="4"/>
  <c r="AC207" i="4"/>
  <c r="AD207" i="4"/>
  <c r="AE207" i="4"/>
  <c r="AC208" i="4"/>
  <c r="AD208" i="4"/>
  <c r="AE208" i="4"/>
  <c r="AC209" i="4"/>
  <c r="AD209" i="4"/>
  <c r="AE209" i="4"/>
  <c r="AC210" i="4"/>
  <c r="AD210" i="4"/>
  <c r="AE210" i="4"/>
  <c r="AC211" i="4"/>
  <c r="AD211" i="4"/>
  <c r="AE211" i="4"/>
  <c r="AC212" i="4"/>
  <c r="AD212" i="4"/>
  <c r="AE212" i="4"/>
  <c r="AC213" i="4"/>
  <c r="AD213" i="4"/>
  <c r="AE213" i="4"/>
  <c r="AC214" i="4"/>
  <c r="AD214" i="4"/>
  <c r="AE214" i="4"/>
  <c r="AC215" i="4"/>
  <c r="AD215" i="4"/>
  <c r="AE215" i="4"/>
  <c r="AC216" i="4"/>
  <c r="AD216" i="4"/>
  <c r="AE216" i="4"/>
  <c r="AC217" i="4"/>
  <c r="AD217" i="4"/>
  <c r="AE217" i="4"/>
  <c r="AC218" i="4"/>
  <c r="AD218" i="4"/>
  <c r="AE218" i="4"/>
  <c r="AC219" i="4"/>
  <c r="AD219" i="4"/>
  <c r="AE219" i="4"/>
  <c r="AC220" i="4"/>
  <c r="AD220" i="4"/>
  <c r="AE220" i="4"/>
  <c r="AC221" i="4"/>
  <c r="AD221" i="4"/>
  <c r="AE221" i="4"/>
  <c r="AC222" i="4"/>
  <c r="AD222" i="4"/>
  <c r="AE222" i="4"/>
  <c r="AC223" i="4"/>
  <c r="AD223" i="4"/>
  <c r="AE223" i="4"/>
  <c r="AC224" i="4"/>
  <c r="AD224" i="4"/>
  <c r="AE224" i="4"/>
  <c r="AC225" i="4"/>
  <c r="AD225" i="4"/>
  <c r="AE225" i="4"/>
  <c r="AC226" i="4"/>
  <c r="AD226" i="4"/>
  <c r="AE226" i="4"/>
  <c r="AC227" i="4"/>
  <c r="AD227" i="4"/>
  <c r="AE227" i="4"/>
  <c r="AC228" i="4"/>
  <c r="AD228" i="4"/>
  <c r="AE228" i="4"/>
  <c r="AC229" i="4"/>
  <c r="AD229" i="4"/>
  <c r="AE229" i="4"/>
  <c r="AC230" i="4"/>
  <c r="AD230" i="4"/>
  <c r="AE230" i="4"/>
  <c r="AC231" i="4"/>
  <c r="AD231" i="4"/>
  <c r="AE231" i="4"/>
  <c r="AC232" i="4"/>
  <c r="AD232" i="4"/>
  <c r="AE232" i="4"/>
  <c r="AC233" i="4"/>
  <c r="AD233" i="4"/>
  <c r="AE233" i="4"/>
  <c r="AC234" i="4"/>
  <c r="AD234" i="4"/>
  <c r="AE234" i="4"/>
  <c r="AC235" i="4"/>
  <c r="AD235" i="4"/>
  <c r="AE235" i="4"/>
  <c r="AC236" i="4"/>
  <c r="AD236" i="4"/>
  <c r="AE236" i="4"/>
  <c r="AC237" i="4"/>
  <c r="AD237" i="4"/>
  <c r="AE237" i="4"/>
  <c r="AC238" i="4"/>
  <c r="AD238" i="4"/>
  <c r="AE238" i="4"/>
  <c r="AC239" i="4"/>
  <c r="AD239" i="4"/>
  <c r="AE239" i="4"/>
  <c r="AC240" i="4"/>
  <c r="AD240" i="4"/>
  <c r="AE240" i="4"/>
  <c r="AC241" i="4"/>
  <c r="AD241" i="4"/>
  <c r="AE241" i="4"/>
  <c r="AC242" i="4"/>
  <c r="AD242" i="4"/>
  <c r="AE242" i="4"/>
  <c r="AC243" i="4"/>
  <c r="AD243" i="4"/>
  <c r="AE243" i="4"/>
  <c r="AC244" i="4"/>
  <c r="AD244" i="4"/>
  <c r="AE244" i="4"/>
  <c r="AC245" i="4"/>
  <c r="AD245" i="4"/>
  <c r="AE245" i="4"/>
  <c r="AC246" i="4"/>
  <c r="AD246" i="4"/>
  <c r="AE246" i="4"/>
  <c r="AC247" i="4"/>
  <c r="AD247" i="4"/>
  <c r="AE247" i="4"/>
  <c r="AC248" i="4"/>
  <c r="AD248" i="4"/>
  <c r="AE248" i="4"/>
  <c r="AC249" i="4"/>
  <c r="AD249" i="4"/>
  <c r="AE249" i="4"/>
  <c r="AC250" i="4"/>
  <c r="AD250" i="4"/>
  <c r="AE250" i="4"/>
  <c r="AC251" i="4"/>
  <c r="AD251" i="4"/>
  <c r="AE251" i="4"/>
  <c r="AC252" i="4"/>
  <c r="AD252" i="4"/>
  <c r="AE252" i="4"/>
  <c r="AC253" i="4"/>
  <c r="AD253" i="4"/>
  <c r="AE253" i="4"/>
  <c r="AC254" i="4"/>
  <c r="AD254" i="4"/>
  <c r="AE254" i="4"/>
  <c r="AC255" i="4"/>
  <c r="AD255" i="4"/>
  <c r="AE255" i="4"/>
  <c r="AC256" i="4"/>
  <c r="AD256" i="4"/>
  <c r="AE256" i="4"/>
  <c r="AC257" i="4"/>
  <c r="AD257" i="4"/>
  <c r="AE257" i="4"/>
  <c r="AC258" i="4"/>
  <c r="AD258" i="4"/>
  <c r="AE258" i="4"/>
  <c r="AC259" i="4"/>
  <c r="AD259" i="4"/>
  <c r="AE259" i="4"/>
  <c r="AC260" i="4"/>
  <c r="AD260" i="4"/>
  <c r="AE260" i="4"/>
  <c r="AC261" i="4"/>
  <c r="AD261" i="4"/>
  <c r="AE261" i="4"/>
  <c r="AC262" i="4"/>
  <c r="AD262" i="4"/>
  <c r="AE262" i="4"/>
  <c r="AC263" i="4"/>
  <c r="AD263" i="4"/>
  <c r="AE263" i="4"/>
  <c r="AC264" i="4"/>
  <c r="AD264" i="4"/>
  <c r="AE264" i="4"/>
  <c r="AC265" i="4"/>
  <c r="AD265" i="4"/>
  <c r="AE265" i="4"/>
  <c r="AC266" i="4"/>
  <c r="AD266" i="4"/>
  <c r="AE266" i="4"/>
  <c r="AC267" i="4"/>
  <c r="AD267" i="4"/>
  <c r="AE267" i="4"/>
  <c r="AC268" i="4"/>
  <c r="AD268" i="4"/>
  <c r="AE268" i="4"/>
  <c r="AC269" i="4"/>
  <c r="AD269" i="4"/>
  <c r="AE269" i="4"/>
  <c r="AC270" i="4"/>
  <c r="AD270" i="4"/>
  <c r="AE270" i="4"/>
  <c r="AC271" i="4"/>
  <c r="AD271" i="4"/>
  <c r="AE271" i="4"/>
  <c r="AC272" i="4"/>
  <c r="AD272" i="4"/>
  <c r="AE272" i="4"/>
  <c r="AC273" i="4"/>
  <c r="AD273" i="4"/>
  <c r="AE273" i="4"/>
  <c r="AC274" i="4"/>
  <c r="AD274" i="4"/>
  <c r="AE274" i="4"/>
  <c r="AC275" i="4"/>
  <c r="AD275" i="4"/>
  <c r="AE275" i="4"/>
  <c r="AC276" i="4"/>
  <c r="AD276" i="4"/>
  <c r="AE276" i="4"/>
  <c r="AC277" i="4"/>
  <c r="AD277" i="4"/>
  <c r="AE277" i="4"/>
  <c r="AC278" i="4"/>
  <c r="AD278" i="4"/>
  <c r="AE278" i="4"/>
  <c r="AC279" i="4"/>
  <c r="AD279" i="4"/>
  <c r="AE279" i="4"/>
  <c r="AC280" i="4"/>
  <c r="AD280" i="4"/>
  <c r="AE280" i="4"/>
  <c r="AC281" i="4"/>
  <c r="AD281" i="4"/>
  <c r="AE281" i="4"/>
  <c r="AC282" i="4"/>
  <c r="AD282" i="4"/>
  <c r="AE282" i="4"/>
  <c r="AC283" i="4"/>
  <c r="AD283" i="4"/>
  <c r="AE283" i="4"/>
  <c r="AC284" i="4"/>
  <c r="AD284" i="4"/>
  <c r="AE284" i="4"/>
  <c r="AC285" i="4"/>
  <c r="AD285" i="4"/>
  <c r="AE285" i="4"/>
  <c r="AC286" i="4"/>
  <c r="AD286" i="4"/>
  <c r="AE286" i="4"/>
  <c r="AC287" i="4"/>
  <c r="AD287" i="4"/>
  <c r="AE287" i="4"/>
  <c r="AC288" i="4"/>
  <c r="AD288" i="4"/>
  <c r="AE288" i="4"/>
  <c r="AC289" i="4"/>
  <c r="AD289" i="4"/>
  <c r="AE289" i="4"/>
  <c r="AC290" i="4"/>
  <c r="AD290" i="4"/>
  <c r="AE290" i="4"/>
  <c r="AC291" i="4"/>
  <c r="AD291" i="4"/>
  <c r="AE291" i="4"/>
  <c r="AC292" i="4"/>
  <c r="AD292" i="4"/>
  <c r="AE292" i="4"/>
  <c r="AC293" i="4"/>
  <c r="AD293" i="4"/>
  <c r="AE293" i="4"/>
  <c r="AC294" i="4"/>
  <c r="AD294" i="4"/>
  <c r="AE294" i="4"/>
  <c r="AC295" i="4"/>
  <c r="AD295" i="4"/>
  <c r="AE295" i="4"/>
  <c r="AC296" i="4"/>
  <c r="AD296" i="4"/>
  <c r="AE296" i="4"/>
  <c r="AC297" i="4"/>
  <c r="AD297" i="4"/>
  <c r="AE297" i="4"/>
  <c r="AC298" i="4"/>
  <c r="AD298" i="4"/>
  <c r="AE298" i="4"/>
  <c r="AC299" i="4"/>
  <c r="AD299" i="4"/>
  <c r="AE299" i="4"/>
  <c r="AC300" i="4"/>
  <c r="AD300" i="4"/>
  <c r="AE300" i="4"/>
  <c r="AC301" i="4"/>
  <c r="AD301" i="4"/>
  <c r="AE301" i="4"/>
  <c r="AC302" i="4"/>
  <c r="AD302" i="4"/>
  <c r="AE302" i="4"/>
  <c r="AC303" i="4"/>
  <c r="AD303" i="4"/>
  <c r="AE303" i="4"/>
  <c r="AC304" i="4"/>
  <c r="AD304" i="4"/>
  <c r="AE304" i="4"/>
  <c r="AC305" i="4"/>
  <c r="AD305" i="4"/>
  <c r="AE305" i="4"/>
  <c r="AC306" i="4"/>
  <c r="AD306" i="4"/>
  <c r="AE306" i="4"/>
  <c r="AC307" i="4"/>
  <c r="AD307" i="4"/>
  <c r="AE307" i="4"/>
  <c r="AC308" i="4"/>
  <c r="AD308" i="4"/>
  <c r="AE308" i="4"/>
  <c r="AC309" i="4"/>
  <c r="AD309" i="4"/>
  <c r="AE309" i="4"/>
  <c r="AC310" i="4"/>
  <c r="AD310" i="4"/>
  <c r="AE310" i="4"/>
  <c r="AC311" i="4"/>
  <c r="AD311" i="4"/>
  <c r="AE311" i="4"/>
  <c r="AC312" i="4"/>
  <c r="AD312" i="4"/>
  <c r="AE312" i="4"/>
  <c r="AC313" i="4"/>
  <c r="AD313" i="4"/>
  <c r="AE313" i="4"/>
  <c r="AC314" i="4"/>
  <c r="AD314" i="4"/>
  <c r="AE314" i="4"/>
  <c r="AC315" i="4"/>
  <c r="AD315" i="4"/>
  <c r="AE315" i="4"/>
  <c r="AC316" i="4"/>
  <c r="AD316" i="4"/>
  <c r="AE316" i="4"/>
  <c r="AC317" i="4"/>
  <c r="AD317" i="4"/>
  <c r="AE317" i="4"/>
  <c r="AC318" i="4"/>
  <c r="AD318" i="4"/>
  <c r="AE318" i="4"/>
  <c r="AC319" i="4"/>
  <c r="AD319" i="4"/>
  <c r="AE319" i="4"/>
  <c r="AC320" i="4"/>
  <c r="AD320" i="4"/>
  <c r="AE320" i="4"/>
  <c r="AC321" i="4"/>
  <c r="AD321" i="4"/>
  <c r="AE321" i="4"/>
  <c r="AC322" i="4"/>
  <c r="AD322" i="4"/>
  <c r="AE322" i="4"/>
  <c r="AC323" i="4"/>
  <c r="AD323" i="4"/>
  <c r="AE323" i="4"/>
  <c r="AC324" i="4"/>
  <c r="AD324" i="4"/>
  <c r="AE324" i="4"/>
  <c r="AC325" i="4"/>
  <c r="AD325" i="4"/>
  <c r="AE325" i="4"/>
  <c r="AC326" i="4"/>
  <c r="AD326" i="4"/>
  <c r="AE326" i="4"/>
  <c r="AC327" i="4"/>
  <c r="AD327" i="4"/>
  <c r="AE327" i="4"/>
  <c r="AC328" i="4"/>
  <c r="AD328" i="4"/>
  <c r="AE328" i="4"/>
  <c r="AC329" i="4"/>
  <c r="AD329" i="4"/>
  <c r="AE329" i="4"/>
  <c r="AC330" i="4"/>
  <c r="AD330" i="4"/>
  <c r="AE330" i="4"/>
  <c r="AC331" i="4"/>
  <c r="AD331" i="4"/>
  <c r="AE331" i="4"/>
  <c r="AC332" i="4"/>
  <c r="AD332" i="4"/>
  <c r="AE332" i="4"/>
  <c r="AC333" i="4"/>
  <c r="AD333" i="4"/>
  <c r="AE333" i="4"/>
  <c r="AC334" i="4"/>
  <c r="AD334" i="4"/>
  <c r="AE334" i="4"/>
  <c r="AC335" i="4"/>
  <c r="AD335" i="4"/>
  <c r="AE335" i="4"/>
  <c r="AC336" i="4"/>
  <c r="AD336" i="4"/>
  <c r="AE336" i="4"/>
  <c r="AC337" i="4"/>
  <c r="AD337" i="4"/>
  <c r="AE337" i="4"/>
  <c r="AC338" i="4"/>
  <c r="AD338" i="4"/>
  <c r="AE338" i="4"/>
  <c r="AC339" i="4"/>
  <c r="AD339" i="4"/>
  <c r="AE339" i="4"/>
  <c r="AC340" i="4"/>
  <c r="AD340" i="4"/>
  <c r="AE340" i="4"/>
  <c r="AC341" i="4"/>
  <c r="AD341" i="4"/>
  <c r="AE341" i="4"/>
  <c r="AC342" i="4"/>
  <c r="AD342" i="4"/>
  <c r="AE342" i="4"/>
  <c r="AC343" i="4"/>
  <c r="AD343" i="4"/>
  <c r="AE343" i="4"/>
  <c r="AC344" i="4"/>
  <c r="AD344" i="4"/>
  <c r="AE344" i="4"/>
  <c r="AC345" i="4"/>
  <c r="AD345" i="4"/>
  <c r="AE345" i="4"/>
  <c r="AC346" i="4"/>
  <c r="AD346" i="4"/>
  <c r="AE346" i="4"/>
  <c r="AC347" i="4"/>
  <c r="AD347" i="4"/>
  <c r="AE347" i="4"/>
  <c r="AC348" i="4"/>
  <c r="AD348" i="4"/>
  <c r="AE348" i="4"/>
  <c r="AC349" i="4"/>
  <c r="AD349" i="4"/>
  <c r="AE349" i="4"/>
  <c r="AC350" i="4"/>
  <c r="AD350" i="4"/>
  <c r="AE350" i="4"/>
  <c r="AC351" i="4"/>
  <c r="AD351" i="4"/>
  <c r="AE351" i="4"/>
  <c r="AC352" i="4"/>
  <c r="AD352" i="4"/>
  <c r="AE352" i="4"/>
  <c r="AC353" i="4"/>
  <c r="AD353" i="4"/>
  <c r="AE353" i="4"/>
  <c r="AC354" i="4"/>
  <c r="AD354" i="4"/>
  <c r="AE354" i="4"/>
  <c r="AC355" i="4"/>
  <c r="AD355" i="4"/>
  <c r="AE355" i="4"/>
  <c r="AC356" i="4"/>
  <c r="AD356" i="4"/>
  <c r="AE356" i="4"/>
  <c r="AC357" i="4"/>
  <c r="AD357" i="4"/>
  <c r="AE357" i="4"/>
  <c r="AC358" i="4"/>
  <c r="AD358" i="4"/>
  <c r="AE358" i="4"/>
  <c r="AC359" i="4"/>
  <c r="AD359" i="4"/>
  <c r="AE359" i="4"/>
  <c r="AC360" i="4"/>
  <c r="AD360" i="4"/>
  <c r="AE360" i="4"/>
  <c r="AC361" i="4"/>
  <c r="AD361" i="4"/>
  <c r="AE361" i="4"/>
  <c r="AC362" i="4"/>
  <c r="AD362" i="4"/>
  <c r="AE362" i="4"/>
  <c r="AC363" i="4"/>
  <c r="AD363" i="4"/>
  <c r="AE363" i="4"/>
  <c r="AC364" i="4"/>
  <c r="AD364" i="4"/>
  <c r="AE364" i="4"/>
  <c r="AC365" i="4"/>
  <c r="AD365" i="4"/>
  <c r="AE365" i="4"/>
  <c r="AC366" i="4"/>
  <c r="AD366" i="4"/>
  <c r="AE366" i="4"/>
  <c r="AC367" i="4"/>
  <c r="AD367" i="4"/>
  <c r="AE367" i="4"/>
  <c r="AC368" i="4"/>
  <c r="AD368" i="4"/>
  <c r="AE368" i="4"/>
  <c r="AC369" i="4"/>
  <c r="AD369" i="4"/>
  <c r="AE369" i="4"/>
  <c r="AC370" i="4"/>
  <c r="AD370" i="4"/>
  <c r="AE370" i="4"/>
  <c r="AC371" i="4"/>
  <c r="AD371" i="4"/>
  <c r="AE371" i="4"/>
  <c r="AC372" i="4"/>
  <c r="AD372" i="4"/>
  <c r="AE372" i="4"/>
  <c r="AC373" i="4"/>
  <c r="AD373" i="4"/>
  <c r="AE373" i="4"/>
  <c r="AC374" i="4"/>
  <c r="AD374" i="4"/>
  <c r="AE374" i="4"/>
  <c r="AC375" i="4"/>
  <c r="AD375" i="4"/>
  <c r="AE375" i="4"/>
  <c r="AC376" i="4"/>
  <c r="AD376" i="4"/>
  <c r="AE376" i="4"/>
  <c r="AC377" i="4"/>
  <c r="AD377" i="4"/>
  <c r="AE377" i="4"/>
  <c r="AC378" i="4"/>
  <c r="AD378" i="4"/>
  <c r="AE378" i="4"/>
  <c r="AC379" i="4"/>
  <c r="AD379" i="4"/>
  <c r="AE379" i="4"/>
  <c r="AC380" i="4"/>
  <c r="AD380" i="4"/>
  <c r="AE380" i="4"/>
  <c r="AC381" i="4"/>
  <c r="AD381" i="4"/>
  <c r="AE381" i="4"/>
  <c r="AC382" i="4"/>
  <c r="AD382" i="4"/>
  <c r="AE382" i="4"/>
  <c r="AC383" i="4"/>
  <c r="AD383" i="4"/>
  <c r="AE383" i="4"/>
  <c r="AC384" i="4"/>
  <c r="AD384" i="4"/>
  <c r="AE384" i="4"/>
  <c r="AC385" i="4"/>
  <c r="AD385" i="4"/>
  <c r="AE385" i="4"/>
  <c r="AC386" i="4"/>
  <c r="AD386" i="4"/>
  <c r="AE386" i="4"/>
  <c r="AC387" i="4"/>
  <c r="AD387" i="4"/>
  <c r="AE387" i="4"/>
  <c r="AC388" i="4"/>
  <c r="AD388" i="4"/>
  <c r="AE388" i="4"/>
  <c r="AC389" i="4"/>
  <c r="AD389" i="4"/>
  <c r="AE389" i="4"/>
  <c r="AC390" i="4"/>
  <c r="AD390" i="4"/>
  <c r="AE390" i="4"/>
  <c r="AC391" i="4"/>
  <c r="AD391" i="4"/>
  <c r="AE391" i="4"/>
  <c r="AC392" i="4"/>
  <c r="AD392" i="4"/>
  <c r="AE392" i="4"/>
  <c r="AC393" i="4"/>
  <c r="AD393" i="4"/>
  <c r="AE393" i="4"/>
  <c r="AC394" i="4"/>
  <c r="AD394" i="4"/>
  <c r="AE394" i="4"/>
  <c r="AC395" i="4"/>
  <c r="AD395" i="4"/>
  <c r="AE395" i="4"/>
  <c r="AC396" i="4"/>
  <c r="AD396" i="4"/>
  <c r="AE396" i="4"/>
  <c r="AC397" i="4"/>
  <c r="AD397" i="4"/>
  <c r="AE397" i="4"/>
  <c r="AC398" i="4"/>
  <c r="AD398" i="4"/>
  <c r="AE398" i="4"/>
  <c r="AC399" i="4"/>
  <c r="AD399" i="4"/>
  <c r="AE399" i="4"/>
  <c r="AC400" i="4"/>
  <c r="AD400" i="4"/>
  <c r="AE400" i="4"/>
  <c r="AC401" i="4"/>
  <c r="AD401" i="4"/>
  <c r="AE401" i="4"/>
  <c r="AC402" i="4"/>
  <c r="AD402" i="4"/>
  <c r="AE402" i="4"/>
  <c r="AC403" i="4"/>
  <c r="AD403" i="4"/>
  <c r="AE403" i="4"/>
  <c r="AC404" i="4"/>
  <c r="AD404" i="4"/>
  <c r="AE404" i="4"/>
  <c r="AC405" i="4"/>
  <c r="AD405" i="4"/>
  <c r="AE405" i="4"/>
  <c r="AC406" i="4"/>
  <c r="AD406" i="4"/>
  <c r="AE406" i="4"/>
  <c r="AC407" i="4"/>
  <c r="AD407" i="4"/>
  <c r="AE407" i="4"/>
  <c r="AC408" i="4"/>
  <c r="AD408" i="4"/>
  <c r="AE408" i="4"/>
  <c r="AC409" i="4"/>
  <c r="AD409" i="4"/>
  <c r="AE409" i="4"/>
  <c r="AC410" i="4"/>
  <c r="AD410" i="4"/>
  <c r="AE410" i="4"/>
  <c r="AC411" i="4"/>
  <c r="AD411" i="4"/>
  <c r="AE411" i="4"/>
  <c r="AC412" i="4"/>
  <c r="AD412" i="4"/>
  <c r="AE412" i="4"/>
  <c r="AC413" i="4"/>
  <c r="AD413" i="4"/>
  <c r="AE413" i="4"/>
  <c r="AC414" i="4"/>
  <c r="AD414" i="4"/>
  <c r="AE414" i="4"/>
  <c r="AC415" i="4"/>
  <c r="AD415" i="4"/>
  <c r="AE415" i="4"/>
  <c r="AC416" i="4"/>
  <c r="AD416" i="4"/>
  <c r="AE416" i="4"/>
  <c r="AC417" i="4"/>
  <c r="AD417" i="4"/>
  <c r="AE417" i="4"/>
  <c r="AC418" i="4"/>
  <c r="AD418" i="4"/>
  <c r="AE418" i="4"/>
  <c r="AC419" i="4"/>
  <c r="AD419" i="4"/>
  <c r="AE419" i="4"/>
  <c r="AC420" i="4"/>
  <c r="AD420" i="4"/>
  <c r="AE420" i="4"/>
  <c r="AC421" i="4"/>
  <c r="AD421" i="4"/>
  <c r="AE421" i="4"/>
  <c r="AC422" i="4"/>
  <c r="AD422" i="4"/>
  <c r="AE422" i="4"/>
  <c r="AC423" i="4"/>
  <c r="AD423" i="4"/>
  <c r="AE423" i="4"/>
  <c r="AC424" i="4"/>
  <c r="AD424" i="4"/>
  <c r="AE424" i="4"/>
  <c r="AC425" i="4"/>
  <c r="AD425" i="4"/>
  <c r="AE425" i="4"/>
  <c r="AC426" i="4"/>
  <c r="AD426" i="4"/>
  <c r="AE426" i="4"/>
  <c r="AC427" i="4"/>
  <c r="AD427" i="4"/>
  <c r="AE427" i="4"/>
  <c r="AC428" i="4"/>
  <c r="AD428" i="4"/>
  <c r="AE428" i="4"/>
  <c r="AC429" i="4"/>
  <c r="AD429" i="4"/>
  <c r="AE429" i="4"/>
  <c r="AC430" i="4"/>
  <c r="AD430" i="4"/>
  <c r="AE430" i="4"/>
  <c r="AC431" i="4"/>
  <c r="AD431" i="4"/>
  <c r="AE431" i="4"/>
  <c r="AC432" i="4"/>
  <c r="AD432" i="4"/>
  <c r="AE432" i="4"/>
  <c r="AC433" i="4"/>
  <c r="AD433" i="4"/>
  <c r="AE433" i="4"/>
  <c r="AC434" i="4"/>
  <c r="AD434" i="4"/>
  <c r="AE434" i="4"/>
  <c r="AC435" i="4"/>
  <c r="AD435" i="4"/>
  <c r="AE435" i="4"/>
  <c r="AC436" i="4"/>
  <c r="AD436" i="4"/>
  <c r="AE436" i="4"/>
  <c r="AC437" i="4"/>
  <c r="AD437" i="4"/>
  <c r="AE437" i="4"/>
  <c r="AC438" i="4"/>
  <c r="AD438" i="4"/>
  <c r="AE438" i="4"/>
  <c r="AC439" i="4"/>
  <c r="AD439" i="4"/>
  <c r="AE439" i="4"/>
  <c r="AC440" i="4"/>
  <c r="AD440" i="4"/>
  <c r="AE440" i="4"/>
  <c r="AC441" i="4"/>
  <c r="AD441" i="4"/>
  <c r="AE441" i="4"/>
  <c r="AC442" i="4"/>
  <c r="AD442" i="4"/>
  <c r="AE442" i="4"/>
  <c r="AC443" i="4"/>
  <c r="AD443" i="4"/>
  <c r="AE443" i="4"/>
  <c r="AC444" i="4"/>
  <c r="AD444" i="4"/>
  <c r="AE444" i="4"/>
  <c r="AC445" i="4"/>
  <c r="AD445" i="4"/>
  <c r="AE445" i="4"/>
  <c r="AC446" i="4"/>
  <c r="AD446" i="4"/>
  <c r="AE446" i="4"/>
  <c r="AC447" i="4"/>
  <c r="AD447" i="4"/>
  <c r="AE447" i="4"/>
  <c r="AC448" i="4"/>
  <c r="AD448" i="4"/>
  <c r="AE448" i="4"/>
  <c r="AC449" i="4"/>
  <c r="AD449" i="4"/>
  <c r="AE449" i="4"/>
  <c r="AC450" i="4"/>
  <c r="AD450" i="4"/>
  <c r="AE450" i="4"/>
  <c r="AC451" i="4"/>
  <c r="AD451" i="4"/>
  <c r="AE451" i="4"/>
  <c r="AC452" i="4"/>
  <c r="AD452" i="4"/>
  <c r="AE452" i="4"/>
  <c r="AC453" i="4"/>
  <c r="AD453" i="4"/>
  <c r="AE453" i="4"/>
  <c r="AC454" i="4"/>
  <c r="AD454" i="4"/>
  <c r="AE454" i="4"/>
  <c r="AC455" i="4"/>
  <c r="AD455" i="4"/>
  <c r="AE455" i="4"/>
  <c r="AC456" i="4"/>
  <c r="AD456" i="4"/>
  <c r="AE456" i="4"/>
  <c r="AC457" i="4"/>
  <c r="AD457" i="4"/>
  <c r="AE457" i="4"/>
  <c r="AC458" i="4"/>
  <c r="AD458" i="4"/>
  <c r="AE458" i="4"/>
  <c r="AC459" i="4"/>
  <c r="AD459" i="4"/>
  <c r="AE459" i="4"/>
  <c r="AC460" i="4"/>
  <c r="AD460" i="4"/>
  <c r="AE460" i="4"/>
  <c r="AC461" i="4"/>
  <c r="AD461" i="4"/>
  <c r="AE461" i="4"/>
  <c r="AC462" i="4"/>
  <c r="AD462" i="4"/>
  <c r="AE462" i="4"/>
  <c r="AC463" i="4"/>
  <c r="AD463" i="4"/>
  <c r="AE463" i="4"/>
  <c r="AC464" i="4"/>
  <c r="AD464" i="4"/>
  <c r="AE464" i="4"/>
  <c r="AC465" i="4"/>
  <c r="AD465" i="4"/>
  <c r="AE465" i="4"/>
  <c r="AC466" i="4"/>
  <c r="AD466" i="4"/>
  <c r="AE466" i="4"/>
  <c r="AC467" i="4"/>
  <c r="AD467" i="4"/>
  <c r="AE467" i="4"/>
  <c r="AC468" i="4"/>
  <c r="AD468" i="4"/>
  <c r="AE468" i="4"/>
  <c r="AC469" i="4"/>
  <c r="AD469" i="4"/>
  <c r="AE469" i="4"/>
  <c r="AC470" i="4"/>
  <c r="AD470" i="4"/>
  <c r="AE470" i="4"/>
  <c r="AC471" i="4"/>
  <c r="AD471" i="4"/>
  <c r="AE471" i="4"/>
  <c r="AC472" i="4"/>
  <c r="AD472" i="4"/>
  <c r="AE472" i="4"/>
  <c r="AC473" i="4"/>
  <c r="AD473" i="4"/>
  <c r="AE473" i="4"/>
  <c r="AC474" i="4"/>
  <c r="AD474" i="4"/>
  <c r="AE474" i="4"/>
  <c r="AC475" i="4"/>
  <c r="AD475" i="4"/>
  <c r="AE475" i="4"/>
  <c r="AC476" i="4"/>
  <c r="AD476" i="4"/>
  <c r="AE476" i="4"/>
  <c r="AC477" i="4"/>
  <c r="AD477" i="4"/>
  <c r="AE477" i="4"/>
  <c r="AC478" i="4"/>
  <c r="AD478" i="4"/>
  <c r="AE478" i="4"/>
  <c r="AC479" i="4"/>
  <c r="AD479" i="4"/>
  <c r="AE479" i="4"/>
  <c r="AC480" i="4"/>
  <c r="AD480" i="4"/>
  <c r="AE480" i="4"/>
  <c r="AC481" i="4"/>
  <c r="AD481" i="4"/>
  <c r="AE481" i="4"/>
  <c r="AC482" i="4"/>
  <c r="AD482" i="4"/>
  <c r="AE482" i="4"/>
  <c r="AC483" i="4"/>
  <c r="AD483" i="4"/>
  <c r="AE483" i="4"/>
  <c r="AC484" i="4"/>
  <c r="AD484" i="4"/>
  <c r="AE484" i="4"/>
  <c r="AC485" i="4"/>
  <c r="AD485" i="4"/>
  <c r="AE485" i="4"/>
  <c r="AC486" i="4"/>
  <c r="AD486" i="4"/>
  <c r="AE486" i="4"/>
  <c r="AC487" i="4"/>
  <c r="AD487" i="4"/>
  <c r="AE487" i="4"/>
  <c r="AC488" i="4"/>
  <c r="AD488" i="4"/>
  <c r="AE488" i="4"/>
  <c r="AC489" i="4"/>
  <c r="AD489" i="4"/>
  <c r="AE489" i="4"/>
  <c r="AC490" i="4"/>
  <c r="AD490" i="4"/>
  <c r="AE490" i="4"/>
  <c r="AC491" i="4"/>
  <c r="AD491" i="4"/>
  <c r="AE491" i="4"/>
  <c r="AC492" i="4"/>
  <c r="AD492" i="4"/>
  <c r="AE492" i="4"/>
  <c r="AC493" i="4"/>
  <c r="AD493" i="4"/>
  <c r="AE493" i="4"/>
  <c r="AC494" i="4"/>
  <c r="AD494" i="4"/>
  <c r="AE494" i="4"/>
  <c r="AC495" i="4"/>
  <c r="AD495" i="4"/>
  <c r="AE495" i="4"/>
  <c r="AC496" i="4"/>
  <c r="AD496" i="4"/>
  <c r="AE496" i="4"/>
  <c r="AC497" i="4"/>
  <c r="AD497" i="4"/>
  <c r="AE497" i="4"/>
  <c r="AC498" i="4"/>
  <c r="AD498" i="4"/>
  <c r="AE498" i="4"/>
  <c r="AC499" i="4"/>
  <c r="AD499" i="4"/>
  <c r="AE499" i="4"/>
  <c r="AC500" i="4"/>
  <c r="AD500" i="4"/>
  <c r="AE500" i="4"/>
  <c r="AC501" i="4"/>
  <c r="AD501" i="4"/>
  <c r="AE501" i="4"/>
  <c r="AC502" i="4"/>
  <c r="AD502" i="4"/>
  <c r="AE502" i="4"/>
  <c r="AC503" i="4"/>
  <c r="AD503" i="4"/>
  <c r="AE503" i="4"/>
  <c r="AC504" i="4"/>
  <c r="AD504" i="4"/>
  <c r="AE504" i="4"/>
  <c r="AC505" i="4"/>
  <c r="AD505" i="4"/>
  <c r="AE505" i="4"/>
  <c r="AC506" i="4"/>
  <c r="AD506" i="4"/>
  <c r="AE506" i="4"/>
  <c r="AC507" i="4"/>
  <c r="AD507" i="4"/>
  <c r="AE507" i="4"/>
  <c r="AC508" i="4"/>
  <c r="AD508" i="4"/>
  <c r="AE508" i="4"/>
  <c r="AC509" i="4"/>
  <c r="AD509" i="4"/>
  <c r="AE509" i="4"/>
  <c r="AC510" i="4"/>
  <c r="AD510" i="4"/>
  <c r="AE510" i="4"/>
  <c r="AC511" i="4"/>
  <c r="AD511" i="4"/>
  <c r="AE511" i="4"/>
  <c r="AC512" i="4"/>
  <c r="AD512" i="4"/>
  <c r="AE512" i="4"/>
  <c r="AC513" i="4"/>
  <c r="AD513" i="4"/>
  <c r="AE513" i="4"/>
  <c r="AC514" i="4"/>
  <c r="AD514" i="4"/>
  <c r="AE514" i="4"/>
  <c r="AC515" i="4"/>
  <c r="AD515" i="4"/>
  <c r="AE515" i="4"/>
  <c r="AC516" i="4"/>
  <c r="AD516" i="4"/>
  <c r="AE516" i="4"/>
  <c r="AC517" i="4"/>
  <c r="AD517" i="4"/>
  <c r="AE517" i="4"/>
  <c r="AC518" i="4"/>
  <c r="AD518" i="4"/>
  <c r="AE518" i="4"/>
  <c r="AC519" i="4"/>
  <c r="AD519" i="4"/>
  <c r="AE519" i="4"/>
  <c r="AC520" i="4"/>
  <c r="AD520" i="4"/>
  <c r="AE520" i="4"/>
  <c r="AC521" i="4"/>
  <c r="AD521" i="4"/>
  <c r="AE521" i="4"/>
  <c r="AC522" i="4"/>
  <c r="AD522" i="4"/>
  <c r="AE522" i="4"/>
  <c r="AC523" i="4"/>
  <c r="AD523" i="4"/>
  <c r="AE523" i="4"/>
  <c r="AC524" i="4"/>
  <c r="AD524" i="4"/>
  <c r="AE524" i="4"/>
  <c r="AC525" i="4"/>
  <c r="AD525" i="4"/>
  <c r="AE525" i="4"/>
  <c r="AC526" i="4"/>
  <c r="AD526" i="4"/>
  <c r="AE526" i="4"/>
  <c r="AC527" i="4"/>
  <c r="AD527" i="4"/>
  <c r="AE527" i="4"/>
  <c r="AC528" i="4"/>
  <c r="AD528" i="4"/>
  <c r="AE528" i="4"/>
  <c r="AC529" i="4"/>
  <c r="AD529" i="4"/>
  <c r="AE529" i="4"/>
  <c r="AC530" i="4"/>
  <c r="AD530" i="4"/>
  <c r="AE530" i="4"/>
  <c r="AC531" i="4"/>
  <c r="AD531" i="4"/>
  <c r="AE531" i="4"/>
  <c r="AC532" i="4"/>
  <c r="AD532" i="4"/>
  <c r="AE532" i="4"/>
  <c r="AC533" i="4"/>
  <c r="AD533" i="4"/>
  <c r="AE533" i="4"/>
  <c r="AC534" i="4"/>
  <c r="AD534" i="4"/>
  <c r="AE534" i="4"/>
  <c r="AC535" i="4"/>
  <c r="AD535" i="4"/>
  <c r="AE535" i="4"/>
  <c r="AC536" i="4"/>
  <c r="AD536" i="4"/>
  <c r="AE536" i="4"/>
  <c r="AC537" i="4"/>
  <c r="AD537" i="4"/>
  <c r="AE537" i="4"/>
  <c r="AC538" i="4"/>
  <c r="AD538" i="4"/>
  <c r="AE538" i="4"/>
  <c r="AC539" i="4"/>
  <c r="AD539" i="4"/>
  <c r="AE539" i="4"/>
  <c r="AC540" i="4"/>
  <c r="AD540" i="4"/>
  <c r="AE540" i="4"/>
  <c r="AC541" i="4"/>
  <c r="AD541" i="4"/>
  <c r="AE541" i="4"/>
  <c r="AC542" i="4"/>
  <c r="AD542" i="4"/>
  <c r="AE542" i="4"/>
  <c r="AC543" i="4"/>
  <c r="AD543" i="4"/>
  <c r="AE543" i="4"/>
  <c r="AC544" i="4"/>
  <c r="AD544" i="4"/>
  <c r="AE544" i="4"/>
  <c r="AC545" i="4"/>
  <c r="AD545" i="4"/>
  <c r="AE545" i="4"/>
  <c r="AC546" i="4"/>
  <c r="AD546" i="4"/>
  <c r="AE546" i="4"/>
  <c r="AC547" i="4"/>
  <c r="AD547" i="4"/>
  <c r="AE547" i="4"/>
  <c r="AC548" i="4"/>
  <c r="AD548" i="4"/>
  <c r="AE548" i="4"/>
  <c r="AC549" i="4"/>
  <c r="AD549" i="4"/>
  <c r="AE549" i="4"/>
  <c r="AC550" i="4"/>
  <c r="AD550" i="4"/>
  <c r="AE550" i="4"/>
  <c r="AC551" i="4"/>
  <c r="AD551" i="4"/>
  <c r="AE551" i="4"/>
  <c r="AC552" i="4"/>
  <c r="AD552" i="4"/>
  <c r="AE552" i="4"/>
  <c r="AC553" i="4"/>
  <c r="AD553" i="4"/>
  <c r="AE553" i="4"/>
  <c r="AC554" i="4"/>
  <c r="AD554" i="4"/>
  <c r="AE554" i="4"/>
  <c r="AC555" i="4"/>
  <c r="AD555" i="4"/>
  <c r="AE555" i="4"/>
  <c r="AC556" i="4"/>
  <c r="AD556" i="4"/>
  <c r="AE556" i="4"/>
  <c r="AC557" i="4"/>
  <c r="AD557" i="4"/>
  <c r="AE557" i="4"/>
  <c r="AC558" i="4"/>
  <c r="AD558" i="4"/>
  <c r="AE558" i="4"/>
  <c r="AC559" i="4"/>
  <c r="AD559" i="4"/>
  <c r="AE559" i="4"/>
  <c r="AC560" i="4"/>
  <c r="AD560" i="4"/>
  <c r="AE560" i="4"/>
  <c r="AC561" i="4"/>
  <c r="AD561" i="4"/>
  <c r="AE561" i="4"/>
  <c r="AC562" i="4"/>
  <c r="AD562" i="4"/>
  <c r="AE562" i="4"/>
  <c r="AC563" i="4"/>
  <c r="AD563" i="4"/>
  <c r="AE563" i="4"/>
  <c r="AC564" i="4"/>
  <c r="AD564" i="4"/>
  <c r="AE564" i="4"/>
  <c r="AC565" i="4"/>
  <c r="AD565" i="4"/>
  <c r="AE565" i="4"/>
  <c r="AC566" i="4"/>
  <c r="AD566" i="4"/>
  <c r="AE566" i="4"/>
  <c r="AC567" i="4"/>
  <c r="AD567" i="4"/>
  <c r="AE567" i="4"/>
  <c r="AC568" i="4"/>
  <c r="AD568" i="4"/>
  <c r="AE568" i="4"/>
  <c r="AC569" i="4"/>
  <c r="AD569" i="4"/>
  <c r="AE569" i="4"/>
  <c r="AC570" i="4"/>
  <c r="AD570" i="4"/>
  <c r="AE570" i="4"/>
  <c r="AC571" i="4"/>
  <c r="AD571" i="4"/>
  <c r="AE571" i="4"/>
  <c r="AC572" i="4"/>
  <c r="AD572" i="4"/>
  <c r="AE572" i="4"/>
  <c r="AC573" i="4"/>
  <c r="AD573" i="4"/>
  <c r="AE573" i="4"/>
  <c r="AC574" i="4"/>
  <c r="AD574" i="4"/>
  <c r="AE574" i="4"/>
  <c r="AC575" i="4"/>
  <c r="AD575" i="4"/>
  <c r="AE575" i="4"/>
  <c r="AC576" i="4"/>
  <c r="AD576" i="4"/>
  <c r="AE576" i="4"/>
  <c r="AC577" i="4"/>
  <c r="AD577" i="4"/>
  <c r="AE577" i="4"/>
  <c r="AC578" i="4"/>
  <c r="AD578" i="4"/>
  <c r="AE578" i="4"/>
  <c r="AC579" i="4"/>
  <c r="AD579" i="4"/>
  <c r="AE579" i="4"/>
  <c r="AC580" i="4"/>
  <c r="AD580" i="4"/>
  <c r="AE580" i="4"/>
  <c r="AC581" i="4"/>
  <c r="AD581" i="4"/>
  <c r="AE581" i="4"/>
  <c r="AC582" i="4"/>
  <c r="AD582" i="4"/>
  <c r="AE582" i="4"/>
  <c r="AC583" i="4"/>
  <c r="AD583" i="4"/>
  <c r="AE583" i="4"/>
  <c r="AC584" i="4"/>
  <c r="AD584" i="4"/>
  <c r="AE584" i="4"/>
  <c r="AC585" i="4"/>
  <c r="AD585" i="4"/>
  <c r="AE585" i="4"/>
  <c r="AC586" i="4"/>
  <c r="AD586" i="4"/>
  <c r="AE586" i="4"/>
  <c r="AC587" i="4"/>
  <c r="AD587" i="4"/>
  <c r="AE587" i="4"/>
  <c r="AC588" i="4"/>
  <c r="AD588" i="4"/>
  <c r="AE588" i="4"/>
  <c r="AC589" i="4"/>
  <c r="AD589" i="4"/>
  <c r="AE589" i="4"/>
  <c r="AC590" i="4"/>
  <c r="AD590" i="4"/>
  <c r="AE590" i="4"/>
  <c r="AC591" i="4"/>
  <c r="AD591" i="4"/>
  <c r="AE591" i="4"/>
  <c r="AC592" i="4"/>
  <c r="AD592" i="4"/>
  <c r="AE592" i="4"/>
  <c r="AC593" i="4"/>
  <c r="AD593" i="4"/>
  <c r="AE593" i="4"/>
  <c r="AC594" i="4"/>
  <c r="AD594" i="4"/>
  <c r="AE594" i="4"/>
  <c r="AC595" i="4"/>
  <c r="AD595" i="4"/>
  <c r="AE595" i="4"/>
  <c r="AC596" i="4"/>
  <c r="AD596" i="4"/>
  <c r="AE596" i="4"/>
  <c r="AC597" i="4"/>
  <c r="AD597" i="4"/>
  <c r="AE597" i="4"/>
  <c r="AC598" i="4"/>
  <c r="AD598" i="4"/>
  <c r="AE598" i="4"/>
  <c r="AC599" i="4"/>
  <c r="AD599" i="4"/>
  <c r="AE599" i="4"/>
  <c r="AC600" i="4"/>
  <c r="AD600" i="4"/>
  <c r="AE600" i="4"/>
  <c r="AC601" i="4"/>
  <c r="AD601" i="4"/>
  <c r="AE601" i="4"/>
  <c r="AC602" i="4"/>
  <c r="AD602" i="4"/>
  <c r="AE602" i="4"/>
  <c r="AC603" i="4"/>
  <c r="AD603" i="4"/>
  <c r="AE603" i="4"/>
  <c r="AC604" i="4"/>
  <c r="AD604" i="4"/>
  <c r="AE604" i="4"/>
  <c r="AC605" i="4"/>
  <c r="AD605" i="4"/>
  <c r="AE605" i="4"/>
  <c r="AC606" i="4"/>
  <c r="AD606" i="4"/>
  <c r="AE606" i="4"/>
  <c r="AC607" i="4"/>
  <c r="AD607" i="4"/>
  <c r="AE607" i="4"/>
  <c r="AC608" i="4"/>
  <c r="AD608" i="4"/>
  <c r="AE608" i="4"/>
  <c r="AC609" i="4"/>
  <c r="AD609" i="4"/>
  <c r="AE609" i="4"/>
  <c r="AC610" i="4"/>
  <c r="AD610" i="4"/>
  <c r="AE610" i="4"/>
  <c r="AC611" i="4"/>
  <c r="AD611" i="4"/>
  <c r="AE611" i="4"/>
  <c r="AC612" i="4"/>
  <c r="AD612" i="4"/>
  <c r="AE612" i="4"/>
  <c r="AC613" i="4"/>
  <c r="AD613" i="4"/>
  <c r="AE613" i="4"/>
  <c r="AC614" i="4"/>
  <c r="AD614" i="4"/>
  <c r="AE614" i="4"/>
  <c r="AC615" i="4"/>
  <c r="AD615" i="4"/>
  <c r="AE615" i="4"/>
  <c r="AC616" i="4"/>
  <c r="AD616" i="4"/>
  <c r="AE616" i="4"/>
  <c r="AC617" i="4"/>
  <c r="AD617" i="4"/>
  <c r="AE617" i="4"/>
  <c r="AC618" i="4"/>
  <c r="AD618" i="4"/>
  <c r="AE618" i="4"/>
  <c r="AC619" i="4"/>
  <c r="AD619" i="4"/>
  <c r="AE619" i="4"/>
  <c r="AC620" i="4"/>
  <c r="AD620" i="4"/>
  <c r="AE620" i="4"/>
  <c r="AC621" i="4"/>
  <c r="AD621" i="4"/>
  <c r="AE621" i="4"/>
  <c r="AC622" i="4"/>
  <c r="AD622" i="4"/>
  <c r="AE622" i="4"/>
  <c r="AC623" i="4"/>
  <c r="AD623" i="4"/>
  <c r="AE623" i="4"/>
  <c r="AC624" i="4"/>
  <c r="AD624" i="4"/>
  <c r="AE624" i="4"/>
  <c r="AC625" i="4"/>
  <c r="AD625" i="4"/>
  <c r="AE625" i="4"/>
  <c r="AC626" i="4"/>
  <c r="AD626" i="4"/>
  <c r="AE626" i="4"/>
  <c r="AC627" i="4"/>
  <c r="AD627" i="4"/>
  <c r="AE627" i="4"/>
  <c r="AC628" i="4"/>
  <c r="AD628" i="4"/>
  <c r="AE628" i="4"/>
  <c r="AC629" i="4"/>
  <c r="AD629" i="4"/>
  <c r="AE629" i="4"/>
  <c r="AC630" i="4"/>
  <c r="AD630" i="4"/>
  <c r="AE630" i="4"/>
  <c r="AC631" i="4"/>
  <c r="AD631" i="4"/>
  <c r="AE631" i="4"/>
  <c r="AC632" i="4"/>
  <c r="AD632" i="4"/>
  <c r="AE632" i="4"/>
  <c r="AC633" i="4"/>
  <c r="AD633" i="4"/>
  <c r="AE633" i="4"/>
  <c r="AC634" i="4"/>
  <c r="AD634" i="4"/>
  <c r="AE634" i="4"/>
  <c r="AC635" i="4"/>
  <c r="AD635" i="4"/>
  <c r="AE635" i="4"/>
  <c r="AC636" i="4"/>
  <c r="AD636" i="4"/>
  <c r="AE636" i="4"/>
  <c r="AC637" i="4"/>
  <c r="AD637" i="4"/>
  <c r="AE637" i="4"/>
  <c r="AC638" i="4"/>
  <c r="AD638" i="4"/>
  <c r="AE638" i="4"/>
  <c r="AC639" i="4"/>
  <c r="AD639" i="4"/>
  <c r="AE639" i="4"/>
  <c r="AC640" i="4"/>
  <c r="AD640" i="4"/>
  <c r="AE640" i="4"/>
  <c r="AC641" i="4"/>
  <c r="AD641" i="4"/>
  <c r="AE641" i="4"/>
  <c r="AC642" i="4"/>
  <c r="AD642" i="4"/>
  <c r="AE642" i="4"/>
  <c r="AC643" i="4"/>
  <c r="AD643" i="4"/>
  <c r="AE643" i="4"/>
  <c r="AC644" i="4"/>
  <c r="AD644" i="4"/>
  <c r="AE644" i="4"/>
  <c r="AC645" i="4"/>
  <c r="AD645" i="4"/>
  <c r="AE645" i="4"/>
  <c r="AC646" i="4"/>
  <c r="AD646" i="4"/>
  <c r="AE646" i="4"/>
  <c r="AC647" i="4"/>
  <c r="AD647" i="4"/>
  <c r="AE647" i="4"/>
  <c r="AC648" i="4"/>
  <c r="AD648" i="4"/>
  <c r="AE648" i="4"/>
  <c r="AC649" i="4"/>
  <c r="AD649" i="4"/>
  <c r="AE649" i="4"/>
  <c r="AC650" i="4"/>
  <c r="AD650" i="4"/>
  <c r="AE650" i="4"/>
  <c r="AC651" i="4"/>
  <c r="AD651" i="4"/>
  <c r="AE651" i="4"/>
  <c r="AC652" i="4"/>
  <c r="AD652" i="4"/>
  <c r="AE652" i="4"/>
  <c r="AC653" i="4"/>
  <c r="AD653" i="4"/>
  <c r="AE653" i="4"/>
  <c r="AC654" i="4"/>
  <c r="AD654" i="4"/>
  <c r="AE654" i="4"/>
  <c r="AC655" i="4"/>
  <c r="AD655" i="4"/>
  <c r="AE655" i="4"/>
  <c r="AC656" i="4"/>
  <c r="AD656" i="4"/>
  <c r="AE656" i="4"/>
  <c r="AC657" i="4"/>
  <c r="AD657" i="4"/>
  <c r="AE657" i="4"/>
  <c r="AC658" i="4"/>
  <c r="AD658" i="4"/>
  <c r="AE658" i="4"/>
  <c r="AC659" i="4"/>
  <c r="AD659" i="4"/>
  <c r="AE659" i="4"/>
  <c r="AC660" i="4"/>
  <c r="AD660" i="4"/>
  <c r="AE660" i="4"/>
  <c r="AC661" i="4"/>
  <c r="AD661" i="4"/>
  <c r="AE661" i="4"/>
  <c r="AC662" i="4"/>
  <c r="AD662" i="4"/>
  <c r="AE662" i="4"/>
  <c r="AC663" i="4"/>
  <c r="AD663" i="4"/>
  <c r="AE663" i="4"/>
  <c r="AC664" i="4"/>
  <c r="AD664" i="4"/>
  <c r="AE664" i="4"/>
  <c r="AC665" i="4"/>
  <c r="AD665" i="4"/>
  <c r="AE665" i="4"/>
  <c r="AC666" i="4"/>
  <c r="AD666" i="4"/>
  <c r="AE666" i="4"/>
  <c r="AC667" i="4"/>
  <c r="AD667" i="4"/>
  <c r="AE667" i="4"/>
  <c r="AC668" i="4"/>
  <c r="AD668" i="4"/>
  <c r="AE668" i="4"/>
  <c r="AC669" i="4"/>
  <c r="AD669" i="4"/>
  <c r="AE669" i="4"/>
  <c r="AC670" i="4"/>
  <c r="AD670" i="4"/>
  <c r="AE670" i="4"/>
  <c r="AC671" i="4"/>
  <c r="AD671" i="4"/>
  <c r="AE671" i="4"/>
  <c r="AC672" i="4"/>
  <c r="AD672" i="4"/>
  <c r="AE672" i="4"/>
  <c r="AC673" i="4"/>
  <c r="AD673" i="4"/>
  <c r="AE673" i="4"/>
  <c r="AC674" i="4"/>
  <c r="AD674" i="4"/>
  <c r="AE674" i="4"/>
  <c r="AC675" i="4"/>
  <c r="AD675" i="4"/>
  <c r="AE675" i="4"/>
  <c r="AC676" i="4"/>
  <c r="AD676" i="4"/>
  <c r="AE676" i="4"/>
  <c r="AC677" i="4"/>
  <c r="AD677" i="4"/>
  <c r="AE677" i="4"/>
  <c r="AC678" i="4"/>
  <c r="AD678" i="4"/>
  <c r="AE678" i="4"/>
  <c r="AC679" i="4"/>
  <c r="AD679" i="4"/>
  <c r="AE679" i="4"/>
  <c r="AC680" i="4"/>
  <c r="AD680" i="4"/>
  <c r="AE680" i="4"/>
  <c r="AC681" i="4"/>
  <c r="AD681" i="4"/>
  <c r="AE681" i="4"/>
  <c r="AC682" i="4"/>
  <c r="AD682" i="4"/>
  <c r="AE682" i="4"/>
  <c r="AC683" i="4"/>
  <c r="AD683" i="4"/>
  <c r="AE683" i="4"/>
  <c r="AC684" i="4"/>
  <c r="AD684" i="4"/>
  <c r="AE684" i="4"/>
  <c r="AC685" i="4"/>
  <c r="AD685" i="4"/>
  <c r="AE685" i="4"/>
  <c r="AC686" i="4"/>
  <c r="AD686" i="4"/>
  <c r="AE686" i="4"/>
  <c r="AC687" i="4"/>
  <c r="AD687" i="4"/>
  <c r="AE687" i="4"/>
  <c r="AC688" i="4"/>
  <c r="AD688" i="4"/>
  <c r="AE688" i="4"/>
  <c r="AC689" i="4"/>
  <c r="AD689" i="4"/>
  <c r="AE689" i="4"/>
  <c r="AC690" i="4"/>
  <c r="AD690" i="4"/>
  <c r="AE690" i="4"/>
  <c r="AC691" i="4"/>
  <c r="AD691" i="4"/>
  <c r="AE691" i="4"/>
  <c r="AC692" i="4"/>
  <c r="AD692" i="4"/>
  <c r="AE692" i="4"/>
  <c r="AC693" i="4"/>
  <c r="AD693" i="4"/>
  <c r="AE693" i="4"/>
  <c r="AC694" i="4"/>
  <c r="AD694" i="4"/>
  <c r="AE694" i="4"/>
  <c r="AC695" i="4"/>
  <c r="AD695" i="4"/>
  <c r="AE695" i="4"/>
  <c r="AC696" i="4"/>
  <c r="AD696" i="4"/>
  <c r="AE696" i="4"/>
  <c r="AC697" i="4"/>
  <c r="AD697" i="4"/>
  <c r="AE697" i="4"/>
  <c r="AC698" i="4"/>
  <c r="AD698" i="4"/>
  <c r="AE698" i="4"/>
  <c r="AC699" i="4"/>
  <c r="AD699" i="4"/>
  <c r="AE699" i="4"/>
  <c r="AC700" i="4"/>
  <c r="AD700" i="4"/>
  <c r="AE700" i="4"/>
  <c r="AC701" i="4"/>
  <c r="AD701" i="4"/>
  <c r="AE701" i="4"/>
  <c r="AC702" i="4"/>
  <c r="AD702" i="4"/>
  <c r="AE702" i="4"/>
  <c r="AC703" i="4"/>
  <c r="AD703" i="4"/>
  <c r="AE703" i="4"/>
  <c r="AC704" i="4"/>
  <c r="AD704" i="4"/>
  <c r="AE704" i="4"/>
  <c r="AC705" i="4"/>
  <c r="AD705" i="4"/>
  <c r="AE705" i="4"/>
  <c r="AC706" i="4"/>
  <c r="AD706" i="4"/>
  <c r="AE706" i="4"/>
  <c r="AC707" i="4"/>
  <c r="AD707" i="4"/>
  <c r="AE707" i="4"/>
  <c r="AC708" i="4"/>
  <c r="AD708" i="4"/>
  <c r="AE708" i="4"/>
  <c r="AC709" i="4"/>
  <c r="AD709" i="4"/>
  <c r="AE709" i="4"/>
  <c r="AC710" i="4"/>
  <c r="AD710" i="4"/>
  <c r="AE710" i="4"/>
  <c r="AC711" i="4"/>
  <c r="AD711" i="4"/>
  <c r="AE711" i="4"/>
  <c r="AC712" i="4"/>
  <c r="AD712" i="4"/>
  <c r="AE712" i="4"/>
  <c r="AC713" i="4"/>
  <c r="AD713" i="4"/>
  <c r="AE713" i="4"/>
  <c r="AC714" i="4"/>
  <c r="AD714" i="4"/>
  <c r="AE714" i="4"/>
  <c r="AC715" i="4"/>
  <c r="AD715" i="4"/>
  <c r="AE715" i="4"/>
  <c r="AC716" i="4"/>
  <c r="AD716" i="4"/>
  <c r="AE716" i="4"/>
  <c r="AC717" i="4"/>
  <c r="AD717" i="4"/>
  <c r="AE717" i="4"/>
  <c r="AC718" i="4"/>
  <c r="AD718" i="4"/>
  <c r="AE718" i="4"/>
  <c r="AC719" i="4"/>
  <c r="AD719" i="4"/>
  <c r="AE719" i="4"/>
  <c r="AC720" i="4"/>
  <c r="AD720" i="4"/>
  <c r="AE720" i="4"/>
  <c r="AC721" i="4"/>
  <c r="AD721" i="4"/>
  <c r="AE721" i="4"/>
  <c r="AC722" i="4"/>
  <c r="AD722" i="4"/>
  <c r="AE722" i="4"/>
  <c r="AC723" i="4"/>
  <c r="AD723" i="4"/>
  <c r="AE723" i="4"/>
  <c r="AC724" i="4"/>
  <c r="AD724" i="4"/>
  <c r="AE724" i="4"/>
  <c r="AC725" i="4"/>
  <c r="AD725" i="4"/>
  <c r="AE725" i="4"/>
  <c r="AC726" i="4"/>
  <c r="AD726" i="4"/>
  <c r="AE726" i="4"/>
  <c r="AC727" i="4"/>
  <c r="AD727" i="4"/>
  <c r="AE727" i="4"/>
  <c r="AC728" i="4"/>
  <c r="AD728" i="4"/>
  <c r="AE728" i="4"/>
  <c r="AC729" i="4"/>
  <c r="AD729" i="4"/>
  <c r="AE729" i="4"/>
  <c r="AC730" i="4"/>
  <c r="AD730" i="4"/>
  <c r="AE730" i="4"/>
  <c r="AC731" i="4"/>
  <c r="AD731" i="4"/>
  <c r="AE731" i="4"/>
  <c r="AC732" i="4"/>
  <c r="AD732" i="4"/>
  <c r="AE732" i="4"/>
  <c r="AC733" i="4"/>
  <c r="AD733" i="4"/>
  <c r="AE733" i="4"/>
  <c r="AC734" i="4"/>
  <c r="AD734" i="4"/>
  <c r="AE734" i="4"/>
  <c r="AC735" i="4"/>
  <c r="AD735" i="4"/>
  <c r="AE735" i="4"/>
  <c r="AC736" i="4"/>
  <c r="AD736" i="4"/>
  <c r="AE736" i="4"/>
  <c r="AC737" i="4"/>
  <c r="AD737" i="4"/>
  <c r="AE737" i="4"/>
  <c r="AC738" i="4"/>
  <c r="AD738" i="4"/>
  <c r="AE738" i="4"/>
  <c r="AC739" i="4"/>
  <c r="AD739" i="4"/>
  <c r="AE739" i="4"/>
  <c r="AC740" i="4"/>
  <c r="AD740" i="4"/>
  <c r="AE740" i="4"/>
  <c r="AC741" i="4"/>
  <c r="AD741" i="4"/>
  <c r="AE741" i="4"/>
  <c r="AC742" i="4"/>
  <c r="AD742" i="4"/>
  <c r="AE742" i="4"/>
  <c r="AC743" i="4"/>
  <c r="AD743" i="4"/>
  <c r="AE743" i="4"/>
  <c r="AC744" i="4"/>
  <c r="AD744" i="4"/>
  <c r="AE744" i="4"/>
  <c r="AC745" i="4"/>
  <c r="AD745" i="4"/>
  <c r="AE745" i="4"/>
  <c r="AC746" i="4"/>
  <c r="AD746" i="4"/>
  <c r="AE746" i="4"/>
  <c r="AC747" i="4"/>
  <c r="AD747" i="4"/>
  <c r="AE747" i="4"/>
  <c r="AC748" i="4"/>
  <c r="AD748" i="4"/>
  <c r="AE748" i="4"/>
  <c r="AC749" i="4"/>
  <c r="AD749" i="4"/>
  <c r="AE749" i="4"/>
  <c r="AC750" i="4"/>
  <c r="AD750" i="4"/>
  <c r="AE750" i="4"/>
  <c r="AC751" i="4"/>
  <c r="AD751" i="4"/>
  <c r="AE751" i="4"/>
  <c r="AC752" i="4"/>
  <c r="AD752" i="4"/>
  <c r="AE752" i="4"/>
  <c r="AC753" i="4"/>
  <c r="AD753" i="4"/>
  <c r="AE753" i="4"/>
  <c r="AC754" i="4"/>
  <c r="AD754" i="4"/>
  <c r="AE754" i="4"/>
  <c r="AC755" i="4"/>
  <c r="AD755" i="4"/>
  <c r="AE755" i="4"/>
  <c r="AC756" i="4"/>
  <c r="AD756" i="4"/>
  <c r="AE756" i="4"/>
  <c r="AC757" i="4"/>
  <c r="AD757" i="4"/>
  <c r="AE757" i="4"/>
  <c r="AC758" i="4"/>
  <c r="AD758" i="4"/>
  <c r="AE758" i="4"/>
  <c r="AC759" i="4"/>
  <c r="AD759" i="4"/>
  <c r="AE759" i="4"/>
  <c r="AC760" i="4"/>
  <c r="AD760" i="4"/>
  <c r="AE760" i="4"/>
  <c r="AC761" i="4"/>
  <c r="AD761" i="4"/>
  <c r="AE761" i="4"/>
  <c r="AC762" i="4"/>
  <c r="AD762" i="4"/>
  <c r="AE762" i="4"/>
  <c r="AC763" i="4"/>
  <c r="AD763" i="4"/>
  <c r="AE763" i="4"/>
  <c r="AC764" i="4"/>
  <c r="AD764" i="4"/>
  <c r="AE764" i="4"/>
  <c r="AC765" i="4"/>
  <c r="AD765" i="4"/>
  <c r="AE765" i="4"/>
  <c r="AC766" i="4"/>
  <c r="AD766" i="4"/>
  <c r="AE766" i="4"/>
  <c r="AC767" i="4"/>
  <c r="AD767" i="4"/>
  <c r="AE767" i="4"/>
  <c r="AC768" i="4"/>
  <c r="AD768" i="4"/>
  <c r="AE768" i="4"/>
  <c r="AC769" i="4"/>
  <c r="AD769" i="4"/>
  <c r="AE769" i="4"/>
  <c r="AC770" i="4"/>
  <c r="AD770" i="4"/>
  <c r="AE770" i="4"/>
  <c r="AC771" i="4"/>
  <c r="AD771" i="4"/>
  <c r="AE771" i="4"/>
  <c r="AC772" i="4"/>
  <c r="AD772" i="4"/>
  <c r="AE772" i="4"/>
  <c r="AC773" i="4"/>
  <c r="AD773" i="4"/>
  <c r="AE773" i="4"/>
  <c r="AC774" i="4"/>
  <c r="AD774" i="4"/>
  <c r="AE774" i="4"/>
  <c r="AC775" i="4"/>
  <c r="AD775" i="4"/>
  <c r="AE775" i="4"/>
  <c r="AC776" i="4"/>
  <c r="AD776" i="4"/>
  <c r="AE776" i="4"/>
  <c r="AC777" i="4"/>
  <c r="AD777" i="4"/>
  <c r="AE777" i="4"/>
  <c r="AC778" i="4"/>
  <c r="AD778" i="4"/>
  <c r="AE778" i="4"/>
  <c r="AC779" i="4"/>
  <c r="AD779" i="4"/>
  <c r="AE779" i="4"/>
  <c r="AC780" i="4"/>
  <c r="AD780" i="4"/>
  <c r="AE780" i="4"/>
  <c r="AC781" i="4"/>
  <c r="AD781" i="4"/>
  <c r="AE781" i="4"/>
  <c r="AC782" i="4"/>
  <c r="AD782" i="4"/>
  <c r="AE782" i="4"/>
  <c r="AC783" i="4"/>
  <c r="AD783" i="4"/>
  <c r="AE783" i="4"/>
  <c r="AC784" i="4"/>
  <c r="AD784" i="4"/>
  <c r="AE784" i="4"/>
  <c r="AC785" i="4"/>
  <c r="AD785" i="4"/>
  <c r="AE785" i="4"/>
  <c r="AC786" i="4"/>
  <c r="AD786" i="4"/>
  <c r="AE786" i="4"/>
  <c r="AC787" i="4"/>
  <c r="AD787" i="4"/>
  <c r="AE787" i="4"/>
  <c r="AC788" i="4"/>
  <c r="AD788" i="4"/>
  <c r="AE788" i="4"/>
  <c r="AC789" i="4"/>
  <c r="AD789" i="4"/>
  <c r="AE789" i="4"/>
  <c r="AC790" i="4"/>
  <c r="AD790" i="4"/>
  <c r="AE790" i="4"/>
  <c r="AC791" i="4"/>
  <c r="AD791" i="4"/>
  <c r="AE791" i="4"/>
  <c r="AC792" i="4"/>
  <c r="AD792" i="4"/>
  <c r="AE792" i="4"/>
  <c r="AC793" i="4"/>
  <c r="AD793" i="4"/>
  <c r="AE793" i="4"/>
  <c r="AC794" i="4"/>
  <c r="AD794" i="4"/>
  <c r="AE794" i="4"/>
  <c r="AC795" i="4"/>
  <c r="AD795" i="4"/>
  <c r="AE795" i="4"/>
  <c r="AC796" i="4"/>
  <c r="AD796" i="4"/>
  <c r="AE796" i="4"/>
  <c r="AC797" i="4"/>
  <c r="AD797" i="4"/>
  <c r="AE797" i="4"/>
  <c r="AC798" i="4"/>
  <c r="AD798" i="4"/>
  <c r="AE798" i="4"/>
  <c r="AC799" i="4"/>
  <c r="AD799" i="4"/>
  <c r="AE799" i="4"/>
  <c r="AC800" i="4"/>
  <c r="AD800" i="4"/>
  <c r="AE800" i="4"/>
  <c r="AC801" i="4"/>
  <c r="AD801" i="4"/>
  <c r="AE801" i="4"/>
  <c r="AC802" i="4"/>
  <c r="AD802" i="4"/>
  <c r="AE802" i="4"/>
  <c r="AC803" i="4"/>
  <c r="AD803" i="4"/>
  <c r="AE803" i="4"/>
  <c r="AC804" i="4"/>
  <c r="AD804" i="4"/>
  <c r="AE804" i="4"/>
  <c r="AC805" i="4"/>
  <c r="AD805" i="4"/>
  <c r="AE805" i="4"/>
  <c r="AC806" i="4"/>
  <c r="AD806" i="4"/>
  <c r="AE806" i="4"/>
  <c r="AC807" i="4"/>
  <c r="AD807" i="4"/>
  <c r="AE807" i="4"/>
  <c r="AC808" i="4"/>
  <c r="AD808" i="4"/>
  <c r="AE808" i="4"/>
  <c r="AC809" i="4"/>
  <c r="AD809" i="4"/>
  <c r="AE809" i="4"/>
  <c r="AC810" i="4"/>
  <c r="AD810" i="4"/>
  <c r="AE810" i="4"/>
  <c r="AC811" i="4"/>
  <c r="AD811" i="4"/>
  <c r="AE811" i="4"/>
  <c r="AC812" i="4"/>
  <c r="AD812" i="4"/>
  <c r="AE812" i="4"/>
  <c r="AC813" i="4"/>
  <c r="AD813" i="4"/>
  <c r="AE813" i="4"/>
  <c r="AC814" i="4"/>
  <c r="AD814" i="4"/>
  <c r="AE814" i="4"/>
  <c r="AC815" i="4"/>
  <c r="AD815" i="4"/>
  <c r="AE815" i="4"/>
  <c r="AC816" i="4"/>
  <c r="AD816" i="4"/>
  <c r="AE816" i="4"/>
  <c r="AC817" i="4"/>
  <c r="AD817" i="4"/>
  <c r="AE817" i="4"/>
  <c r="AC818" i="4"/>
  <c r="AD818" i="4"/>
  <c r="AE818" i="4"/>
  <c r="AC819" i="4"/>
  <c r="AD819" i="4"/>
  <c r="AE819" i="4"/>
  <c r="AC820" i="4"/>
  <c r="AD820" i="4"/>
  <c r="AE820" i="4"/>
  <c r="AC821" i="4"/>
  <c r="AD821" i="4"/>
  <c r="AE821" i="4"/>
  <c r="AC822" i="4"/>
  <c r="AD822" i="4"/>
  <c r="AE822" i="4"/>
  <c r="AC823" i="4"/>
  <c r="AD823" i="4"/>
  <c r="AE823" i="4"/>
  <c r="AC824" i="4"/>
  <c r="AD824" i="4"/>
  <c r="AE824" i="4"/>
  <c r="AC825" i="4"/>
  <c r="AD825" i="4"/>
  <c r="AE825" i="4"/>
  <c r="AC826" i="4"/>
  <c r="AD826" i="4"/>
  <c r="AE826" i="4"/>
  <c r="AC827" i="4"/>
  <c r="AD827" i="4"/>
  <c r="AE827" i="4"/>
  <c r="AC828" i="4"/>
  <c r="AD828" i="4"/>
  <c r="AE828" i="4"/>
  <c r="AC829" i="4"/>
  <c r="AD829" i="4"/>
  <c r="AE829" i="4"/>
  <c r="AC830" i="4"/>
  <c r="AD830" i="4"/>
  <c r="AE830" i="4"/>
  <c r="AC831" i="4"/>
  <c r="AD831" i="4"/>
  <c r="AE831" i="4"/>
  <c r="AC832" i="4"/>
  <c r="AD832" i="4"/>
  <c r="AE832" i="4"/>
  <c r="AC833" i="4"/>
  <c r="AD833" i="4"/>
  <c r="AE833" i="4"/>
  <c r="AC834" i="4"/>
  <c r="AD834" i="4"/>
  <c r="AE834" i="4"/>
  <c r="AC835" i="4"/>
  <c r="AD835" i="4"/>
  <c r="AE835" i="4"/>
  <c r="AC836" i="4"/>
  <c r="AD836" i="4"/>
  <c r="AE836" i="4"/>
  <c r="AC837" i="4"/>
  <c r="AD837" i="4"/>
  <c r="AE837" i="4"/>
  <c r="AC838" i="4"/>
  <c r="AD838" i="4"/>
  <c r="AE838" i="4"/>
  <c r="AC839" i="4"/>
  <c r="AD839" i="4"/>
  <c r="AE839" i="4"/>
  <c r="AC840" i="4"/>
  <c r="AD840" i="4"/>
  <c r="AE840" i="4"/>
  <c r="AC841" i="4"/>
  <c r="AD841" i="4"/>
  <c r="AE841" i="4"/>
  <c r="AC842" i="4"/>
  <c r="AD842" i="4"/>
  <c r="AE842" i="4"/>
  <c r="AC843" i="4"/>
  <c r="AD843" i="4"/>
  <c r="AE843" i="4"/>
  <c r="AC844" i="4"/>
  <c r="AD844" i="4"/>
  <c r="AE844" i="4"/>
  <c r="AC845" i="4"/>
  <c r="AD845" i="4"/>
  <c r="AE845" i="4"/>
  <c r="AC846" i="4"/>
  <c r="AD846" i="4"/>
  <c r="AE846" i="4"/>
  <c r="AC847" i="4"/>
  <c r="AD847" i="4"/>
  <c r="AE847" i="4"/>
  <c r="AC848" i="4"/>
  <c r="AD848" i="4"/>
  <c r="AE848" i="4"/>
  <c r="AC849" i="4"/>
  <c r="AD849" i="4"/>
  <c r="AE849" i="4"/>
  <c r="AC850" i="4"/>
  <c r="AD850" i="4"/>
  <c r="AE850" i="4"/>
  <c r="AC851" i="4"/>
  <c r="AD851" i="4"/>
  <c r="AE851" i="4"/>
  <c r="AC852" i="4"/>
  <c r="AD852" i="4"/>
  <c r="AE852" i="4"/>
  <c r="AC853" i="4"/>
  <c r="AD853" i="4"/>
  <c r="AE853" i="4"/>
  <c r="AC854" i="4"/>
  <c r="AD854" i="4"/>
  <c r="AE854" i="4"/>
  <c r="AC855" i="4"/>
  <c r="AD855" i="4"/>
  <c r="AE855" i="4"/>
  <c r="AC856" i="4"/>
  <c r="AD856" i="4"/>
  <c r="AE856" i="4"/>
  <c r="AC857" i="4"/>
  <c r="AD857" i="4"/>
  <c r="AE857" i="4"/>
  <c r="AC858" i="4"/>
  <c r="AD858" i="4"/>
  <c r="AE858" i="4"/>
  <c r="AC859" i="4"/>
  <c r="AD859" i="4"/>
  <c r="AE859" i="4"/>
  <c r="AC860" i="4"/>
  <c r="AD860" i="4"/>
  <c r="AE860" i="4"/>
  <c r="AC861" i="4"/>
  <c r="AD861" i="4"/>
  <c r="AE861" i="4"/>
  <c r="AC862" i="4"/>
  <c r="AD862" i="4"/>
  <c r="AE862" i="4"/>
  <c r="AC863" i="4"/>
  <c r="AD863" i="4"/>
  <c r="AE863" i="4"/>
  <c r="AC864" i="4"/>
  <c r="AD864" i="4"/>
  <c r="AE864" i="4"/>
  <c r="AC865" i="4"/>
  <c r="AD865" i="4"/>
  <c r="AE865" i="4"/>
  <c r="AC866" i="4"/>
  <c r="AD866" i="4"/>
  <c r="AE866" i="4"/>
  <c r="AC867" i="4"/>
  <c r="AD867" i="4"/>
  <c r="AE867" i="4"/>
  <c r="AC868" i="4"/>
  <c r="AD868" i="4"/>
  <c r="AE868" i="4"/>
  <c r="AC869" i="4"/>
  <c r="AD869" i="4"/>
  <c r="AE869" i="4"/>
  <c r="AC870" i="4"/>
  <c r="AD870" i="4"/>
  <c r="AE870" i="4"/>
  <c r="AC871" i="4"/>
  <c r="AD871" i="4"/>
  <c r="AE871" i="4"/>
  <c r="AC872" i="4"/>
  <c r="AD872" i="4"/>
  <c r="AE872" i="4"/>
  <c r="AC873" i="4"/>
  <c r="AD873" i="4"/>
  <c r="AE873" i="4"/>
  <c r="AC874" i="4"/>
  <c r="AD874" i="4"/>
  <c r="AE874" i="4"/>
  <c r="AC875" i="4"/>
  <c r="AD875" i="4"/>
  <c r="AE875" i="4"/>
  <c r="AC876" i="4"/>
  <c r="AD876" i="4"/>
  <c r="AE876" i="4"/>
  <c r="AC877" i="4"/>
  <c r="AD877" i="4"/>
  <c r="AE877" i="4"/>
  <c r="AC878" i="4"/>
  <c r="AD878" i="4"/>
  <c r="AE878" i="4"/>
  <c r="AC879" i="4"/>
  <c r="AD879" i="4"/>
  <c r="AE879" i="4"/>
  <c r="AC880" i="4"/>
  <c r="AD880" i="4"/>
  <c r="AE880" i="4"/>
  <c r="AC881" i="4"/>
  <c r="AD881" i="4"/>
  <c r="AE881" i="4"/>
  <c r="AC882" i="4"/>
  <c r="AD882" i="4"/>
  <c r="AE882" i="4"/>
  <c r="AC883" i="4"/>
  <c r="AD883" i="4"/>
  <c r="AE883" i="4"/>
  <c r="AC884" i="4"/>
  <c r="AD884" i="4"/>
  <c r="AE884" i="4"/>
  <c r="AC885" i="4"/>
  <c r="AD885" i="4"/>
  <c r="AE885" i="4"/>
  <c r="AC886" i="4"/>
  <c r="AD886" i="4"/>
  <c r="AE886" i="4"/>
  <c r="AC887" i="4"/>
  <c r="AD887" i="4"/>
  <c r="AE887" i="4"/>
  <c r="AC888" i="4"/>
  <c r="AD888" i="4"/>
  <c r="AE888" i="4"/>
  <c r="AC889" i="4"/>
  <c r="AD889" i="4"/>
  <c r="AE889" i="4"/>
  <c r="AC890" i="4"/>
  <c r="AD890" i="4"/>
  <c r="AE890" i="4"/>
  <c r="AC891" i="4"/>
  <c r="AD891" i="4"/>
  <c r="AE891" i="4"/>
  <c r="AC892" i="4"/>
  <c r="AD892" i="4"/>
  <c r="AE892" i="4"/>
  <c r="AC893" i="4"/>
  <c r="AD893" i="4"/>
  <c r="AE893" i="4"/>
  <c r="AC894" i="4"/>
  <c r="AD894" i="4"/>
  <c r="AE894" i="4"/>
  <c r="AC895" i="4"/>
  <c r="AD895" i="4"/>
  <c r="AE895" i="4"/>
  <c r="AC896" i="4"/>
  <c r="AD896" i="4"/>
  <c r="AE896" i="4"/>
  <c r="AC897" i="4"/>
  <c r="AD897" i="4"/>
  <c r="AE897" i="4"/>
  <c r="AC898" i="4"/>
  <c r="AD898" i="4"/>
  <c r="AE898" i="4"/>
  <c r="AC899" i="4"/>
  <c r="AD899" i="4"/>
  <c r="AE899" i="4"/>
  <c r="AC900" i="4"/>
  <c r="AD900" i="4"/>
  <c r="AE900" i="4"/>
  <c r="AC901" i="4"/>
  <c r="AD901" i="4"/>
  <c r="AE901" i="4"/>
  <c r="AC902" i="4"/>
  <c r="AD902" i="4"/>
  <c r="AE902" i="4"/>
  <c r="AC903" i="4"/>
  <c r="AD903" i="4"/>
  <c r="AE903" i="4"/>
  <c r="AC904" i="4"/>
  <c r="AD904" i="4"/>
  <c r="AE904" i="4"/>
  <c r="AC905" i="4"/>
  <c r="AD905" i="4"/>
  <c r="AE905" i="4"/>
  <c r="AC906" i="4"/>
  <c r="AD906" i="4"/>
  <c r="AE906" i="4"/>
  <c r="AC907" i="4"/>
  <c r="AD907" i="4"/>
  <c r="AE907" i="4"/>
  <c r="AC908" i="4"/>
  <c r="AD908" i="4"/>
  <c r="AE908" i="4"/>
  <c r="AC909" i="4"/>
  <c r="AD909" i="4"/>
  <c r="AE909" i="4"/>
  <c r="AC910" i="4"/>
  <c r="AD910" i="4"/>
  <c r="AE910" i="4"/>
  <c r="AC911" i="4"/>
  <c r="AD911" i="4"/>
  <c r="AE911" i="4"/>
  <c r="AC912" i="4"/>
  <c r="AD912" i="4"/>
  <c r="AE912" i="4"/>
  <c r="AC913" i="4"/>
  <c r="AD913" i="4"/>
  <c r="AE913" i="4"/>
  <c r="AC914" i="4"/>
  <c r="AD914" i="4"/>
  <c r="AE914" i="4"/>
  <c r="AC915" i="4"/>
  <c r="AD915" i="4"/>
  <c r="AE915" i="4"/>
  <c r="AC916" i="4"/>
  <c r="AD916" i="4"/>
  <c r="AE916" i="4"/>
  <c r="AC917" i="4"/>
  <c r="AD917" i="4"/>
  <c r="AE917" i="4"/>
  <c r="AC918" i="4"/>
  <c r="AD918" i="4"/>
  <c r="AE918" i="4"/>
  <c r="AC919" i="4"/>
  <c r="AD919" i="4"/>
  <c r="AE919" i="4"/>
  <c r="AC920" i="4"/>
  <c r="AD920" i="4"/>
  <c r="AE920" i="4"/>
  <c r="AC921" i="4"/>
  <c r="AD921" i="4"/>
  <c r="AE921" i="4"/>
  <c r="AC922" i="4"/>
  <c r="AD922" i="4"/>
  <c r="AE922" i="4"/>
  <c r="AC923" i="4"/>
  <c r="AD923" i="4"/>
  <c r="AE923" i="4"/>
  <c r="AC924" i="4"/>
  <c r="AD924" i="4"/>
  <c r="AE924" i="4"/>
  <c r="AC925" i="4"/>
  <c r="AD925" i="4"/>
  <c r="AE925" i="4"/>
  <c r="AC926" i="4"/>
  <c r="AD926" i="4"/>
  <c r="AE926" i="4"/>
  <c r="AC927" i="4"/>
  <c r="AD927" i="4"/>
  <c r="AE927" i="4"/>
  <c r="AC928" i="4"/>
  <c r="AD928" i="4"/>
  <c r="AE928" i="4"/>
  <c r="AC929" i="4"/>
  <c r="AD929" i="4"/>
  <c r="AE929" i="4"/>
  <c r="AC930" i="4"/>
  <c r="AD930" i="4"/>
  <c r="AE930" i="4"/>
  <c r="AC931" i="4"/>
  <c r="AD931" i="4"/>
  <c r="AE931" i="4"/>
  <c r="AC932" i="4"/>
  <c r="AD932" i="4"/>
  <c r="AE932" i="4"/>
  <c r="AC933" i="4"/>
  <c r="AD933" i="4"/>
  <c r="AE933" i="4"/>
  <c r="AC934" i="4"/>
  <c r="AD934" i="4"/>
  <c r="AE934" i="4"/>
  <c r="AC935" i="4"/>
  <c r="AD935" i="4"/>
  <c r="AE935" i="4"/>
  <c r="AC936" i="4"/>
  <c r="AD936" i="4"/>
  <c r="AE936" i="4"/>
  <c r="AC937" i="4"/>
  <c r="AD937" i="4"/>
  <c r="AE937" i="4"/>
  <c r="AC938" i="4"/>
  <c r="AD938" i="4"/>
  <c r="AE938" i="4"/>
  <c r="AC939" i="4"/>
  <c r="AD939" i="4"/>
  <c r="AE939" i="4"/>
  <c r="AC940" i="4"/>
  <c r="AD940" i="4"/>
  <c r="AE940" i="4"/>
  <c r="AC941" i="4"/>
  <c r="AD941" i="4"/>
  <c r="AE941" i="4"/>
  <c r="AC942" i="4"/>
  <c r="AD942" i="4"/>
  <c r="AE942" i="4"/>
  <c r="AC943" i="4"/>
  <c r="AD943" i="4"/>
  <c r="AE943" i="4"/>
  <c r="AC944" i="4"/>
  <c r="AD944" i="4"/>
  <c r="AE944" i="4"/>
  <c r="AC945" i="4"/>
  <c r="AD945" i="4"/>
  <c r="AE945" i="4"/>
  <c r="AC946" i="4"/>
  <c r="AD946" i="4"/>
  <c r="AE946" i="4"/>
  <c r="AC947" i="4"/>
  <c r="AD947" i="4"/>
  <c r="AE947" i="4"/>
  <c r="AC948" i="4"/>
  <c r="AD948" i="4"/>
  <c r="AE948" i="4"/>
  <c r="AC949" i="4"/>
  <c r="AD949" i="4"/>
  <c r="AE949" i="4"/>
  <c r="AC950" i="4"/>
  <c r="AD950" i="4"/>
  <c r="AE950" i="4"/>
  <c r="AC951" i="4"/>
  <c r="AD951" i="4"/>
  <c r="AE951" i="4"/>
  <c r="AC952" i="4"/>
  <c r="AD952" i="4"/>
  <c r="AE952" i="4"/>
  <c r="AC953" i="4"/>
  <c r="AD953" i="4"/>
  <c r="AE953" i="4"/>
  <c r="AC954" i="4"/>
  <c r="AD954" i="4"/>
  <c r="AE954" i="4"/>
  <c r="AC955" i="4"/>
  <c r="AD955" i="4"/>
  <c r="AE955" i="4"/>
  <c r="AC956" i="4"/>
  <c r="AD956" i="4"/>
  <c r="AE956" i="4"/>
  <c r="AC957" i="4"/>
  <c r="AD957" i="4"/>
  <c r="AE957" i="4"/>
  <c r="AC958" i="4"/>
  <c r="AD958" i="4"/>
  <c r="AE958" i="4"/>
  <c r="AC959" i="4"/>
  <c r="AD959" i="4"/>
  <c r="AE959" i="4"/>
  <c r="AC960" i="4"/>
  <c r="AD960" i="4"/>
  <c r="AE960" i="4"/>
  <c r="AC961" i="4"/>
  <c r="AD961" i="4"/>
  <c r="AE961" i="4"/>
  <c r="AC962" i="4"/>
  <c r="AD962" i="4"/>
  <c r="AE962" i="4"/>
  <c r="AC963" i="4"/>
  <c r="AD963" i="4"/>
  <c r="AE963" i="4"/>
  <c r="AC964" i="4"/>
  <c r="AD964" i="4"/>
  <c r="AE964" i="4"/>
  <c r="AC965" i="4"/>
  <c r="AD965" i="4"/>
  <c r="AE965" i="4"/>
  <c r="AC966" i="4"/>
  <c r="AD966" i="4"/>
  <c r="AE966" i="4"/>
  <c r="AC967" i="4"/>
  <c r="AD967" i="4"/>
  <c r="AE967" i="4"/>
  <c r="AC968" i="4"/>
  <c r="AD968" i="4"/>
  <c r="AE968" i="4"/>
  <c r="AC969" i="4"/>
  <c r="AD969" i="4"/>
  <c r="AE969" i="4"/>
  <c r="AC970" i="4"/>
  <c r="AD970" i="4"/>
  <c r="AE970" i="4"/>
  <c r="AC971" i="4"/>
  <c r="AD971" i="4"/>
  <c r="AE971" i="4"/>
  <c r="AC972" i="4"/>
  <c r="AD972" i="4"/>
  <c r="AE972" i="4"/>
  <c r="AC973" i="4"/>
  <c r="AD973" i="4"/>
  <c r="AE973" i="4"/>
  <c r="AC974" i="4"/>
  <c r="AD974" i="4"/>
  <c r="AE974" i="4"/>
  <c r="AC975" i="4"/>
  <c r="AD975" i="4"/>
  <c r="AE975" i="4"/>
  <c r="AC976" i="4"/>
  <c r="AD976" i="4"/>
  <c r="AE976" i="4"/>
  <c r="AC977" i="4"/>
  <c r="AD977" i="4"/>
  <c r="AE977" i="4"/>
  <c r="AC978" i="4"/>
  <c r="AD978" i="4"/>
  <c r="AE978" i="4"/>
  <c r="AC979" i="4"/>
  <c r="AD979" i="4"/>
  <c r="AE979" i="4"/>
  <c r="AC980" i="4"/>
  <c r="AD980" i="4"/>
  <c r="AE980" i="4"/>
  <c r="AC981" i="4"/>
  <c r="AD981" i="4"/>
  <c r="AE981" i="4"/>
  <c r="AC982" i="4"/>
  <c r="AD982" i="4"/>
  <c r="AE982" i="4"/>
  <c r="AC983" i="4"/>
  <c r="AD983" i="4"/>
  <c r="AE983" i="4"/>
  <c r="AC984" i="4"/>
  <c r="AD984" i="4"/>
  <c r="AE984" i="4"/>
  <c r="AC985" i="4"/>
  <c r="AD985" i="4"/>
  <c r="AE985" i="4"/>
  <c r="AC986" i="4"/>
  <c r="AD986" i="4"/>
  <c r="AE986" i="4"/>
  <c r="AC987" i="4"/>
  <c r="AD987" i="4"/>
  <c r="AE987" i="4"/>
  <c r="AC988" i="4"/>
  <c r="AD988" i="4"/>
  <c r="AE988" i="4"/>
  <c r="AC989" i="4"/>
  <c r="AD989" i="4"/>
  <c r="AE989" i="4"/>
  <c r="AC990" i="4"/>
  <c r="AD990" i="4"/>
  <c r="AE990" i="4"/>
  <c r="AC991" i="4"/>
  <c r="AD991" i="4"/>
  <c r="AE991" i="4"/>
  <c r="AC992" i="4"/>
  <c r="AD992" i="4"/>
  <c r="AE992" i="4"/>
  <c r="AC993" i="4"/>
  <c r="AD993" i="4"/>
  <c r="AE993" i="4"/>
  <c r="AC994" i="4"/>
  <c r="AD994" i="4"/>
  <c r="AE994" i="4"/>
  <c r="AC995" i="4"/>
  <c r="AD995" i="4"/>
  <c r="AE995" i="4"/>
  <c r="AC996" i="4"/>
  <c r="AD996" i="4"/>
  <c r="AE996" i="4"/>
  <c r="AC997" i="4"/>
  <c r="AD997" i="4"/>
  <c r="AE997" i="4"/>
  <c r="AC998" i="4"/>
  <c r="AD998" i="4"/>
  <c r="AE998" i="4"/>
  <c r="AC999" i="4"/>
  <c r="AD999" i="4"/>
  <c r="AE999" i="4"/>
  <c r="AC1000" i="4"/>
  <c r="AD1000" i="4"/>
  <c r="AE1000" i="4"/>
  <c r="AC1001" i="4"/>
  <c r="AD1001" i="4"/>
  <c r="AE1001" i="4"/>
  <c r="AC1002" i="4"/>
  <c r="AD1002" i="4"/>
  <c r="AE1002" i="4"/>
  <c r="AC1003" i="4"/>
  <c r="AD1003" i="4"/>
  <c r="AE1003" i="4"/>
  <c r="AC1004" i="4"/>
  <c r="AD1004" i="4"/>
  <c r="AE1004" i="4"/>
  <c r="AC1005" i="4"/>
  <c r="AD1005" i="4"/>
  <c r="AE1005" i="4"/>
  <c r="AC1006" i="4"/>
  <c r="AD1006" i="4"/>
  <c r="AE1006" i="4"/>
  <c r="AC1007" i="4"/>
  <c r="AD1007" i="4"/>
  <c r="AE1007" i="4"/>
  <c r="AC1008" i="4"/>
  <c r="AD1008" i="4"/>
  <c r="AE1008" i="4"/>
  <c r="AC1009" i="4"/>
  <c r="AD1009" i="4"/>
  <c r="AE1009" i="4"/>
  <c r="AC1010" i="4"/>
  <c r="AD1010" i="4"/>
  <c r="AE1010" i="4"/>
  <c r="AC1011" i="4"/>
  <c r="AD1011" i="4"/>
  <c r="AE1011" i="4"/>
  <c r="AC1012" i="4"/>
  <c r="AD1012" i="4"/>
  <c r="AE1012" i="4"/>
  <c r="AC1013" i="4"/>
  <c r="AD1013" i="4"/>
  <c r="AE1013" i="4"/>
  <c r="AC1014" i="4"/>
  <c r="AD1014" i="4"/>
  <c r="AE1014" i="4"/>
  <c r="AC1015" i="4"/>
  <c r="AD1015" i="4"/>
  <c r="AE1015" i="4"/>
  <c r="AC1016" i="4"/>
  <c r="AD1016" i="4"/>
  <c r="AE1016" i="4"/>
  <c r="AC1017" i="4"/>
  <c r="AD1017" i="4"/>
  <c r="AE1017" i="4"/>
  <c r="AC1018" i="4"/>
  <c r="AD1018" i="4"/>
  <c r="AE1018" i="4"/>
  <c r="AC1019" i="4"/>
  <c r="AD1019" i="4"/>
  <c r="AE1019" i="4"/>
  <c r="AC1020" i="4"/>
  <c r="AD1020" i="4"/>
  <c r="AE1020" i="4"/>
  <c r="AC1021" i="4"/>
  <c r="AD1021" i="4"/>
  <c r="AE1021" i="4"/>
  <c r="AC1022" i="4"/>
  <c r="AD1022" i="4"/>
  <c r="AE1022" i="4"/>
  <c r="AC1023" i="4"/>
  <c r="AD1023" i="4"/>
  <c r="AE1023" i="4"/>
  <c r="AC1024" i="4"/>
  <c r="AD1024" i="4"/>
  <c r="AE1024" i="4"/>
  <c r="AC1025" i="4"/>
  <c r="AD1025" i="4"/>
  <c r="AE1025" i="4"/>
  <c r="AC1026" i="4"/>
  <c r="AD1026" i="4"/>
  <c r="AE1026" i="4"/>
  <c r="AC1027" i="4"/>
  <c r="AD1027" i="4"/>
  <c r="AE1027" i="4"/>
  <c r="AC1028" i="4"/>
  <c r="AD1028" i="4"/>
  <c r="AE1028" i="4"/>
  <c r="AC1029" i="4"/>
  <c r="AD1029" i="4"/>
  <c r="AE1029" i="4"/>
  <c r="AC1030" i="4"/>
  <c r="AD1030" i="4"/>
  <c r="AE1030" i="4"/>
  <c r="AC1031" i="4"/>
  <c r="AD1031" i="4"/>
  <c r="AE1031" i="4"/>
  <c r="AC1032" i="4"/>
  <c r="AD1032" i="4"/>
  <c r="AE1032" i="4"/>
  <c r="AC1033" i="4"/>
  <c r="AD1033" i="4"/>
  <c r="AE1033" i="4"/>
  <c r="AC1034" i="4"/>
  <c r="AD1034" i="4"/>
  <c r="AE1034" i="4"/>
  <c r="AC1035" i="4"/>
  <c r="AD1035" i="4"/>
  <c r="AE1035" i="4"/>
  <c r="AC1036" i="4"/>
  <c r="AD1036" i="4"/>
  <c r="AE1036" i="4"/>
  <c r="AC1037" i="4"/>
  <c r="AD1037" i="4"/>
  <c r="AE1037" i="4"/>
  <c r="AC1038" i="4"/>
  <c r="AD1038" i="4"/>
  <c r="AE1038" i="4"/>
  <c r="AC1039" i="4"/>
  <c r="AD1039" i="4"/>
  <c r="AE1039" i="4"/>
  <c r="AC1040" i="4"/>
  <c r="AD1040" i="4"/>
  <c r="AE1040" i="4"/>
  <c r="AC1041" i="4"/>
  <c r="AD1041" i="4"/>
  <c r="AE1041" i="4"/>
  <c r="AC1042" i="4"/>
  <c r="AD1042" i="4"/>
  <c r="AE1042" i="4"/>
  <c r="AC1043" i="4"/>
  <c r="AD1043" i="4"/>
  <c r="AE1043" i="4"/>
  <c r="AC1044" i="4"/>
  <c r="AD1044" i="4"/>
  <c r="AE1044" i="4"/>
  <c r="AC1045" i="4"/>
  <c r="AD1045" i="4"/>
  <c r="AE1045" i="4"/>
  <c r="AC1046" i="4"/>
  <c r="AD1046" i="4"/>
  <c r="AE1046" i="4"/>
  <c r="AC1047" i="4"/>
  <c r="AD1047" i="4"/>
  <c r="AE1047" i="4"/>
  <c r="AC1048" i="4"/>
  <c r="AD1048" i="4"/>
  <c r="AE1048" i="4"/>
  <c r="AC1049" i="4"/>
  <c r="AD1049" i="4"/>
  <c r="AE1049" i="4"/>
  <c r="AC1050" i="4"/>
  <c r="AD1050" i="4"/>
  <c r="AE1050" i="4"/>
  <c r="AC1051" i="4"/>
  <c r="AD1051" i="4"/>
  <c r="AE1051" i="4"/>
  <c r="AC1052" i="4"/>
  <c r="AD1052" i="4"/>
  <c r="AE1052" i="4"/>
  <c r="AC1053" i="4"/>
  <c r="AD1053" i="4"/>
  <c r="AE1053" i="4"/>
  <c r="AC1054" i="4"/>
  <c r="AD1054" i="4"/>
  <c r="AE1054" i="4"/>
  <c r="AC1055" i="4"/>
  <c r="AD1055" i="4"/>
  <c r="AE1055" i="4"/>
  <c r="AC1056" i="4"/>
  <c r="AD1056" i="4"/>
  <c r="AE1056" i="4"/>
  <c r="AC1057" i="4"/>
  <c r="AD1057" i="4"/>
  <c r="AE1057" i="4"/>
  <c r="AC1058" i="4"/>
  <c r="AD1058" i="4"/>
  <c r="AE1058" i="4"/>
  <c r="AC1059" i="4"/>
  <c r="AD1059" i="4"/>
  <c r="AE1059" i="4"/>
  <c r="AC1060" i="4"/>
  <c r="AD1060" i="4"/>
  <c r="AE1060" i="4"/>
  <c r="AC1061" i="4"/>
  <c r="AD1061" i="4"/>
  <c r="AE1061" i="4"/>
  <c r="AC1062" i="4"/>
  <c r="AD1062" i="4"/>
  <c r="AE1062" i="4"/>
  <c r="AC1063" i="4"/>
  <c r="AD1063" i="4"/>
  <c r="AE1063" i="4"/>
  <c r="AC1064" i="4"/>
  <c r="AD1064" i="4"/>
  <c r="AE1064" i="4"/>
  <c r="AC1065" i="4"/>
  <c r="AD1065" i="4"/>
  <c r="AE1065" i="4"/>
  <c r="AC1066" i="4"/>
  <c r="AD1066" i="4"/>
  <c r="AE1066" i="4"/>
  <c r="AC1067" i="4"/>
  <c r="AD1067" i="4"/>
  <c r="AE1067" i="4"/>
  <c r="AC1068" i="4"/>
  <c r="AD1068" i="4"/>
  <c r="AE1068" i="4"/>
  <c r="AC1069" i="4"/>
  <c r="AD1069" i="4"/>
  <c r="AE1069" i="4"/>
  <c r="AC1070" i="4"/>
  <c r="AD1070" i="4"/>
  <c r="AE1070" i="4"/>
  <c r="AC1071" i="4"/>
  <c r="AD1071" i="4"/>
  <c r="AE1071" i="4"/>
  <c r="AC1072" i="4"/>
  <c r="AD1072" i="4"/>
  <c r="AE1072" i="4"/>
  <c r="AC1073" i="4"/>
  <c r="AD1073" i="4"/>
  <c r="AE1073" i="4"/>
  <c r="AC1074" i="4"/>
  <c r="AD1074" i="4"/>
  <c r="AE1074" i="4"/>
  <c r="AC1075" i="4"/>
  <c r="AD1075" i="4"/>
  <c r="AE1075" i="4"/>
  <c r="AC1076" i="4"/>
  <c r="AD1076" i="4"/>
  <c r="AE1076" i="4"/>
  <c r="AC1077" i="4"/>
  <c r="AD1077" i="4"/>
  <c r="AE1077" i="4"/>
  <c r="AC1078" i="4"/>
  <c r="AD1078" i="4"/>
  <c r="AE1078" i="4"/>
  <c r="AC1079" i="4"/>
  <c r="AD1079" i="4"/>
  <c r="AE1079" i="4"/>
  <c r="AC1080" i="4"/>
  <c r="AD1080" i="4"/>
  <c r="AE1080" i="4"/>
  <c r="AC1081" i="4"/>
  <c r="AD1081" i="4"/>
  <c r="AE1081" i="4"/>
  <c r="AC1082" i="4"/>
  <c r="AD1082" i="4"/>
  <c r="AE1082" i="4"/>
  <c r="AC1083" i="4"/>
  <c r="AD1083" i="4"/>
  <c r="AE1083" i="4"/>
  <c r="AC1084" i="4"/>
  <c r="AD1084" i="4"/>
  <c r="AE1084" i="4"/>
  <c r="AC1085" i="4"/>
  <c r="AD1085" i="4"/>
  <c r="AE1085" i="4"/>
  <c r="AC1086" i="4"/>
  <c r="AD1086" i="4"/>
  <c r="AE1086" i="4"/>
  <c r="AC1087" i="4"/>
  <c r="AD1087" i="4"/>
  <c r="AE1087" i="4"/>
  <c r="AC1088" i="4"/>
  <c r="AD1088" i="4"/>
  <c r="AE1088" i="4"/>
  <c r="AC1089" i="4"/>
  <c r="AD1089" i="4"/>
  <c r="AE1089" i="4"/>
  <c r="AC1090" i="4"/>
  <c r="AD1090" i="4"/>
  <c r="AE1090" i="4"/>
  <c r="AC1091" i="4"/>
  <c r="AD1091" i="4"/>
  <c r="AE1091" i="4"/>
  <c r="AC1092" i="4"/>
  <c r="AD1092" i="4"/>
  <c r="AE1092" i="4"/>
  <c r="AC1093" i="4"/>
  <c r="AD1093" i="4"/>
  <c r="AE1093" i="4"/>
  <c r="AC1094" i="4"/>
  <c r="AD1094" i="4"/>
  <c r="AE1094" i="4"/>
  <c r="AC1095" i="4"/>
  <c r="AD1095" i="4"/>
  <c r="AE1095" i="4"/>
  <c r="AC1096" i="4"/>
  <c r="AD1096" i="4"/>
  <c r="AE1096" i="4"/>
  <c r="AC1097" i="4"/>
  <c r="AD1097" i="4"/>
  <c r="AE1097" i="4"/>
  <c r="AC1098" i="4"/>
  <c r="AD1098" i="4"/>
  <c r="AE1098" i="4"/>
  <c r="AC1099" i="4"/>
  <c r="AD1099" i="4"/>
  <c r="AE1099" i="4"/>
  <c r="AC1100" i="4"/>
  <c r="AD1100" i="4"/>
  <c r="AE1100" i="4"/>
  <c r="AC1101" i="4"/>
  <c r="AD1101" i="4"/>
  <c r="AE1101" i="4"/>
  <c r="AC1102" i="4"/>
  <c r="AD1102" i="4"/>
  <c r="AE1102" i="4"/>
  <c r="AC1103" i="4"/>
  <c r="AD1103" i="4"/>
  <c r="AE1103" i="4"/>
  <c r="AC1104" i="4"/>
  <c r="AD1104" i="4"/>
  <c r="AE1104" i="4"/>
  <c r="AC1105" i="4"/>
  <c r="AD1105" i="4"/>
  <c r="AE1105" i="4"/>
  <c r="AC1106" i="4"/>
  <c r="AD1106" i="4"/>
  <c r="AE1106" i="4"/>
  <c r="AC1107" i="4"/>
  <c r="AD1107" i="4"/>
  <c r="AE1107" i="4"/>
  <c r="AC1108" i="4"/>
  <c r="AD1108" i="4"/>
  <c r="AE1108" i="4"/>
  <c r="AC1109" i="4"/>
  <c r="AD1109" i="4"/>
  <c r="AE1109" i="4"/>
  <c r="AC1110" i="4"/>
  <c r="AD1110" i="4"/>
  <c r="AE1110" i="4"/>
  <c r="AC1111" i="4"/>
  <c r="AD1111" i="4"/>
  <c r="AE1111" i="4"/>
  <c r="AC1112" i="4"/>
  <c r="AD1112" i="4"/>
  <c r="AE1112" i="4"/>
  <c r="AC1113" i="4"/>
  <c r="AD1113" i="4"/>
  <c r="AE1113" i="4"/>
  <c r="AC1114" i="4"/>
  <c r="AD1114" i="4"/>
  <c r="AE1114" i="4"/>
  <c r="AC1115" i="4"/>
  <c r="AD1115" i="4"/>
  <c r="AE1115" i="4"/>
  <c r="AC1116" i="4"/>
  <c r="AD1116" i="4"/>
  <c r="AE1116" i="4"/>
  <c r="AC1117" i="4"/>
  <c r="AD1117" i="4"/>
  <c r="AE1117" i="4"/>
  <c r="AC1118" i="4"/>
  <c r="AD1118" i="4"/>
  <c r="AE1118" i="4"/>
  <c r="AC1119" i="4"/>
  <c r="AD1119" i="4"/>
  <c r="AE1119" i="4"/>
  <c r="AC1120" i="4"/>
  <c r="AD1120" i="4"/>
  <c r="AE1120" i="4"/>
  <c r="AC1121" i="4"/>
  <c r="AD1121" i="4"/>
  <c r="AE1121" i="4"/>
  <c r="AC1122" i="4"/>
  <c r="AD1122" i="4"/>
  <c r="AE1122" i="4"/>
  <c r="AC1123" i="4"/>
  <c r="AD1123" i="4"/>
  <c r="AE1123" i="4"/>
  <c r="AC1124" i="4"/>
  <c r="AD1124" i="4"/>
  <c r="AE1124" i="4"/>
  <c r="AC1125" i="4"/>
  <c r="AD1125" i="4"/>
  <c r="AE1125" i="4"/>
  <c r="AC1126" i="4"/>
  <c r="AD1126" i="4"/>
  <c r="AE1126" i="4"/>
  <c r="AC1127" i="4"/>
  <c r="AD1127" i="4"/>
  <c r="AE1127" i="4"/>
  <c r="AC1128" i="4"/>
  <c r="AD1128" i="4"/>
  <c r="AE1128" i="4"/>
  <c r="AC1129" i="4"/>
  <c r="AD1129" i="4"/>
  <c r="AE1129" i="4"/>
  <c r="AC1130" i="4"/>
  <c r="AD1130" i="4"/>
  <c r="AE1130" i="4"/>
  <c r="AC1131" i="4"/>
  <c r="AD1131" i="4"/>
  <c r="AE1131" i="4"/>
  <c r="AC1132" i="4"/>
  <c r="AD1132" i="4"/>
  <c r="AE1132" i="4"/>
  <c r="AC1133" i="4"/>
  <c r="AD1133" i="4"/>
  <c r="AE1133" i="4"/>
  <c r="AC1134" i="4"/>
  <c r="AD1134" i="4"/>
  <c r="AE1134" i="4"/>
  <c r="AC1135" i="4"/>
  <c r="AD1135" i="4"/>
  <c r="AE1135" i="4"/>
  <c r="AC1136" i="4"/>
  <c r="AD1136" i="4"/>
  <c r="AE1136" i="4"/>
  <c r="AC1137" i="4"/>
  <c r="AD1137" i="4"/>
  <c r="AE1137" i="4"/>
  <c r="AC1138" i="4"/>
  <c r="AD1138" i="4"/>
  <c r="AE1138" i="4"/>
  <c r="AC1139" i="4"/>
  <c r="AD1139" i="4"/>
  <c r="AE1139" i="4"/>
  <c r="AC1140" i="4"/>
  <c r="AD1140" i="4"/>
  <c r="AE1140" i="4"/>
  <c r="AC1141" i="4"/>
  <c r="AD1141" i="4"/>
  <c r="AE1141" i="4"/>
  <c r="AC1142" i="4"/>
  <c r="AD1142" i="4"/>
  <c r="AE1142" i="4"/>
  <c r="AC1143" i="4"/>
  <c r="AD1143" i="4"/>
  <c r="AE1143" i="4"/>
  <c r="AC1144" i="4"/>
  <c r="AD1144" i="4"/>
  <c r="AE1144" i="4"/>
  <c r="AC1145" i="4"/>
  <c r="AD1145" i="4"/>
  <c r="AE1145" i="4"/>
  <c r="AC1146" i="4"/>
  <c r="AD1146" i="4"/>
  <c r="AE1146" i="4"/>
  <c r="AC1147" i="4"/>
  <c r="AD1147" i="4"/>
  <c r="AE1147" i="4"/>
  <c r="AC1148" i="4"/>
  <c r="AD1148" i="4"/>
  <c r="AE1148" i="4"/>
  <c r="AC1149" i="4"/>
  <c r="AD1149" i="4"/>
  <c r="AE1149" i="4"/>
  <c r="AC1150" i="4"/>
  <c r="AD1150" i="4"/>
  <c r="AE1150" i="4"/>
  <c r="AC1151" i="4"/>
  <c r="AD1151" i="4"/>
  <c r="AE1151" i="4"/>
  <c r="AC1152" i="4"/>
  <c r="AD1152" i="4"/>
  <c r="AE1152" i="4"/>
  <c r="AC1153" i="4"/>
  <c r="AD1153" i="4"/>
  <c r="AE1153" i="4"/>
  <c r="AC1154" i="4"/>
  <c r="AD1154" i="4"/>
  <c r="AE1154" i="4"/>
  <c r="AC1155" i="4"/>
  <c r="AD1155" i="4"/>
  <c r="AE1155" i="4"/>
  <c r="AC1156" i="4"/>
  <c r="AD1156" i="4"/>
  <c r="AE1156" i="4"/>
  <c r="AC1157" i="4"/>
  <c r="AD1157" i="4"/>
  <c r="AE1157" i="4"/>
  <c r="AC1158" i="4"/>
  <c r="AD1158" i="4"/>
  <c r="AE1158" i="4"/>
  <c r="AC1159" i="4"/>
  <c r="AD1159" i="4"/>
  <c r="AE1159" i="4"/>
  <c r="AC1160" i="4"/>
  <c r="AD1160" i="4"/>
  <c r="AE1160" i="4"/>
  <c r="AC1161" i="4"/>
  <c r="AD1161" i="4"/>
  <c r="AE1161" i="4"/>
  <c r="AC1162" i="4"/>
  <c r="AD1162" i="4"/>
  <c r="AE1162" i="4"/>
  <c r="AC1163" i="4"/>
  <c r="AD1163" i="4"/>
  <c r="AE1163" i="4"/>
  <c r="AC1164" i="4"/>
  <c r="AD1164" i="4"/>
  <c r="AE1164" i="4"/>
  <c r="AC1165" i="4"/>
  <c r="AD1165" i="4"/>
  <c r="AE1165" i="4"/>
  <c r="AC1166" i="4"/>
  <c r="AD1166" i="4"/>
  <c r="AE1166" i="4"/>
  <c r="AC1167" i="4"/>
  <c r="AD1167" i="4"/>
  <c r="AE1167" i="4"/>
  <c r="AC1168" i="4"/>
  <c r="AD1168" i="4"/>
  <c r="AE1168" i="4"/>
  <c r="AC1169" i="4"/>
  <c r="AD1169" i="4"/>
  <c r="AE1169" i="4"/>
  <c r="AC1170" i="4"/>
  <c r="AD1170" i="4"/>
  <c r="AE1170" i="4"/>
  <c r="AC1171" i="4"/>
  <c r="AD1171" i="4"/>
  <c r="AE1171" i="4"/>
  <c r="AC1172" i="4"/>
  <c r="AD1172" i="4"/>
  <c r="AE1172" i="4"/>
  <c r="AC1173" i="4"/>
  <c r="AD1173" i="4"/>
  <c r="AE1173" i="4"/>
  <c r="AC1174" i="4"/>
  <c r="AD1174" i="4"/>
  <c r="AE1174" i="4"/>
  <c r="AC1175" i="4"/>
  <c r="AD1175" i="4"/>
  <c r="AE1175" i="4"/>
  <c r="AC1176" i="4"/>
  <c r="AD1176" i="4"/>
  <c r="AE1176" i="4"/>
  <c r="AC1177" i="4"/>
  <c r="AD1177" i="4"/>
  <c r="AE1177" i="4"/>
  <c r="AC1178" i="4"/>
  <c r="AD1178" i="4"/>
  <c r="AE1178" i="4"/>
  <c r="AC1179" i="4"/>
  <c r="AD1179" i="4"/>
  <c r="AE1179" i="4"/>
  <c r="AC1180" i="4"/>
  <c r="AD1180" i="4"/>
  <c r="AE1180" i="4"/>
  <c r="AC1181" i="4"/>
  <c r="AD1181" i="4"/>
  <c r="AE1181" i="4"/>
  <c r="AC1182" i="4"/>
  <c r="AD1182" i="4"/>
  <c r="AE1182" i="4"/>
  <c r="AC1183" i="4"/>
  <c r="AD1183" i="4"/>
  <c r="AE1183" i="4"/>
  <c r="AC1184" i="4"/>
  <c r="AD1184" i="4"/>
  <c r="AE1184" i="4"/>
  <c r="AC1185" i="4"/>
  <c r="AD1185" i="4"/>
  <c r="AE1185" i="4"/>
  <c r="AC1186" i="4"/>
  <c r="AD1186" i="4"/>
  <c r="AE1186" i="4"/>
  <c r="AC1187" i="4"/>
  <c r="AD1187" i="4"/>
  <c r="AE1187" i="4"/>
  <c r="AC1188" i="4"/>
  <c r="AD1188" i="4"/>
  <c r="AE1188" i="4"/>
  <c r="AC1189" i="4"/>
  <c r="AD1189" i="4"/>
  <c r="AE1189" i="4"/>
  <c r="AC1190" i="4"/>
  <c r="AD1190" i="4"/>
  <c r="AE1190" i="4"/>
  <c r="AC1191" i="4"/>
  <c r="AD1191" i="4"/>
  <c r="AE1191" i="4"/>
  <c r="AC1192" i="4"/>
  <c r="AD1192" i="4"/>
  <c r="AE1192" i="4"/>
  <c r="AC1193" i="4"/>
  <c r="AD1193" i="4"/>
  <c r="AE1193" i="4"/>
  <c r="AC1194" i="4"/>
  <c r="AD1194" i="4"/>
  <c r="AE1194" i="4"/>
  <c r="AC1195" i="4"/>
  <c r="AD1195" i="4"/>
  <c r="AE1195" i="4"/>
  <c r="AC1196" i="4"/>
  <c r="AD1196" i="4"/>
  <c r="AE1196" i="4"/>
  <c r="AC1197" i="4"/>
  <c r="AD1197" i="4"/>
  <c r="AE1197" i="4"/>
  <c r="AC1198" i="4"/>
  <c r="AD1198" i="4"/>
  <c r="AE1198" i="4"/>
  <c r="AC1199" i="4"/>
  <c r="AD1199" i="4"/>
  <c r="AE1199" i="4"/>
  <c r="AC1200" i="4"/>
  <c r="AD1200" i="4"/>
  <c r="AE1200" i="4"/>
  <c r="AC1201" i="4"/>
  <c r="AD1201" i="4"/>
  <c r="AE1201" i="4"/>
  <c r="AC1202" i="4"/>
  <c r="AD1202" i="4"/>
  <c r="AE1202" i="4"/>
  <c r="AC1203" i="4"/>
  <c r="AD1203" i="4"/>
  <c r="AE1203" i="4"/>
  <c r="AC1204" i="4"/>
  <c r="AD1204" i="4"/>
  <c r="AE1204" i="4"/>
  <c r="AC1205" i="4"/>
  <c r="AD1205" i="4"/>
  <c r="AE1205" i="4"/>
  <c r="AC1206" i="4"/>
  <c r="AD1206" i="4"/>
  <c r="AE1206" i="4"/>
  <c r="AC1207" i="4"/>
  <c r="AD1207" i="4"/>
  <c r="AE1207" i="4"/>
  <c r="AC1208" i="4"/>
  <c r="AD1208" i="4"/>
  <c r="AE1208" i="4"/>
  <c r="AC1209" i="4"/>
  <c r="AD1209" i="4"/>
  <c r="AE1209" i="4"/>
  <c r="AC1210" i="4"/>
  <c r="AD1210" i="4"/>
  <c r="AE1210" i="4"/>
  <c r="AC1211" i="4"/>
  <c r="AD1211" i="4"/>
  <c r="AE1211" i="4"/>
  <c r="AC1212" i="4"/>
  <c r="AD1212" i="4"/>
  <c r="AE1212" i="4"/>
  <c r="AC1213" i="4"/>
  <c r="AD1213" i="4"/>
  <c r="AE1213" i="4"/>
  <c r="AC1214" i="4"/>
  <c r="AD1214" i="4"/>
  <c r="AE1214" i="4"/>
  <c r="AC1215" i="4"/>
  <c r="AD1215" i="4"/>
  <c r="AE1215" i="4"/>
  <c r="AC1216" i="4"/>
  <c r="AD1216" i="4"/>
  <c r="AE1216" i="4"/>
  <c r="AC1217" i="4"/>
  <c r="AD1217" i="4"/>
  <c r="AE1217" i="4"/>
  <c r="AC1218" i="4"/>
  <c r="AD1218" i="4"/>
  <c r="AE1218" i="4"/>
  <c r="AC1219" i="4"/>
  <c r="AD1219" i="4"/>
  <c r="AE1219" i="4"/>
  <c r="AC1220" i="4"/>
  <c r="AD1220" i="4"/>
  <c r="AE1220" i="4"/>
  <c r="AC1221" i="4"/>
  <c r="AD1221" i="4"/>
  <c r="AE1221" i="4"/>
  <c r="AC1222" i="4"/>
  <c r="AD1222" i="4"/>
  <c r="AE1222" i="4"/>
  <c r="AC1223" i="4"/>
  <c r="AD1223" i="4"/>
  <c r="AE1223" i="4"/>
  <c r="AC1224" i="4"/>
  <c r="AD1224" i="4"/>
  <c r="AE1224" i="4"/>
  <c r="AC1225" i="4"/>
  <c r="AD1225" i="4"/>
  <c r="AE1225" i="4"/>
  <c r="AC1226" i="4"/>
  <c r="AD1226" i="4"/>
  <c r="AE1226" i="4"/>
  <c r="AC1227" i="4"/>
  <c r="AD1227" i="4"/>
  <c r="AE1227" i="4"/>
  <c r="AC1228" i="4"/>
  <c r="AD1228" i="4"/>
  <c r="AE1228" i="4"/>
  <c r="AC1229" i="4"/>
  <c r="AD1229" i="4"/>
  <c r="AE1229" i="4"/>
  <c r="AC1230" i="4"/>
  <c r="AD1230" i="4"/>
  <c r="AE1230" i="4"/>
  <c r="AC1231" i="4"/>
  <c r="AD1231" i="4"/>
  <c r="AE1231" i="4"/>
  <c r="AC1232" i="4"/>
  <c r="AD1232" i="4"/>
  <c r="AE1232" i="4"/>
  <c r="AC1233" i="4"/>
  <c r="AD1233" i="4"/>
  <c r="AE1233" i="4"/>
  <c r="AC1234" i="4"/>
  <c r="AD1234" i="4"/>
  <c r="AE1234" i="4"/>
  <c r="AC1235" i="4"/>
  <c r="AD1235" i="4"/>
  <c r="AE1235" i="4"/>
  <c r="AC1236" i="4"/>
  <c r="AD1236" i="4"/>
  <c r="AE1236" i="4"/>
  <c r="AC1237" i="4"/>
  <c r="AD1237" i="4"/>
  <c r="AE1237" i="4"/>
  <c r="AC1238" i="4"/>
  <c r="AD1238" i="4"/>
  <c r="AE1238" i="4"/>
  <c r="AC1239" i="4"/>
  <c r="AD1239" i="4"/>
  <c r="AE1239" i="4"/>
  <c r="AC1240" i="4"/>
  <c r="AD1240" i="4"/>
  <c r="AE1240" i="4"/>
  <c r="AC1241" i="4"/>
  <c r="AD1241" i="4"/>
  <c r="AE1241" i="4"/>
  <c r="AC1242" i="4"/>
  <c r="AD1242" i="4"/>
  <c r="AE1242" i="4"/>
  <c r="AC1243" i="4"/>
  <c r="AD1243" i="4"/>
  <c r="AE1243" i="4"/>
  <c r="AC1244" i="4"/>
  <c r="AD1244" i="4"/>
  <c r="AE1244" i="4"/>
  <c r="AC1245" i="4"/>
  <c r="AD1245" i="4"/>
  <c r="AE1245" i="4"/>
  <c r="AC1246" i="4"/>
  <c r="AD1246" i="4"/>
  <c r="AE1246" i="4"/>
  <c r="AC1247" i="4"/>
  <c r="AD1247" i="4"/>
  <c r="AE1247" i="4"/>
  <c r="AC1248" i="4"/>
  <c r="AD1248" i="4"/>
  <c r="AE1248" i="4"/>
  <c r="AC1249" i="4"/>
  <c r="AD1249" i="4"/>
  <c r="AE1249" i="4"/>
  <c r="AC1250" i="4"/>
  <c r="AD1250" i="4"/>
  <c r="AE1250" i="4"/>
  <c r="AC1251" i="4"/>
  <c r="AD1251" i="4"/>
  <c r="AE1251" i="4"/>
  <c r="AC1252" i="4"/>
  <c r="AD1252" i="4"/>
  <c r="AE1252" i="4"/>
  <c r="AC1253" i="4"/>
  <c r="AD1253" i="4"/>
  <c r="AE1253" i="4"/>
  <c r="AC1254" i="4"/>
  <c r="AD1254" i="4"/>
  <c r="AE1254" i="4"/>
  <c r="AC1255" i="4"/>
  <c r="AD1255" i="4"/>
  <c r="AE1255" i="4"/>
  <c r="AC1256" i="4"/>
  <c r="AD1256" i="4"/>
  <c r="AE1256" i="4"/>
  <c r="AC1257" i="4"/>
  <c r="AD1257" i="4"/>
  <c r="AE1257" i="4"/>
  <c r="AC1258" i="4"/>
  <c r="AD1258" i="4"/>
  <c r="AE1258" i="4"/>
  <c r="AC1259" i="4"/>
  <c r="AD1259" i="4"/>
  <c r="AE1259" i="4"/>
  <c r="AC1260" i="4"/>
  <c r="AD1260" i="4"/>
  <c r="AE1260" i="4"/>
  <c r="AC1261" i="4"/>
  <c r="AD1261" i="4"/>
  <c r="AE1261" i="4"/>
  <c r="AC1262" i="4"/>
  <c r="AD1262" i="4"/>
  <c r="AE1262" i="4"/>
  <c r="AC1263" i="4"/>
  <c r="AD1263" i="4"/>
  <c r="AE1263" i="4"/>
  <c r="AC1264" i="4"/>
  <c r="AD1264" i="4"/>
  <c r="AE1264" i="4"/>
  <c r="AC1265" i="4"/>
  <c r="AD1265" i="4"/>
  <c r="AE1265" i="4"/>
  <c r="AC1266" i="4"/>
  <c r="AD1266" i="4"/>
  <c r="AE1266" i="4"/>
  <c r="AC1267" i="4"/>
  <c r="AD1267" i="4"/>
  <c r="AE1267" i="4"/>
  <c r="AC1268" i="4"/>
  <c r="AD1268" i="4"/>
  <c r="AE1268" i="4"/>
  <c r="AC1269" i="4"/>
  <c r="AD1269" i="4"/>
  <c r="AE1269" i="4"/>
  <c r="AC1270" i="4"/>
  <c r="AD1270" i="4"/>
  <c r="AE1270" i="4"/>
  <c r="AC1271" i="4"/>
  <c r="AD1271" i="4"/>
  <c r="AE1271" i="4"/>
  <c r="AC1272" i="4"/>
  <c r="AD1272" i="4"/>
  <c r="AE1272" i="4"/>
  <c r="AC1273" i="4"/>
  <c r="AD1273" i="4"/>
  <c r="AE1273" i="4"/>
  <c r="AC1274" i="4"/>
  <c r="AD1274" i="4"/>
  <c r="AE1274" i="4"/>
  <c r="AC1275" i="4"/>
  <c r="AD1275" i="4"/>
  <c r="AE1275" i="4"/>
  <c r="AC1276" i="4"/>
  <c r="AD1276" i="4"/>
  <c r="AE1276" i="4"/>
  <c r="AC1277" i="4"/>
  <c r="AD1277" i="4"/>
  <c r="AE1277" i="4"/>
  <c r="AC1278" i="4"/>
  <c r="AD1278" i="4"/>
  <c r="AE1278" i="4"/>
  <c r="AC1279" i="4"/>
  <c r="AD1279" i="4"/>
  <c r="AE1279" i="4"/>
  <c r="AC1280" i="4"/>
  <c r="AD1280" i="4"/>
  <c r="AE1280" i="4"/>
  <c r="AC1281" i="4"/>
  <c r="AD1281" i="4"/>
  <c r="AE1281" i="4"/>
  <c r="AC1282" i="4"/>
  <c r="AD1282" i="4"/>
  <c r="AE1282" i="4"/>
  <c r="AC1283" i="4"/>
  <c r="AD1283" i="4"/>
  <c r="AE1283" i="4"/>
  <c r="AC1284" i="4"/>
  <c r="AD1284" i="4"/>
  <c r="AE1284" i="4"/>
  <c r="AC1285" i="4"/>
  <c r="AD1285" i="4"/>
  <c r="AE1285" i="4"/>
  <c r="AC1286" i="4"/>
  <c r="AD1286" i="4"/>
  <c r="AE1286" i="4"/>
  <c r="AC1287" i="4"/>
  <c r="AD1287" i="4"/>
  <c r="AE1287" i="4"/>
  <c r="AC1288" i="4"/>
  <c r="AD1288" i="4"/>
  <c r="AE1288" i="4"/>
  <c r="AC1289" i="4"/>
  <c r="AD1289" i="4"/>
  <c r="AE1289" i="4"/>
  <c r="AC1290" i="4"/>
  <c r="AD1290" i="4"/>
  <c r="AE1290" i="4"/>
  <c r="AC1291" i="4"/>
  <c r="AD1291" i="4"/>
  <c r="AE1291" i="4"/>
  <c r="AC1292" i="4"/>
  <c r="AD1292" i="4"/>
  <c r="AE1292" i="4"/>
  <c r="AC1293" i="4"/>
  <c r="AD1293" i="4"/>
  <c r="AE1293" i="4"/>
  <c r="AC1294" i="4"/>
  <c r="AD1294" i="4"/>
  <c r="AE1294" i="4"/>
  <c r="AC1295" i="4"/>
  <c r="AD1295" i="4"/>
  <c r="AE1295" i="4"/>
  <c r="AC1296" i="4"/>
  <c r="AD1296" i="4"/>
  <c r="AE1296" i="4"/>
  <c r="AC1297" i="4"/>
  <c r="AD1297" i="4"/>
  <c r="AE1297" i="4"/>
  <c r="AC1298" i="4"/>
  <c r="AD1298" i="4"/>
  <c r="AE1298" i="4"/>
  <c r="AC1299" i="4"/>
  <c r="AD1299" i="4"/>
  <c r="AE1299" i="4"/>
  <c r="AC1300" i="4"/>
  <c r="AD1300" i="4"/>
  <c r="AE1300" i="4"/>
  <c r="AC1301" i="4"/>
  <c r="AD1301" i="4"/>
  <c r="AE1301" i="4"/>
  <c r="AC1302" i="4"/>
  <c r="AD1302" i="4"/>
  <c r="AE1302" i="4"/>
  <c r="AC1303" i="4"/>
  <c r="AD1303" i="4"/>
  <c r="AE1303" i="4"/>
  <c r="AC1304" i="4"/>
  <c r="AD1304" i="4"/>
  <c r="AE1304" i="4"/>
  <c r="AC1305" i="4"/>
  <c r="AD1305" i="4"/>
  <c r="AE1305" i="4"/>
  <c r="AC1306" i="4"/>
  <c r="AD1306" i="4"/>
  <c r="AE1306" i="4"/>
  <c r="AC1307" i="4"/>
  <c r="AD1307" i="4"/>
  <c r="AE1307" i="4"/>
  <c r="AC1308" i="4"/>
  <c r="AD1308" i="4"/>
  <c r="AE1308" i="4"/>
  <c r="AC1309" i="4"/>
  <c r="AD1309" i="4"/>
  <c r="AE1309" i="4"/>
  <c r="AC1310" i="4"/>
  <c r="AD1310" i="4"/>
  <c r="AE1310" i="4"/>
  <c r="AC1311" i="4"/>
  <c r="AD1311" i="4"/>
  <c r="AE1311" i="4"/>
  <c r="AC1312" i="4"/>
  <c r="AD1312" i="4"/>
  <c r="AE1312" i="4"/>
  <c r="AC1313" i="4"/>
  <c r="AD1313" i="4"/>
  <c r="AE1313" i="4"/>
  <c r="AC1314" i="4"/>
  <c r="AD1314" i="4"/>
  <c r="AE1314" i="4"/>
  <c r="AC1315" i="4"/>
  <c r="AD1315" i="4"/>
  <c r="AE1315" i="4"/>
  <c r="AC1316" i="4"/>
  <c r="AD1316" i="4"/>
  <c r="AE1316" i="4"/>
  <c r="AC1317" i="4"/>
  <c r="AD1317" i="4"/>
  <c r="AE1317" i="4"/>
  <c r="AC1318" i="4"/>
  <c r="AD1318" i="4"/>
  <c r="AE1318" i="4"/>
  <c r="AC1319" i="4"/>
  <c r="AD1319" i="4"/>
  <c r="AE1319" i="4"/>
  <c r="AC1320" i="4"/>
  <c r="AD1320" i="4"/>
  <c r="AE1320" i="4"/>
  <c r="AC1321" i="4"/>
  <c r="AD1321" i="4"/>
  <c r="AE1321" i="4"/>
  <c r="AC1322" i="4"/>
  <c r="AD1322" i="4"/>
  <c r="AE1322" i="4"/>
  <c r="AC1323" i="4"/>
  <c r="AD1323" i="4"/>
  <c r="AE1323" i="4"/>
  <c r="AC1324" i="4"/>
  <c r="AD1324" i="4"/>
  <c r="AE1324" i="4"/>
  <c r="AC1325" i="4"/>
  <c r="AD1325" i="4"/>
  <c r="AE1325" i="4"/>
  <c r="AC1326" i="4"/>
  <c r="AD1326" i="4"/>
  <c r="AE1326" i="4"/>
  <c r="AC1327" i="4"/>
  <c r="AD1327" i="4"/>
  <c r="AE1327" i="4"/>
  <c r="AC1328" i="4"/>
  <c r="AD1328" i="4"/>
  <c r="AE1328" i="4"/>
  <c r="AC1329" i="4"/>
  <c r="AD1329" i="4"/>
  <c r="AE1329" i="4"/>
  <c r="AC1330" i="4"/>
  <c r="AD1330" i="4"/>
  <c r="AE1330" i="4"/>
  <c r="AC1331" i="4"/>
  <c r="AD1331" i="4"/>
  <c r="AE1331" i="4"/>
  <c r="AC1332" i="4"/>
  <c r="AD1332" i="4"/>
  <c r="AE1332" i="4"/>
  <c r="AC1333" i="4"/>
  <c r="AD1333" i="4"/>
  <c r="AE1333" i="4"/>
  <c r="AC1334" i="4"/>
  <c r="AD1334" i="4"/>
  <c r="AE1334" i="4"/>
  <c r="AC1335" i="4"/>
  <c r="AD1335" i="4"/>
  <c r="AE1335" i="4"/>
  <c r="AC1336" i="4"/>
  <c r="AD1336" i="4"/>
  <c r="AE1336" i="4"/>
  <c r="AC1337" i="4"/>
  <c r="AD1337" i="4"/>
  <c r="AE1337" i="4"/>
  <c r="AC1338" i="4"/>
  <c r="AD1338" i="4"/>
  <c r="AE1338" i="4"/>
  <c r="AC1339" i="4"/>
  <c r="AD1339" i="4"/>
  <c r="AE1339" i="4"/>
  <c r="AC1340" i="4"/>
  <c r="AD1340" i="4"/>
  <c r="AE1340" i="4"/>
  <c r="AC1341" i="4"/>
  <c r="AD1341" i="4"/>
  <c r="AE1341" i="4"/>
  <c r="AC1342" i="4"/>
  <c r="AD1342" i="4"/>
  <c r="AE1342" i="4"/>
  <c r="AC1343" i="4"/>
  <c r="AD1343" i="4"/>
  <c r="AE1343" i="4"/>
  <c r="AC1344" i="4"/>
  <c r="AD1344" i="4"/>
  <c r="AE1344" i="4"/>
  <c r="AC1345" i="4"/>
  <c r="AD1345" i="4"/>
  <c r="AE1345" i="4"/>
  <c r="AC1346" i="4"/>
  <c r="AD1346" i="4"/>
  <c r="AE1346" i="4"/>
  <c r="AC1347" i="4"/>
  <c r="AD1347" i="4"/>
  <c r="AE1347" i="4"/>
  <c r="AC1348" i="4"/>
  <c r="AD1348" i="4"/>
  <c r="AE1348" i="4"/>
  <c r="AC1349" i="4"/>
  <c r="AD1349" i="4"/>
  <c r="AE1349" i="4"/>
  <c r="AC1350" i="4"/>
  <c r="AD1350" i="4"/>
  <c r="AE1350" i="4"/>
  <c r="AC1351" i="4"/>
  <c r="AD1351" i="4"/>
  <c r="AE1351" i="4"/>
  <c r="AC1352" i="4"/>
  <c r="AD1352" i="4"/>
  <c r="AE1352" i="4"/>
  <c r="AC1353" i="4"/>
  <c r="AD1353" i="4"/>
  <c r="AE1353" i="4"/>
  <c r="AC1354" i="4"/>
  <c r="AD1354" i="4"/>
  <c r="AE1354" i="4"/>
  <c r="AC1355" i="4"/>
  <c r="AD1355" i="4"/>
  <c r="AE1355" i="4"/>
  <c r="AC1356" i="4"/>
  <c r="AD1356" i="4"/>
  <c r="AE1356" i="4"/>
  <c r="AC1357" i="4"/>
  <c r="AD1357" i="4"/>
  <c r="AE1357" i="4"/>
  <c r="AC1358" i="4"/>
  <c r="AD1358" i="4"/>
  <c r="AE1358" i="4"/>
  <c r="AC1359" i="4"/>
  <c r="AD1359" i="4"/>
  <c r="AE1359" i="4"/>
  <c r="AC1360" i="4"/>
  <c r="AD1360" i="4"/>
  <c r="AE1360" i="4"/>
  <c r="AC1361" i="4"/>
  <c r="AD1361" i="4"/>
  <c r="AE1361" i="4"/>
  <c r="AC1362" i="4"/>
  <c r="AD1362" i="4"/>
  <c r="AE1362" i="4"/>
  <c r="AC1363" i="4"/>
  <c r="AD1363" i="4"/>
  <c r="AE1363" i="4"/>
  <c r="AC1364" i="4"/>
  <c r="AD1364" i="4"/>
  <c r="AE1364" i="4"/>
  <c r="AC1365" i="4"/>
  <c r="AD1365" i="4"/>
  <c r="AE1365" i="4"/>
  <c r="AC1366" i="4"/>
  <c r="AD1366" i="4"/>
  <c r="AE1366" i="4"/>
  <c r="AC1367" i="4"/>
  <c r="AD1367" i="4"/>
  <c r="AE1367" i="4"/>
  <c r="AC1368" i="4"/>
  <c r="AD1368" i="4"/>
  <c r="AE1368" i="4"/>
  <c r="AC1369" i="4"/>
  <c r="AD1369" i="4"/>
  <c r="AE1369" i="4"/>
  <c r="AC1370" i="4"/>
  <c r="AD1370" i="4"/>
  <c r="AE1370" i="4"/>
  <c r="AC1371" i="4"/>
  <c r="AD1371" i="4"/>
  <c r="AE1371" i="4"/>
  <c r="AC1372" i="4"/>
  <c r="AD1372" i="4"/>
  <c r="AE1372" i="4"/>
  <c r="AC1373" i="4"/>
  <c r="AD1373" i="4"/>
  <c r="AE1373" i="4"/>
  <c r="AC1374" i="4"/>
  <c r="AD1374" i="4"/>
  <c r="AE1374" i="4"/>
  <c r="AC1375" i="4"/>
  <c r="AD1375" i="4"/>
  <c r="AE1375" i="4"/>
  <c r="AC1376" i="4"/>
  <c r="AD1376" i="4"/>
  <c r="AE1376" i="4"/>
  <c r="AC1377" i="4"/>
  <c r="AD1377" i="4"/>
  <c r="AE1377" i="4"/>
  <c r="AC1378" i="4"/>
  <c r="AD1378" i="4"/>
  <c r="AE1378" i="4"/>
  <c r="AC1379" i="4"/>
  <c r="AD1379" i="4"/>
  <c r="AE1379" i="4"/>
  <c r="AC1380" i="4"/>
  <c r="AD1380" i="4"/>
  <c r="AE1380" i="4"/>
  <c r="AC1381" i="4"/>
  <c r="AD1381" i="4"/>
  <c r="AE1381" i="4"/>
  <c r="AC1382" i="4"/>
  <c r="AD1382" i="4"/>
  <c r="AE1382" i="4"/>
  <c r="AC1383" i="4"/>
  <c r="AD1383" i="4"/>
  <c r="AE1383" i="4"/>
  <c r="AC1384" i="4"/>
  <c r="AD1384" i="4"/>
  <c r="AE1384" i="4"/>
  <c r="AC1385" i="4"/>
  <c r="AD1385" i="4"/>
  <c r="AE1385" i="4"/>
  <c r="AC1386" i="4"/>
  <c r="AD1386" i="4"/>
  <c r="AE1386" i="4"/>
  <c r="AC1387" i="4"/>
  <c r="AD1387" i="4"/>
  <c r="AE1387" i="4"/>
  <c r="AC1388" i="4"/>
  <c r="AD1388" i="4"/>
  <c r="AE1388" i="4"/>
  <c r="AC1389" i="4"/>
  <c r="AD1389" i="4"/>
  <c r="AE1389" i="4"/>
  <c r="AC1390" i="4"/>
  <c r="AD1390" i="4"/>
  <c r="AE1390" i="4"/>
  <c r="AC1391" i="4"/>
  <c r="AD1391" i="4"/>
  <c r="AE1391" i="4"/>
  <c r="AC1392" i="4"/>
  <c r="AD1392" i="4"/>
  <c r="AE1392" i="4"/>
  <c r="AC1393" i="4"/>
  <c r="AD1393" i="4"/>
  <c r="AE1393" i="4"/>
  <c r="AC1394" i="4"/>
  <c r="AD1394" i="4"/>
  <c r="AE1394" i="4"/>
  <c r="AC1395" i="4"/>
  <c r="AD1395" i="4"/>
  <c r="AE1395" i="4"/>
  <c r="AC1396" i="4"/>
  <c r="AD1396" i="4"/>
  <c r="AE1396" i="4"/>
  <c r="AC1397" i="4"/>
  <c r="AD1397" i="4"/>
  <c r="AE1397" i="4"/>
  <c r="AC1398" i="4"/>
  <c r="AD1398" i="4"/>
  <c r="AE1398" i="4"/>
  <c r="AC1399" i="4"/>
  <c r="AD1399" i="4"/>
  <c r="AE1399" i="4"/>
  <c r="AC1400" i="4"/>
  <c r="AD1400" i="4"/>
  <c r="AE1400" i="4"/>
  <c r="AC1401" i="4"/>
  <c r="AD1401" i="4"/>
  <c r="AE1401" i="4"/>
  <c r="AC1402" i="4"/>
  <c r="AD1402" i="4"/>
  <c r="AE1402" i="4"/>
  <c r="AC1403" i="4"/>
  <c r="AD1403" i="4"/>
  <c r="AE1403" i="4"/>
  <c r="AC1404" i="4"/>
  <c r="AD1404" i="4"/>
  <c r="AE1404" i="4"/>
  <c r="AC1405" i="4"/>
  <c r="AD1405" i="4"/>
  <c r="AE1405" i="4"/>
  <c r="AC1406" i="4"/>
  <c r="AD1406" i="4"/>
  <c r="AE1406" i="4"/>
  <c r="AC1407" i="4"/>
  <c r="AD1407" i="4"/>
  <c r="AE1407" i="4"/>
  <c r="AC1408" i="4"/>
  <c r="AD1408" i="4"/>
  <c r="AE1408" i="4"/>
  <c r="AC1409" i="4"/>
  <c r="AD1409" i="4"/>
  <c r="AE1409" i="4"/>
  <c r="AC1410" i="4"/>
  <c r="AD1410" i="4"/>
  <c r="AE1410" i="4"/>
  <c r="AC1411" i="4"/>
  <c r="AD1411" i="4"/>
  <c r="AE1411" i="4"/>
  <c r="AC1412" i="4"/>
  <c r="AD1412" i="4"/>
  <c r="AE1412" i="4"/>
  <c r="AC1413" i="4"/>
  <c r="AD1413" i="4"/>
  <c r="AE1413" i="4"/>
  <c r="AC1414" i="4"/>
  <c r="AD1414" i="4"/>
  <c r="AE1414" i="4"/>
  <c r="AC1415" i="4"/>
  <c r="AD1415" i="4"/>
  <c r="AE1415" i="4"/>
  <c r="AC1416" i="4"/>
  <c r="AD1416" i="4"/>
  <c r="AE1416" i="4"/>
  <c r="AC1417" i="4"/>
  <c r="AD1417" i="4"/>
  <c r="AE1417" i="4"/>
  <c r="AC1418" i="4"/>
  <c r="AD1418" i="4"/>
  <c r="AE1418" i="4"/>
  <c r="AC1419" i="4"/>
  <c r="AD1419" i="4"/>
  <c r="AE1419" i="4"/>
  <c r="AC1420" i="4"/>
  <c r="AD1420" i="4"/>
  <c r="AE1420" i="4"/>
  <c r="AC1421" i="4"/>
  <c r="AD1421" i="4"/>
  <c r="AE1421" i="4"/>
  <c r="AC1422" i="4"/>
  <c r="AD1422" i="4"/>
  <c r="AE1422" i="4"/>
  <c r="AC1423" i="4"/>
  <c r="AD1423" i="4"/>
  <c r="AE1423" i="4"/>
  <c r="AC1424" i="4"/>
  <c r="AD1424" i="4"/>
  <c r="AE1424" i="4"/>
  <c r="AC1425" i="4"/>
  <c r="AD1425" i="4"/>
  <c r="AE1425" i="4"/>
  <c r="AC1426" i="4"/>
  <c r="AD1426" i="4"/>
  <c r="AE1426" i="4"/>
  <c r="AC1427" i="4"/>
  <c r="AD1427" i="4"/>
  <c r="AE1427" i="4"/>
  <c r="AC1428" i="4"/>
  <c r="AD1428" i="4"/>
  <c r="AE1428" i="4"/>
  <c r="AC1429" i="4"/>
  <c r="AD1429" i="4"/>
  <c r="AE1429" i="4"/>
  <c r="AC1430" i="4"/>
  <c r="AD1430" i="4"/>
  <c r="AE1430" i="4"/>
  <c r="AC1431" i="4"/>
  <c r="AD1431" i="4"/>
  <c r="AE1431" i="4"/>
  <c r="AC1432" i="4"/>
  <c r="AD1432" i="4"/>
  <c r="AE1432" i="4"/>
  <c r="AC1433" i="4"/>
  <c r="AD1433" i="4"/>
  <c r="AE1433" i="4"/>
  <c r="AC1434" i="4"/>
  <c r="AD1434" i="4"/>
  <c r="AE1434" i="4"/>
  <c r="AC1435" i="4"/>
  <c r="AD1435" i="4"/>
  <c r="AE1435" i="4"/>
  <c r="AC1436" i="4"/>
  <c r="AD1436" i="4"/>
  <c r="AE1436" i="4"/>
  <c r="AC1437" i="4"/>
  <c r="AD1437" i="4"/>
  <c r="AE1437" i="4"/>
  <c r="AC1438" i="4"/>
  <c r="AD1438" i="4"/>
  <c r="AE1438" i="4"/>
  <c r="AC1439" i="4"/>
  <c r="AD1439" i="4"/>
  <c r="AE1439" i="4"/>
  <c r="AC1440" i="4"/>
  <c r="AD1440" i="4"/>
  <c r="AE1440" i="4"/>
  <c r="AC1441" i="4"/>
  <c r="AD1441" i="4"/>
  <c r="AE1441" i="4"/>
  <c r="AC1442" i="4"/>
  <c r="AD1442" i="4"/>
  <c r="AE1442" i="4"/>
  <c r="AC1443" i="4"/>
  <c r="AD1443" i="4"/>
  <c r="AE1443" i="4"/>
  <c r="AC1444" i="4"/>
  <c r="AD1444" i="4"/>
  <c r="AE1444" i="4"/>
  <c r="AC1445" i="4"/>
  <c r="AD1445" i="4"/>
  <c r="AE1445" i="4"/>
  <c r="AC1446" i="4"/>
  <c r="AD1446" i="4"/>
  <c r="AE1446" i="4"/>
  <c r="AC1447" i="4"/>
  <c r="AD1447" i="4"/>
  <c r="AE1447" i="4"/>
  <c r="AC1448" i="4"/>
  <c r="AD1448" i="4"/>
  <c r="AE1448" i="4"/>
  <c r="AC1449" i="4"/>
  <c r="AD1449" i="4"/>
  <c r="AE1449" i="4"/>
  <c r="AC1450" i="4"/>
  <c r="AD1450" i="4"/>
  <c r="AE1450" i="4"/>
  <c r="AC1451" i="4"/>
  <c r="AD1451" i="4"/>
  <c r="AE1451" i="4"/>
  <c r="AC1452" i="4"/>
  <c r="AD1452" i="4"/>
  <c r="AE1452" i="4"/>
  <c r="AC1453" i="4"/>
  <c r="AD1453" i="4"/>
  <c r="AE1453" i="4"/>
  <c r="AC1454" i="4"/>
  <c r="AD1454" i="4"/>
  <c r="AE1454" i="4"/>
  <c r="AC1455" i="4"/>
  <c r="AD1455" i="4"/>
  <c r="AE1455" i="4"/>
  <c r="AC1456" i="4"/>
  <c r="AD1456" i="4"/>
  <c r="AE1456" i="4"/>
  <c r="AC1457" i="4"/>
  <c r="AD1457" i="4"/>
  <c r="AE1457" i="4"/>
  <c r="AC1458" i="4"/>
  <c r="AD1458" i="4"/>
  <c r="AE1458" i="4"/>
  <c r="AC1459" i="4"/>
  <c r="AD1459" i="4"/>
  <c r="AE1459" i="4"/>
  <c r="AC1460" i="4"/>
  <c r="AD1460" i="4"/>
  <c r="AE1460" i="4"/>
  <c r="AC1461" i="4"/>
  <c r="AD1461" i="4"/>
  <c r="AE1461" i="4"/>
  <c r="AC1462" i="4"/>
  <c r="AD1462" i="4"/>
  <c r="AE1462" i="4"/>
  <c r="AC1463" i="4"/>
  <c r="AD1463" i="4"/>
  <c r="AE1463" i="4"/>
  <c r="AC1464" i="4"/>
  <c r="AD1464" i="4"/>
  <c r="AE1464" i="4"/>
  <c r="AC1465" i="4"/>
  <c r="AD1465" i="4"/>
  <c r="AE1465" i="4"/>
  <c r="AC1466" i="4"/>
  <c r="AD1466" i="4"/>
  <c r="AE1466" i="4"/>
  <c r="AC1467" i="4"/>
  <c r="AD1467" i="4"/>
  <c r="AE1467" i="4"/>
  <c r="AC1468" i="4"/>
  <c r="AD1468" i="4"/>
  <c r="AE1468" i="4"/>
  <c r="AC1469" i="4"/>
  <c r="AD1469" i="4"/>
  <c r="AE1469" i="4"/>
  <c r="AC1470" i="4"/>
  <c r="AD1470" i="4"/>
  <c r="AE1470" i="4"/>
  <c r="AC1471" i="4"/>
  <c r="AD1471" i="4"/>
  <c r="AE1471" i="4"/>
  <c r="AC1472" i="4"/>
  <c r="AD1472" i="4"/>
  <c r="AE1472" i="4"/>
  <c r="AC1473" i="4"/>
  <c r="AD1473" i="4"/>
  <c r="AE1473" i="4"/>
  <c r="AC1474" i="4"/>
  <c r="AD1474" i="4"/>
  <c r="AE1474" i="4"/>
  <c r="AC1475" i="4"/>
  <c r="AD1475" i="4"/>
  <c r="AE1475" i="4"/>
  <c r="AC1476" i="4"/>
  <c r="AD1476" i="4"/>
  <c r="AE1476" i="4"/>
  <c r="AC1477" i="4"/>
  <c r="AD1477" i="4"/>
  <c r="AE1477" i="4"/>
  <c r="AC1478" i="4"/>
  <c r="AD1478" i="4"/>
  <c r="AE1478" i="4"/>
  <c r="AC1479" i="4"/>
  <c r="AD1479" i="4"/>
  <c r="AE1479" i="4"/>
  <c r="AC1480" i="4"/>
  <c r="AD1480" i="4"/>
  <c r="AE1480" i="4"/>
  <c r="AC1481" i="4"/>
  <c r="AD1481" i="4"/>
  <c r="AE1481" i="4"/>
  <c r="AC1482" i="4"/>
  <c r="AD1482" i="4"/>
  <c r="AE1482" i="4"/>
  <c r="AC1483" i="4"/>
  <c r="AD1483" i="4"/>
  <c r="AE1483" i="4"/>
  <c r="AC1484" i="4"/>
  <c r="AD1484" i="4"/>
  <c r="AE1484" i="4"/>
  <c r="AC1485" i="4"/>
  <c r="AD1485" i="4"/>
  <c r="AE1485" i="4"/>
  <c r="AC1486" i="4"/>
  <c r="AD1486" i="4"/>
  <c r="AE1486" i="4"/>
  <c r="AC1487" i="4"/>
  <c r="AD1487" i="4"/>
  <c r="AE1487" i="4"/>
  <c r="AC1488" i="4"/>
  <c r="AD1488" i="4"/>
  <c r="AE1488" i="4"/>
  <c r="AC1489" i="4"/>
  <c r="AD1489" i="4"/>
  <c r="AE1489" i="4"/>
  <c r="AC1490" i="4"/>
  <c r="AD1490" i="4"/>
  <c r="AE1490" i="4"/>
  <c r="AC1491" i="4"/>
  <c r="AD1491" i="4"/>
  <c r="AE1491" i="4"/>
  <c r="AC1492" i="4"/>
  <c r="AD1492" i="4"/>
  <c r="AE1492" i="4"/>
  <c r="AC1493" i="4"/>
  <c r="AD1493" i="4"/>
  <c r="AE1493" i="4"/>
  <c r="AC1494" i="4"/>
  <c r="AD1494" i="4"/>
  <c r="AE1494" i="4"/>
  <c r="AC1495" i="4"/>
  <c r="AD1495" i="4"/>
  <c r="AE1495" i="4"/>
  <c r="AC1496" i="4"/>
  <c r="AD1496" i="4"/>
  <c r="AE1496" i="4"/>
  <c r="AC1497" i="4"/>
  <c r="AD1497" i="4"/>
  <c r="AE1497" i="4"/>
  <c r="AC1498" i="4"/>
  <c r="AD1498" i="4"/>
  <c r="AE1498" i="4"/>
  <c r="AC1499" i="4"/>
  <c r="AD1499" i="4"/>
  <c r="AE1499" i="4"/>
  <c r="AC1500" i="4"/>
  <c r="AD1500" i="4"/>
  <c r="AE1500" i="4"/>
  <c r="AC1501" i="4"/>
  <c r="AD1501" i="4"/>
  <c r="AE1501" i="4"/>
  <c r="AC1502" i="4"/>
  <c r="AD1502" i="4"/>
  <c r="AE1502" i="4"/>
  <c r="AC1503" i="4"/>
  <c r="AD1503" i="4"/>
  <c r="AE1503" i="4"/>
  <c r="AC1504" i="4"/>
  <c r="AD1504" i="4"/>
  <c r="AE1504" i="4"/>
  <c r="AC1505" i="4"/>
  <c r="AD1505" i="4"/>
  <c r="AE1505" i="4"/>
  <c r="AC1506" i="4"/>
  <c r="AD1506" i="4"/>
  <c r="AE1506" i="4"/>
  <c r="AC1507" i="4"/>
  <c r="AD1507" i="4"/>
  <c r="AE1507" i="4"/>
  <c r="AC1508" i="4"/>
  <c r="AD1508" i="4"/>
  <c r="AE1508" i="4"/>
  <c r="AC1509" i="4"/>
  <c r="AD1509" i="4"/>
  <c r="AE1509" i="4"/>
  <c r="AC1510" i="4"/>
  <c r="AD1510" i="4"/>
  <c r="AE1510" i="4"/>
  <c r="AC1511" i="4"/>
  <c r="AD1511" i="4"/>
  <c r="AE1511" i="4"/>
  <c r="AC1512" i="4"/>
  <c r="AD1512" i="4"/>
  <c r="AE1512" i="4"/>
  <c r="AC1513" i="4"/>
  <c r="AD1513" i="4"/>
  <c r="AE1513" i="4"/>
  <c r="AC1514" i="4"/>
  <c r="AD1514" i="4"/>
  <c r="AE1514" i="4"/>
  <c r="AC1515" i="4"/>
  <c r="AD1515" i="4"/>
  <c r="AE1515" i="4"/>
  <c r="AC1516" i="4"/>
  <c r="AD1516" i="4"/>
  <c r="AE1516" i="4"/>
  <c r="AC1517" i="4"/>
  <c r="AD1517" i="4"/>
  <c r="AE1517" i="4"/>
  <c r="AC1518" i="4"/>
  <c r="AD1518" i="4"/>
  <c r="AE1518" i="4"/>
  <c r="AC1519" i="4"/>
  <c r="AD1519" i="4"/>
  <c r="AE1519" i="4"/>
  <c r="AC1520" i="4"/>
  <c r="AD1520" i="4"/>
  <c r="AE1520" i="4"/>
  <c r="AC1521" i="4"/>
  <c r="AD1521" i="4"/>
  <c r="AE1521" i="4"/>
  <c r="AC1522" i="4"/>
  <c r="AD1522" i="4"/>
  <c r="AE1522" i="4"/>
  <c r="AC1523" i="4"/>
  <c r="AD1523" i="4"/>
  <c r="AE1523" i="4"/>
  <c r="AC1524" i="4"/>
  <c r="AD1524" i="4"/>
  <c r="AE1524" i="4"/>
  <c r="AC1525" i="4"/>
  <c r="AD1525" i="4"/>
  <c r="AE1525" i="4"/>
  <c r="AC1526" i="4"/>
  <c r="AD1526" i="4"/>
  <c r="AE1526" i="4"/>
  <c r="AC1527" i="4"/>
  <c r="AD1527" i="4"/>
  <c r="AE1527" i="4"/>
  <c r="AC1528" i="4"/>
  <c r="AD1528" i="4"/>
  <c r="AE1528" i="4"/>
  <c r="AC1529" i="4"/>
  <c r="AD1529" i="4"/>
  <c r="AE1529" i="4"/>
  <c r="AC1530" i="4"/>
  <c r="AD1530" i="4"/>
  <c r="AE1530" i="4"/>
  <c r="AC1531" i="4"/>
  <c r="AD1531" i="4"/>
  <c r="AE1531" i="4"/>
  <c r="AC1532" i="4"/>
  <c r="AD1532" i="4"/>
  <c r="AE1532" i="4"/>
  <c r="AC1533" i="4"/>
  <c r="AD1533" i="4"/>
  <c r="AE1533" i="4"/>
  <c r="AC1534" i="4"/>
  <c r="AD1534" i="4"/>
  <c r="AE1534" i="4"/>
  <c r="AC1535" i="4"/>
  <c r="AD1535" i="4"/>
  <c r="AE1535" i="4"/>
  <c r="AC1536" i="4"/>
  <c r="AD1536" i="4"/>
  <c r="AE1536" i="4"/>
  <c r="AC1537" i="4"/>
  <c r="AD1537" i="4"/>
  <c r="AE1537" i="4"/>
  <c r="AC1538" i="4"/>
  <c r="AD1538" i="4"/>
  <c r="AE1538" i="4"/>
  <c r="AC1539" i="4"/>
  <c r="AD1539" i="4"/>
  <c r="AE1539" i="4"/>
  <c r="AC1540" i="4"/>
  <c r="AD1540" i="4"/>
  <c r="AE1540" i="4"/>
  <c r="AC1541" i="4"/>
  <c r="AD1541" i="4"/>
  <c r="AE1541" i="4"/>
  <c r="AC1542" i="4"/>
  <c r="AD1542" i="4"/>
  <c r="AE1542" i="4"/>
  <c r="AC1543" i="4"/>
  <c r="AD1543" i="4"/>
  <c r="AE1543" i="4"/>
  <c r="AC1544" i="4"/>
  <c r="AD1544" i="4"/>
  <c r="AE1544" i="4"/>
  <c r="AC1545" i="4"/>
  <c r="AD1545" i="4"/>
  <c r="AE1545" i="4"/>
  <c r="AC1546" i="4"/>
  <c r="AD1546" i="4"/>
  <c r="AE1546" i="4"/>
  <c r="AC1547" i="4"/>
  <c r="AD1547" i="4"/>
  <c r="AE1547" i="4"/>
  <c r="AC1548" i="4"/>
  <c r="AD1548" i="4"/>
  <c r="AE1548" i="4"/>
  <c r="AC1549" i="4"/>
  <c r="AD1549" i="4"/>
  <c r="AE1549" i="4"/>
  <c r="AC1550" i="4"/>
  <c r="AD1550" i="4"/>
  <c r="AE1550" i="4"/>
  <c r="AC1551" i="4"/>
  <c r="AD1551" i="4"/>
  <c r="AE1551" i="4"/>
  <c r="AC1552" i="4"/>
  <c r="AD1552" i="4"/>
  <c r="AE1552" i="4"/>
  <c r="AC1553" i="4"/>
  <c r="AD1553" i="4"/>
  <c r="AE1553" i="4"/>
  <c r="AC1554" i="4"/>
  <c r="AD1554" i="4"/>
  <c r="AE1554" i="4"/>
  <c r="AC1555" i="4"/>
  <c r="AD1555" i="4"/>
  <c r="AE1555" i="4"/>
  <c r="AC1556" i="4"/>
  <c r="AD1556" i="4"/>
  <c r="AE1556" i="4"/>
  <c r="AC1557" i="4"/>
  <c r="AD1557" i="4"/>
  <c r="AE1557" i="4"/>
  <c r="AC1558" i="4"/>
  <c r="AD1558" i="4"/>
  <c r="AE1558" i="4"/>
  <c r="AC1559" i="4"/>
  <c r="AD1559" i="4"/>
  <c r="AE1559" i="4"/>
  <c r="AC1560" i="4"/>
  <c r="AD1560" i="4"/>
  <c r="AE1560" i="4"/>
  <c r="AC1561" i="4"/>
  <c r="AD1561" i="4"/>
  <c r="AE1561" i="4"/>
  <c r="AC1562" i="4"/>
  <c r="AD1562" i="4"/>
  <c r="AE1562" i="4"/>
  <c r="AC1563" i="4"/>
  <c r="AD1563" i="4"/>
  <c r="AE1563" i="4"/>
  <c r="AC1564" i="4"/>
  <c r="AD1564" i="4"/>
  <c r="AE1564" i="4"/>
  <c r="AC1565" i="4"/>
  <c r="AD1565" i="4"/>
  <c r="AE1565" i="4"/>
  <c r="AC1566" i="4"/>
  <c r="AD1566" i="4"/>
  <c r="AE1566" i="4"/>
  <c r="AC1567" i="4"/>
  <c r="AD1567" i="4"/>
  <c r="AE1567" i="4"/>
  <c r="AC1568" i="4"/>
  <c r="AD1568" i="4"/>
  <c r="AE1568" i="4"/>
  <c r="AC1569" i="4"/>
  <c r="AD1569" i="4"/>
  <c r="AE1569" i="4"/>
  <c r="AC1570" i="4"/>
  <c r="AD1570" i="4"/>
  <c r="AE1570" i="4"/>
  <c r="AC1571" i="4"/>
  <c r="AD1571" i="4"/>
  <c r="AE1571" i="4"/>
  <c r="AC1572" i="4"/>
  <c r="AD1572" i="4"/>
  <c r="AE1572" i="4"/>
  <c r="AC1573" i="4"/>
  <c r="AD1573" i="4"/>
  <c r="AE1573" i="4"/>
  <c r="AC1574" i="4"/>
  <c r="AD1574" i="4"/>
  <c r="AE1574" i="4"/>
  <c r="AC1575" i="4"/>
  <c r="AD1575" i="4"/>
  <c r="AE1575" i="4"/>
  <c r="AC1576" i="4"/>
  <c r="AD1576" i="4"/>
  <c r="AE1576" i="4"/>
  <c r="AC1577" i="4"/>
  <c r="AD1577" i="4"/>
  <c r="AE1577" i="4"/>
  <c r="AC1578" i="4"/>
  <c r="AD1578" i="4"/>
  <c r="AE1578" i="4"/>
  <c r="AC1579" i="4"/>
  <c r="AD1579" i="4"/>
  <c r="AE1579" i="4"/>
  <c r="AC1580" i="4"/>
  <c r="AD1580" i="4"/>
  <c r="AE1580" i="4"/>
  <c r="AC1581" i="4"/>
  <c r="AD1581" i="4"/>
  <c r="AE1581" i="4"/>
  <c r="AC1582" i="4"/>
  <c r="AD1582" i="4"/>
  <c r="AE1582" i="4"/>
  <c r="AC1583" i="4"/>
  <c r="AD1583" i="4"/>
  <c r="AE1583" i="4"/>
  <c r="AC1584" i="4"/>
  <c r="AD1584" i="4"/>
  <c r="AE1584" i="4"/>
  <c r="AC1585" i="4"/>
  <c r="AD1585" i="4"/>
  <c r="AE1585" i="4"/>
  <c r="AC1586" i="4"/>
  <c r="AD1586" i="4"/>
  <c r="AE1586" i="4"/>
  <c r="AC1587" i="4"/>
  <c r="AD1587" i="4"/>
  <c r="AE1587" i="4"/>
  <c r="AC1588" i="4"/>
  <c r="AD1588" i="4"/>
  <c r="AE1588" i="4"/>
  <c r="AC1589" i="4"/>
  <c r="AD1589" i="4"/>
  <c r="AE1589" i="4"/>
  <c r="AC1590" i="4"/>
  <c r="AD1590" i="4"/>
  <c r="AE1590" i="4"/>
  <c r="AC1591" i="4"/>
  <c r="AD1591" i="4"/>
  <c r="AE1591" i="4"/>
  <c r="AC1592" i="4"/>
  <c r="AD1592" i="4"/>
  <c r="AE1592" i="4"/>
  <c r="AC1593" i="4"/>
  <c r="AD1593" i="4"/>
  <c r="AE1593" i="4"/>
  <c r="AC1594" i="4"/>
  <c r="AD1594" i="4"/>
  <c r="AE1594" i="4"/>
  <c r="AC1595" i="4"/>
  <c r="AD1595" i="4"/>
  <c r="AE1595" i="4"/>
  <c r="AC1596" i="4"/>
  <c r="AD1596" i="4"/>
  <c r="AE1596" i="4"/>
  <c r="AC1597" i="4"/>
  <c r="AD1597" i="4"/>
  <c r="AE1597" i="4"/>
  <c r="AC1598" i="4"/>
  <c r="AD1598" i="4"/>
  <c r="AE1598" i="4"/>
  <c r="AC1599" i="4"/>
  <c r="AD1599" i="4"/>
  <c r="AE1599" i="4"/>
  <c r="AC1600" i="4"/>
  <c r="AD1600" i="4"/>
  <c r="AE1600" i="4"/>
  <c r="AC1601" i="4"/>
  <c r="AD1601" i="4"/>
  <c r="AE1601" i="4"/>
  <c r="AC1602" i="4"/>
  <c r="AD1602" i="4"/>
  <c r="AE1602" i="4"/>
  <c r="AC1603" i="4"/>
  <c r="AD1603" i="4"/>
  <c r="AE1603" i="4"/>
  <c r="AC1604" i="4"/>
  <c r="AD1604" i="4"/>
  <c r="AE1604" i="4"/>
  <c r="AC1605" i="4"/>
  <c r="AD1605" i="4"/>
  <c r="AE1605" i="4"/>
  <c r="AC1606" i="4"/>
  <c r="AD1606" i="4"/>
  <c r="AE1606" i="4"/>
  <c r="AC1607" i="4"/>
  <c r="AD1607" i="4"/>
  <c r="AE1607" i="4"/>
  <c r="AC1608" i="4"/>
  <c r="AD1608" i="4"/>
  <c r="AE1608" i="4"/>
  <c r="AC1609" i="4"/>
  <c r="AD1609" i="4"/>
  <c r="AE1609" i="4"/>
  <c r="AC1610" i="4"/>
  <c r="AD1610" i="4"/>
  <c r="AE1610" i="4"/>
  <c r="AC1611" i="4"/>
  <c r="AD1611" i="4"/>
  <c r="AE1611" i="4"/>
  <c r="AC1612" i="4"/>
  <c r="AD1612" i="4"/>
  <c r="AE1612" i="4"/>
  <c r="AC1613" i="4"/>
  <c r="AD1613" i="4"/>
  <c r="AE1613" i="4"/>
  <c r="AC1614" i="4"/>
  <c r="AD1614" i="4"/>
  <c r="AE1614" i="4"/>
  <c r="AC1615" i="4"/>
  <c r="AD1615" i="4"/>
  <c r="AE1615" i="4"/>
  <c r="AC1616" i="4"/>
  <c r="AD1616" i="4"/>
  <c r="AE1616" i="4"/>
  <c r="AC1617" i="4"/>
  <c r="AD1617" i="4"/>
  <c r="AE1617" i="4"/>
  <c r="AC1618" i="4"/>
  <c r="AD1618" i="4"/>
  <c r="AE1618" i="4"/>
  <c r="AC1619" i="4"/>
  <c r="AD1619" i="4"/>
  <c r="AE1619" i="4"/>
  <c r="AC1620" i="4"/>
  <c r="AD1620" i="4"/>
  <c r="AE1620" i="4"/>
  <c r="AC1621" i="4"/>
  <c r="AD1621" i="4"/>
  <c r="AE1621" i="4"/>
  <c r="AC1622" i="4"/>
  <c r="AD1622" i="4"/>
  <c r="AE1622" i="4"/>
  <c r="AC1623" i="4"/>
  <c r="AD1623" i="4"/>
  <c r="AE1623" i="4"/>
  <c r="AC1624" i="4"/>
  <c r="AD1624" i="4"/>
  <c r="AE1624" i="4"/>
  <c r="AC1625" i="4"/>
  <c r="AD1625" i="4"/>
  <c r="AE1625" i="4"/>
  <c r="AC1626" i="4"/>
  <c r="AD1626" i="4"/>
  <c r="AE1626" i="4"/>
  <c r="AC1627" i="4"/>
  <c r="AD1627" i="4"/>
  <c r="AE1627" i="4"/>
  <c r="AC1628" i="4"/>
  <c r="AD1628" i="4"/>
  <c r="AE1628" i="4"/>
  <c r="AC1629" i="4"/>
  <c r="AD1629" i="4"/>
  <c r="AE1629" i="4"/>
  <c r="AC1630" i="4"/>
  <c r="AD1630" i="4"/>
  <c r="AE1630" i="4"/>
  <c r="AC1631" i="4"/>
  <c r="AD1631" i="4"/>
  <c r="AE1631" i="4"/>
  <c r="AC1632" i="4"/>
  <c r="AD1632" i="4"/>
  <c r="AE1632" i="4"/>
  <c r="AC1633" i="4"/>
  <c r="AD1633" i="4"/>
  <c r="AE1633" i="4"/>
  <c r="AC1634" i="4"/>
  <c r="AD1634" i="4"/>
  <c r="AE1634" i="4"/>
  <c r="AC1635" i="4"/>
  <c r="AD1635" i="4"/>
  <c r="AE1635" i="4"/>
  <c r="AC1636" i="4"/>
  <c r="AD1636" i="4"/>
  <c r="AE1636" i="4"/>
  <c r="AC1637" i="4"/>
  <c r="AD1637" i="4"/>
  <c r="AE1637" i="4"/>
  <c r="AC1638" i="4"/>
  <c r="AD1638" i="4"/>
  <c r="AE1638" i="4"/>
  <c r="AC1639" i="4"/>
  <c r="AD1639" i="4"/>
  <c r="AE1639" i="4"/>
  <c r="AC1640" i="4"/>
  <c r="AD1640" i="4"/>
  <c r="AE1640" i="4"/>
  <c r="AC1641" i="4"/>
  <c r="AD1641" i="4"/>
  <c r="AE1641" i="4"/>
  <c r="AC1642" i="4"/>
  <c r="AD1642" i="4"/>
  <c r="AE1642" i="4"/>
  <c r="AC1643" i="4"/>
  <c r="AD1643" i="4"/>
  <c r="AE1643" i="4"/>
  <c r="AC1644" i="4"/>
  <c r="AD1644" i="4"/>
  <c r="AE1644" i="4"/>
  <c r="AC1645" i="4"/>
  <c r="AD1645" i="4"/>
  <c r="AE1645" i="4"/>
  <c r="AC1646" i="4"/>
  <c r="AD1646" i="4"/>
  <c r="AE1646" i="4"/>
  <c r="AC1647" i="4"/>
  <c r="AD1647" i="4"/>
  <c r="AE1647" i="4"/>
  <c r="AC1648" i="4"/>
  <c r="AD1648" i="4"/>
  <c r="AE1648" i="4"/>
  <c r="AC1649" i="4"/>
  <c r="AD1649" i="4"/>
  <c r="AE1649" i="4"/>
  <c r="AC1650" i="4"/>
  <c r="AD1650" i="4"/>
  <c r="AE1650" i="4"/>
  <c r="AC1651" i="4"/>
  <c r="AD1651" i="4"/>
  <c r="AE1651" i="4"/>
  <c r="AC1652" i="4"/>
  <c r="AD1652" i="4"/>
  <c r="AE1652" i="4"/>
  <c r="AC1653" i="4"/>
  <c r="AD1653" i="4"/>
  <c r="AE1653" i="4"/>
  <c r="AC1654" i="4"/>
  <c r="AD1654" i="4"/>
  <c r="AE1654" i="4"/>
  <c r="AC1655" i="4"/>
  <c r="AD1655" i="4"/>
  <c r="AE1655" i="4"/>
  <c r="AC1656" i="4"/>
  <c r="AD1656" i="4"/>
  <c r="AE1656" i="4"/>
  <c r="AC1657" i="4"/>
  <c r="AD1657" i="4"/>
  <c r="AE1657" i="4"/>
  <c r="AC1658" i="4"/>
  <c r="AD1658" i="4"/>
  <c r="AE1658" i="4"/>
  <c r="AC1659" i="4"/>
  <c r="AD1659" i="4"/>
  <c r="AE1659" i="4"/>
  <c r="AC1660" i="4"/>
  <c r="AD1660" i="4"/>
  <c r="AE1660" i="4"/>
  <c r="AC1661" i="4"/>
  <c r="AD1661" i="4"/>
  <c r="AE1661" i="4"/>
  <c r="AC1662" i="4"/>
  <c r="AD1662" i="4"/>
  <c r="AE1662" i="4"/>
  <c r="AC1663" i="4"/>
  <c r="AD1663" i="4"/>
  <c r="AE1663" i="4"/>
  <c r="AC1664" i="4"/>
  <c r="AD1664" i="4"/>
  <c r="AE1664" i="4"/>
  <c r="AC1665" i="4"/>
  <c r="AD1665" i="4"/>
  <c r="AE1665" i="4"/>
  <c r="AC1666" i="4"/>
  <c r="AD1666" i="4"/>
  <c r="AE1666" i="4"/>
  <c r="AC1667" i="4"/>
  <c r="AD1667" i="4"/>
  <c r="AE1667" i="4"/>
  <c r="AC1668" i="4"/>
  <c r="AD1668" i="4"/>
  <c r="AE1668" i="4"/>
  <c r="AC1669" i="4"/>
  <c r="AD1669" i="4"/>
  <c r="AE1669" i="4"/>
  <c r="AC1670" i="4"/>
  <c r="AD1670" i="4"/>
  <c r="AE1670" i="4"/>
  <c r="AC1671" i="4"/>
  <c r="AD1671" i="4"/>
  <c r="AE1671" i="4"/>
  <c r="AC1672" i="4"/>
  <c r="AD1672" i="4"/>
  <c r="AE1672" i="4"/>
  <c r="AC1673" i="4"/>
  <c r="AD1673" i="4"/>
  <c r="AE1673" i="4"/>
  <c r="AC1674" i="4"/>
  <c r="AD1674" i="4"/>
  <c r="AE1674" i="4"/>
  <c r="AC1675" i="4"/>
  <c r="AD1675" i="4"/>
  <c r="AE1675" i="4"/>
  <c r="AC1676" i="4"/>
  <c r="AD1676" i="4"/>
  <c r="AE1676" i="4"/>
  <c r="AC1677" i="4"/>
  <c r="AD1677" i="4"/>
  <c r="AE1677" i="4"/>
  <c r="AC1678" i="4"/>
  <c r="AD1678" i="4"/>
  <c r="AE1678" i="4"/>
  <c r="AC1679" i="4"/>
  <c r="AD1679" i="4"/>
  <c r="AE1679" i="4"/>
  <c r="AC1680" i="4"/>
  <c r="AD1680" i="4"/>
  <c r="AE1680" i="4"/>
  <c r="AC1681" i="4"/>
  <c r="AD1681" i="4"/>
  <c r="AE1681" i="4"/>
  <c r="AC1682" i="4"/>
  <c r="AD1682" i="4"/>
  <c r="AE1682" i="4"/>
  <c r="AC1683" i="4"/>
  <c r="AD1683" i="4"/>
  <c r="AE1683" i="4"/>
  <c r="AC1684" i="4"/>
  <c r="AD1684" i="4"/>
  <c r="AE1684" i="4"/>
  <c r="AC1685" i="4"/>
  <c r="AD1685" i="4"/>
  <c r="AE1685" i="4"/>
  <c r="AC1686" i="4"/>
  <c r="AD1686" i="4"/>
  <c r="AE1686" i="4"/>
  <c r="AC1687" i="4"/>
  <c r="AD1687" i="4"/>
  <c r="AE1687" i="4"/>
  <c r="AC1688" i="4"/>
  <c r="AD1688" i="4"/>
  <c r="AE1688" i="4"/>
  <c r="AC1689" i="4"/>
  <c r="AD1689" i="4"/>
  <c r="AE1689" i="4"/>
  <c r="AC1690" i="4"/>
  <c r="AD1690" i="4"/>
  <c r="AE1690" i="4"/>
  <c r="AC1691" i="4"/>
  <c r="AD1691" i="4"/>
  <c r="AE1691" i="4"/>
  <c r="AC1692" i="4"/>
  <c r="AD1692" i="4"/>
  <c r="AE1692" i="4"/>
  <c r="AC1693" i="4"/>
  <c r="AD1693" i="4"/>
  <c r="AE1693" i="4"/>
  <c r="AC1694" i="4"/>
  <c r="AD1694" i="4"/>
  <c r="AE1694" i="4"/>
  <c r="AC1695" i="4"/>
  <c r="AD1695" i="4"/>
  <c r="AE1695" i="4"/>
  <c r="AC1696" i="4"/>
  <c r="AD1696" i="4"/>
  <c r="AE1696" i="4"/>
  <c r="AC1697" i="4"/>
  <c r="AD1697" i="4"/>
  <c r="AE1697" i="4"/>
  <c r="AC1698" i="4"/>
  <c r="AD1698" i="4"/>
  <c r="AE1698" i="4"/>
  <c r="AC1699" i="4"/>
  <c r="AD1699" i="4"/>
  <c r="AE1699" i="4"/>
  <c r="AC1700" i="4"/>
  <c r="AD1700" i="4"/>
  <c r="AE1700" i="4"/>
  <c r="AC1701" i="4"/>
  <c r="AD1701" i="4"/>
  <c r="AE1701" i="4"/>
  <c r="AC1702" i="4"/>
  <c r="AD1702" i="4"/>
  <c r="AE1702" i="4"/>
  <c r="AC1703" i="4"/>
  <c r="AD1703" i="4"/>
  <c r="AE1703" i="4"/>
  <c r="AC1704" i="4"/>
  <c r="AD1704" i="4"/>
  <c r="AE1704" i="4"/>
  <c r="AC1705" i="4"/>
  <c r="AD1705" i="4"/>
  <c r="AE1705" i="4"/>
  <c r="AC1706" i="4"/>
  <c r="AD1706" i="4"/>
  <c r="AE1706" i="4"/>
  <c r="AC1707" i="4"/>
  <c r="AD1707" i="4"/>
  <c r="AE1707" i="4"/>
  <c r="AC1708" i="4"/>
  <c r="AD1708" i="4"/>
  <c r="AE1708" i="4"/>
  <c r="AC1709" i="4"/>
  <c r="AD1709" i="4"/>
  <c r="AE1709" i="4"/>
  <c r="AC1710" i="4"/>
  <c r="AD1710" i="4"/>
  <c r="AE1710" i="4"/>
  <c r="AC1711" i="4"/>
  <c r="AD1711" i="4"/>
  <c r="AE1711" i="4"/>
  <c r="AC1712" i="4"/>
  <c r="AD1712" i="4"/>
  <c r="AE1712" i="4"/>
  <c r="AC1713" i="4"/>
  <c r="AD1713" i="4"/>
  <c r="AE1713" i="4"/>
  <c r="AC1714" i="4"/>
  <c r="AD1714" i="4"/>
  <c r="AE1714" i="4"/>
  <c r="AC1715" i="4"/>
  <c r="AD1715" i="4"/>
  <c r="AE1715" i="4"/>
  <c r="AC1716" i="4"/>
  <c r="AD1716" i="4"/>
  <c r="AE1716" i="4"/>
  <c r="AC1717" i="4"/>
  <c r="AD1717" i="4"/>
  <c r="AE1717" i="4"/>
  <c r="AC1718" i="4"/>
  <c r="AD1718" i="4"/>
  <c r="AE1718" i="4"/>
  <c r="AC1719" i="4"/>
  <c r="AD1719" i="4"/>
  <c r="AE1719" i="4"/>
  <c r="AC1720" i="4"/>
  <c r="AD1720" i="4"/>
  <c r="AE1720" i="4"/>
  <c r="AC1721" i="4"/>
  <c r="AD1721" i="4"/>
  <c r="AE1721" i="4"/>
  <c r="AC1722" i="4"/>
  <c r="AD1722" i="4"/>
  <c r="AE1722" i="4"/>
  <c r="AC1723" i="4"/>
  <c r="AD1723" i="4"/>
  <c r="AE1723" i="4"/>
  <c r="AC1724" i="4"/>
  <c r="AD1724" i="4"/>
  <c r="AE1724" i="4"/>
  <c r="AC1725" i="4"/>
  <c r="AD1725" i="4"/>
  <c r="AE1725" i="4"/>
  <c r="AC1726" i="4"/>
  <c r="AD1726" i="4"/>
  <c r="AE1726" i="4"/>
  <c r="AC1727" i="4"/>
  <c r="AD1727" i="4"/>
  <c r="AE1727" i="4"/>
  <c r="AC1728" i="4"/>
  <c r="AD1728" i="4"/>
  <c r="AE1728" i="4"/>
  <c r="AC1729" i="4"/>
  <c r="AD1729" i="4"/>
  <c r="AE1729" i="4"/>
  <c r="AC1730" i="4"/>
  <c r="AD1730" i="4"/>
  <c r="AE1730" i="4"/>
  <c r="AC1731" i="4"/>
  <c r="AD1731" i="4"/>
  <c r="AE1731" i="4"/>
  <c r="AC1732" i="4"/>
  <c r="AD1732" i="4"/>
  <c r="AE1732" i="4"/>
  <c r="AC1733" i="4"/>
  <c r="AD1733" i="4"/>
  <c r="AE1733" i="4"/>
  <c r="AC1734" i="4"/>
  <c r="AD1734" i="4"/>
  <c r="AE1734" i="4"/>
  <c r="AC1735" i="4"/>
  <c r="AD1735" i="4"/>
  <c r="AE1735" i="4"/>
  <c r="AC1736" i="4"/>
  <c r="AD1736" i="4"/>
  <c r="AE1736" i="4"/>
  <c r="AC1737" i="4"/>
  <c r="AD1737" i="4"/>
  <c r="AE1737" i="4"/>
  <c r="AC1738" i="4"/>
  <c r="AD1738" i="4"/>
  <c r="AE1738" i="4"/>
  <c r="AC1739" i="4"/>
  <c r="AD1739" i="4"/>
  <c r="AE1739" i="4"/>
  <c r="AC1740" i="4"/>
  <c r="AD1740" i="4"/>
  <c r="AE1740" i="4"/>
  <c r="AC1741" i="4"/>
  <c r="AD1741" i="4"/>
  <c r="AE1741" i="4"/>
  <c r="AC1742" i="4"/>
  <c r="AD1742" i="4"/>
  <c r="AE1742" i="4"/>
  <c r="AC1743" i="4"/>
  <c r="AD1743" i="4"/>
  <c r="AE1743" i="4"/>
  <c r="AC1744" i="4"/>
  <c r="AD1744" i="4"/>
  <c r="AE1744" i="4"/>
  <c r="AC1745" i="4"/>
  <c r="AD1745" i="4"/>
  <c r="AE1745" i="4"/>
  <c r="AC1746" i="4"/>
  <c r="AD1746" i="4"/>
  <c r="AE1746" i="4"/>
  <c r="AC1747" i="4"/>
  <c r="AD1747" i="4"/>
  <c r="AE1747" i="4"/>
  <c r="AC1748" i="4"/>
  <c r="AD1748" i="4"/>
  <c r="AE1748" i="4"/>
  <c r="AC1749" i="4"/>
  <c r="AD1749" i="4"/>
  <c r="AE1749" i="4"/>
  <c r="AC1750" i="4"/>
  <c r="AD1750" i="4"/>
  <c r="AE1750" i="4"/>
  <c r="AC1751" i="4"/>
  <c r="AD1751" i="4"/>
  <c r="AE1751" i="4"/>
  <c r="AC1752" i="4"/>
  <c r="AD1752" i="4"/>
  <c r="AE1752" i="4"/>
  <c r="AC1753" i="4"/>
  <c r="AD1753" i="4"/>
  <c r="AE1753" i="4"/>
  <c r="AC1754" i="4"/>
  <c r="AD1754" i="4"/>
  <c r="AE1754" i="4"/>
  <c r="AC1755" i="4"/>
  <c r="AD1755" i="4"/>
  <c r="AE1755" i="4"/>
  <c r="AC1756" i="4"/>
  <c r="AD1756" i="4"/>
  <c r="AE1756" i="4"/>
  <c r="AC1757" i="4"/>
  <c r="AD1757" i="4"/>
  <c r="AE1757" i="4"/>
  <c r="AC1758" i="4"/>
  <c r="AD1758" i="4"/>
  <c r="AE1758" i="4"/>
  <c r="AC1759" i="4"/>
  <c r="AD1759" i="4"/>
  <c r="AE1759" i="4"/>
  <c r="AC1760" i="4"/>
  <c r="AD1760" i="4"/>
  <c r="AE1760" i="4"/>
  <c r="AC1761" i="4"/>
  <c r="AD1761" i="4"/>
  <c r="AE1761" i="4"/>
  <c r="AC1762" i="4"/>
  <c r="AD1762" i="4"/>
  <c r="AE1762" i="4"/>
  <c r="AC1763" i="4"/>
  <c r="AD1763" i="4"/>
  <c r="AE1763" i="4"/>
  <c r="AC1764" i="4"/>
  <c r="AD1764" i="4"/>
  <c r="AE1764" i="4"/>
  <c r="AC1765" i="4"/>
  <c r="AD1765" i="4"/>
  <c r="AE1765" i="4"/>
  <c r="AC1766" i="4"/>
  <c r="AD1766" i="4"/>
  <c r="AE1766" i="4"/>
  <c r="AC1767" i="4"/>
  <c r="AD1767" i="4"/>
  <c r="AE1767" i="4"/>
  <c r="AC1768" i="4"/>
  <c r="AD1768" i="4"/>
  <c r="AE1768" i="4"/>
  <c r="AC1769" i="4"/>
  <c r="AD1769" i="4"/>
  <c r="AE1769" i="4"/>
  <c r="AC1770" i="4"/>
  <c r="AD1770" i="4"/>
  <c r="AE1770" i="4"/>
  <c r="AC1771" i="4"/>
  <c r="AD1771" i="4"/>
  <c r="AE1771" i="4"/>
  <c r="AC1772" i="4"/>
  <c r="AD1772" i="4"/>
  <c r="AE1772" i="4"/>
  <c r="AC1773" i="4"/>
  <c r="AD1773" i="4"/>
  <c r="AE1773" i="4"/>
  <c r="AC1774" i="4"/>
  <c r="AD1774" i="4"/>
  <c r="AE1774" i="4"/>
  <c r="AC1775" i="4"/>
  <c r="AD1775" i="4"/>
  <c r="AE1775" i="4"/>
  <c r="AC1776" i="4"/>
  <c r="AD1776" i="4"/>
  <c r="AE1776" i="4"/>
  <c r="AC1777" i="4"/>
  <c r="AD1777" i="4"/>
  <c r="AE1777" i="4"/>
  <c r="AC1778" i="4"/>
  <c r="AD1778" i="4"/>
  <c r="AE1778" i="4"/>
  <c r="AC1779" i="4"/>
  <c r="AD1779" i="4"/>
  <c r="AE1779" i="4"/>
  <c r="AC1780" i="4"/>
  <c r="AD1780" i="4"/>
  <c r="AE1780" i="4"/>
  <c r="AC1781" i="4"/>
  <c r="AD1781" i="4"/>
  <c r="AE1781" i="4"/>
  <c r="AC1782" i="4"/>
  <c r="AD1782" i="4"/>
  <c r="AE1782" i="4"/>
  <c r="AC1783" i="4"/>
  <c r="AD1783" i="4"/>
  <c r="AE1783" i="4"/>
  <c r="AC1784" i="4"/>
  <c r="AD1784" i="4"/>
  <c r="AE1784" i="4"/>
  <c r="AC1785" i="4"/>
  <c r="AD1785" i="4"/>
  <c r="AE1785" i="4"/>
  <c r="AC1786" i="4"/>
  <c r="AD1786" i="4"/>
  <c r="AE1786" i="4"/>
  <c r="AC1787" i="4"/>
  <c r="AD1787" i="4"/>
  <c r="AE1787" i="4"/>
  <c r="AC1788" i="4"/>
  <c r="AD1788" i="4"/>
  <c r="AE1788" i="4"/>
  <c r="AC1789" i="4"/>
  <c r="AD1789" i="4"/>
  <c r="AE1789" i="4"/>
  <c r="AC1790" i="4"/>
  <c r="AD1790" i="4"/>
  <c r="AE1790" i="4"/>
  <c r="AC1791" i="4"/>
  <c r="AD1791" i="4"/>
  <c r="AE1791" i="4"/>
  <c r="AC1792" i="4"/>
  <c r="AD1792" i="4"/>
  <c r="AE1792" i="4"/>
  <c r="AC1793" i="4"/>
  <c r="AD1793" i="4"/>
  <c r="AE1793" i="4"/>
  <c r="AC1794" i="4"/>
  <c r="AD1794" i="4"/>
  <c r="AE1794" i="4"/>
  <c r="AC1795" i="4"/>
  <c r="AD1795" i="4"/>
  <c r="AE1795" i="4"/>
  <c r="AC1796" i="4"/>
  <c r="AD1796" i="4"/>
  <c r="AE1796" i="4"/>
  <c r="AC1797" i="4"/>
  <c r="AD1797" i="4"/>
  <c r="AE1797" i="4"/>
  <c r="AC1798" i="4"/>
  <c r="AD1798" i="4"/>
  <c r="AE1798" i="4"/>
  <c r="AC1799" i="4"/>
  <c r="AD1799" i="4"/>
  <c r="AE1799" i="4"/>
  <c r="AC1800" i="4"/>
  <c r="AD1800" i="4"/>
  <c r="AE1800" i="4"/>
  <c r="AC1801" i="4"/>
  <c r="AD1801" i="4"/>
  <c r="AE1801" i="4"/>
  <c r="AC1802" i="4"/>
  <c r="AD1802" i="4"/>
  <c r="AE1802" i="4"/>
  <c r="AC1803" i="4"/>
  <c r="AD1803" i="4"/>
  <c r="AE1803" i="4"/>
  <c r="AC1804" i="4"/>
  <c r="AD1804" i="4"/>
  <c r="AE1804" i="4"/>
  <c r="AC1805" i="4"/>
  <c r="AD1805" i="4"/>
  <c r="AE1805" i="4"/>
  <c r="AC1806" i="4"/>
  <c r="AD1806" i="4"/>
  <c r="AE1806" i="4"/>
  <c r="AC1807" i="4"/>
  <c r="AD1807" i="4"/>
  <c r="AE1807" i="4"/>
  <c r="AC1808" i="4"/>
  <c r="AD1808" i="4"/>
  <c r="AE1808" i="4"/>
  <c r="AC1809" i="4"/>
  <c r="AD1809" i="4"/>
  <c r="AE1809" i="4"/>
  <c r="AC1810" i="4"/>
  <c r="AD1810" i="4"/>
  <c r="AE1810" i="4"/>
  <c r="AC1811" i="4"/>
  <c r="AD1811" i="4"/>
  <c r="AE1811" i="4"/>
  <c r="AC1812" i="4"/>
  <c r="AD1812" i="4"/>
  <c r="AE1812" i="4"/>
  <c r="AC1813" i="4"/>
  <c r="AD1813" i="4"/>
  <c r="AE1813" i="4"/>
  <c r="AC1814" i="4"/>
  <c r="AD1814" i="4"/>
  <c r="AE1814" i="4"/>
  <c r="AC1815" i="4"/>
  <c r="AD1815" i="4"/>
  <c r="AE1815" i="4"/>
  <c r="AC1816" i="4"/>
  <c r="AD1816" i="4"/>
  <c r="AE1816" i="4"/>
  <c r="AC1817" i="4"/>
  <c r="AD1817" i="4"/>
  <c r="AE1817" i="4"/>
  <c r="AC1818" i="4"/>
  <c r="AD1818" i="4"/>
  <c r="AE1818" i="4"/>
  <c r="AC1819" i="4"/>
  <c r="AD1819" i="4"/>
  <c r="AE1819" i="4"/>
  <c r="AC1820" i="4"/>
  <c r="AD1820" i="4"/>
  <c r="AE1820" i="4"/>
  <c r="AC1821" i="4"/>
  <c r="AD1821" i="4"/>
  <c r="AE1821" i="4"/>
  <c r="AC1822" i="4"/>
  <c r="AD1822" i="4"/>
  <c r="AE1822" i="4"/>
  <c r="AC1823" i="4"/>
  <c r="AD1823" i="4"/>
  <c r="AE1823" i="4"/>
  <c r="AC1824" i="4"/>
  <c r="AD1824" i="4"/>
  <c r="AE1824" i="4"/>
  <c r="AC1825" i="4"/>
  <c r="AD1825" i="4"/>
  <c r="AE1825" i="4"/>
  <c r="AC1826" i="4"/>
  <c r="AD1826" i="4"/>
  <c r="AE1826" i="4"/>
  <c r="AC1827" i="4"/>
  <c r="AD1827" i="4"/>
  <c r="AE1827" i="4"/>
  <c r="AC1828" i="4"/>
  <c r="AD1828" i="4"/>
  <c r="AE1828" i="4"/>
  <c r="AC1829" i="4"/>
  <c r="AD1829" i="4"/>
  <c r="AE1829" i="4"/>
  <c r="AC1830" i="4"/>
  <c r="AD1830" i="4"/>
  <c r="AE1830" i="4"/>
  <c r="AC1831" i="4"/>
  <c r="AD1831" i="4"/>
  <c r="AE1831" i="4"/>
  <c r="AC1832" i="4"/>
  <c r="AD1832" i="4"/>
  <c r="AE1832" i="4"/>
  <c r="AC1833" i="4"/>
  <c r="AD1833" i="4"/>
  <c r="AE1833" i="4"/>
  <c r="AC1834" i="4"/>
  <c r="AD1834" i="4"/>
  <c r="AE1834" i="4"/>
  <c r="AC1835" i="4"/>
  <c r="AD1835" i="4"/>
  <c r="AE1835" i="4"/>
  <c r="AC1836" i="4"/>
  <c r="AD1836" i="4"/>
  <c r="AE1836" i="4"/>
  <c r="AC1837" i="4"/>
  <c r="AD1837" i="4"/>
  <c r="AE1837" i="4"/>
  <c r="AC1838" i="4"/>
  <c r="AD1838" i="4"/>
  <c r="AE1838" i="4"/>
  <c r="AC1839" i="4"/>
  <c r="AD1839" i="4"/>
  <c r="AE1839" i="4"/>
  <c r="AC1840" i="4"/>
  <c r="AD1840" i="4"/>
  <c r="AE1840" i="4"/>
  <c r="AC1841" i="4"/>
  <c r="AD1841" i="4"/>
  <c r="AE1841" i="4"/>
  <c r="AC1842" i="4"/>
  <c r="AD1842" i="4"/>
  <c r="AE1842" i="4"/>
  <c r="AC1843" i="4"/>
  <c r="AD1843" i="4"/>
  <c r="AE1843" i="4"/>
  <c r="AC1844" i="4"/>
  <c r="AD1844" i="4"/>
  <c r="AE1844" i="4"/>
  <c r="AC1845" i="4"/>
  <c r="AD1845" i="4"/>
  <c r="AE1845" i="4"/>
  <c r="AC1846" i="4"/>
  <c r="AD1846" i="4"/>
  <c r="AE1846" i="4"/>
  <c r="AC1847" i="4"/>
  <c r="AD1847" i="4"/>
  <c r="AE1847" i="4"/>
  <c r="AC1848" i="4"/>
  <c r="AD1848" i="4"/>
  <c r="AE1848" i="4"/>
  <c r="AC1849" i="4"/>
  <c r="AD1849" i="4"/>
  <c r="AE1849" i="4"/>
  <c r="AC1850" i="4"/>
  <c r="AD1850" i="4"/>
  <c r="AE1850" i="4"/>
  <c r="AC1851" i="4"/>
  <c r="AD1851" i="4"/>
  <c r="AE1851" i="4"/>
  <c r="AC1852" i="4"/>
  <c r="AD1852" i="4"/>
  <c r="AE1852" i="4"/>
  <c r="AC1853" i="4"/>
  <c r="AD1853" i="4"/>
  <c r="AE1853" i="4"/>
  <c r="AC1854" i="4"/>
  <c r="AD1854" i="4"/>
  <c r="AE1854" i="4"/>
  <c r="AC1855" i="4"/>
  <c r="AD1855" i="4"/>
  <c r="AE1855" i="4"/>
  <c r="AC1856" i="4"/>
  <c r="AD1856" i="4"/>
  <c r="AE1856" i="4"/>
  <c r="AC1857" i="4"/>
  <c r="AD1857" i="4"/>
  <c r="AE1857" i="4"/>
  <c r="AC1858" i="4"/>
  <c r="AD1858" i="4"/>
  <c r="AE1858" i="4"/>
  <c r="AC1859" i="4"/>
  <c r="AD1859" i="4"/>
  <c r="AE1859" i="4"/>
  <c r="AC1860" i="4"/>
  <c r="AD1860" i="4"/>
  <c r="AE1860" i="4"/>
  <c r="AC1861" i="4"/>
  <c r="AD1861" i="4"/>
  <c r="AE1861" i="4"/>
  <c r="AC1862" i="4"/>
  <c r="AD1862" i="4"/>
  <c r="AE1862" i="4"/>
  <c r="AC1863" i="4"/>
  <c r="AD1863" i="4"/>
  <c r="AE1863" i="4"/>
  <c r="AC1864" i="4"/>
  <c r="AD1864" i="4"/>
  <c r="AE1864" i="4"/>
  <c r="AC1865" i="4"/>
  <c r="AD1865" i="4"/>
  <c r="AE1865" i="4"/>
  <c r="AC1866" i="4"/>
  <c r="AD1866" i="4"/>
  <c r="AE1866" i="4"/>
  <c r="AC1867" i="4"/>
  <c r="AD1867" i="4"/>
  <c r="AE1867" i="4"/>
  <c r="AC1868" i="4"/>
  <c r="AD1868" i="4"/>
  <c r="AE1868" i="4"/>
  <c r="AC1869" i="4"/>
  <c r="AD1869" i="4"/>
  <c r="AE1869" i="4"/>
  <c r="AC1870" i="4"/>
  <c r="AD1870" i="4"/>
  <c r="AE1870" i="4"/>
  <c r="AC1871" i="4"/>
  <c r="AD1871" i="4"/>
  <c r="AE1871" i="4"/>
  <c r="AC1872" i="4"/>
  <c r="AD1872" i="4"/>
  <c r="AE1872" i="4"/>
  <c r="AC1873" i="4"/>
  <c r="AD1873" i="4"/>
  <c r="AE1873" i="4"/>
  <c r="AC1874" i="4"/>
  <c r="AD1874" i="4"/>
  <c r="AE1874" i="4"/>
  <c r="AC1875" i="4"/>
  <c r="AD1875" i="4"/>
  <c r="AE1875" i="4"/>
  <c r="AC1876" i="4"/>
  <c r="AD1876" i="4"/>
  <c r="AE1876" i="4"/>
  <c r="AC1877" i="4"/>
  <c r="AD1877" i="4"/>
  <c r="AE1877" i="4"/>
  <c r="AC1878" i="4"/>
  <c r="AD1878" i="4"/>
  <c r="AE1878" i="4"/>
  <c r="AC1879" i="4"/>
  <c r="AD1879" i="4"/>
  <c r="AE1879" i="4"/>
  <c r="AC1880" i="4"/>
  <c r="AD1880" i="4"/>
  <c r="AE1880" i="4"/>
  <c r="AC1881" i="4"/>
  <c r="AD1881" i="4"/>
  <c r="AE1881" i="4"/>
  <c r="AC1882" i="4"/>
  <c r="AD1882" i="4"/>
  <c r="AE1882" i="4"/>
  <c r="AC1883" i="4"/>
  <c r="AD1883" i="4"/>
  <c r="AE1883" i="4"/>
  <c r="AC1884" i="4"/>
  <c r="AD1884" i="4"/>
  <c r="AE1884" i="4"/>
  <c r="AC1885" i="4"/>
  <c r="AD1885" i="4"/>
  <c r="AE1885" i="4"/>
  <c r="AC1886" i="4"/>
  <c r="AD1886" i="4"/>
  <c r="AE1886" i="4"/>
  <c r="AC1887" i="4"/>
  <c r="AD1887" i="4"/>
  <c r="AE1887" i="4"/>
  <c r="AC1888" i="4"/>
  <c r="AD1888" i="4"/>
  <c r="AE1888" i="4"/>
  <c r="AC1889" i="4"/>
  <c r="AD1889" i="4"/>
  <c r="AE1889" i="4"/>
  <c r="AC1890" i="4"/>
  <c r="AD1890" i="4"/>
  <c r="AE1890" i="4"/>
  <c r="AC1891" i="4"/>
  <c r="AD1891" i="4"/>
  <c r="AE1891" i="4"/>
  <c r="AC1892" i="4"/>
  <c r="AD1892" i="4"/>
  <c r="AE1892" i="4"/>
  <c r="AD2" i="4"/>
  <c r="AE2" i="4"/>
  <c r="AC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Z945" i="4"/>
  <c r="Z946" i="4"/>
  <c r="Z947" i="4"/>
  <c r="Z948" i="4"/>
  <c r="Z949" i="4"/>
  <c r="Z950" i="4"/>
  <c r="Z951" i="4"/>
  <c r="Z952" i="4"/>
  <c r="Z953" i="4"/>
  <c r="Z954" i="4"/>
  <c r="Z955" i="4"/>
  <c r="Z956" i="4"/>
  <c r="Z957" i="4"/>
  <c r="Z958" i="4"/>
  <c r="Z959" i="4"/>
  <c r="Z960" i="4"/>
  <c r="Z961" i="4"/>
  <c r="Z962" i="4"/>
  <c r="Z963" i="4"/>
  <c r="Z964" i="4"/>
  <c r="Z965" i="4"/>
  <c r="Z966" i="4"/>
  <c r="Z967" i="4"/>
  <c r="Z968" i="4"/>
  <c r="Z969" i="4"/>
  <c r="Z970" i="4"/>
  <c r="Z971" i="4"/>
  <c r="Z972" i="4"/>
  <c r="Z973" i="4"/>
  <c r="Z974" i="4"/>
  <c r="Z975" i="4"/>
  <c r="Z976" i="4"/>
  <c r="Z977" i="4"/>
  <c r="Z978" i="4"/>
  <c r="Z979" i="4"/>
  <c r="Z980" i="4"/>
  <c r="Z981" i="4"/>
  <c r="Z982" i="4"/>
  <c r="Z983" i="4"/>
  <c r="Z984" i="4"/>
  <c r="Z985" i="4"/>
  <c r="Z986" i="4"/>
  <c r="Z987" i="4"/>
  <c r="Z988" i="4"/>
  <c r="Z989" i="4"/>
  <c r="Z990" i="4"/>
  <c r="Z991" i="4"/>
  <c r="Z992" i="4"/>
  <c r="Z993" i="4"/>
  <c r="Z994" i="4"/>
  <c r="Z995" i="4"/>
  <c r="Z996" i="4"/>
  <c r="Z997" i="4"/>
  <c r="Z998" i="4"/>
  <c r="Z999" i="4"/>
  <c r="Z1000" i="4"/>
  <c r="Z1001" i="4"/>
  <c r="Z1002" i="4"/>
  <c r="Z1003" i="4"/>
  <c r="Z1004" i="4"/>
  <c r="Z1005" i="4"/>
  <c r="Z1006" i="4"/>
  <c r="Z1007" i="4"/>
  <c r="Z1008" i="4"/>
  <c r="Z1009" i="4"/>
  <c r="Z1010" i="4"/>
  <c r="Z1011" i="4"/>
  <c r="Z1012" i="4"/>
  <c r="Z1013" i="4"/>
  <c r="Z1014" i="4"/>
  <c r="Z1015" i="4"/>
  <c r="Z1016" i="4"/>
  <c r="Z1017" i="4"/>
  <c r="Z1018" i="4"/>
  <c r="Z1019" i="4"/>
  <c r="Z1020" i="4"/>
  <c r="Z1021" i="4"/>
  <c r="Z1022" i="4"/>
  <c r="Z1023" i="4"/>
  <c r="Z1024" i="4"/>
  <c r="Z1025" i="4"/>
  <c r="Z1026" i="4"/>
  <c r="Z1027" i="4"/>
  <c r="Z1028" i="4"/>
  <c r="Z1029" i="4"/>
  <c r="Z1030" i="4"/>
  <c r="Z1031" i="4"/>
  <c r="Z1032" i="4"/>
  <c r="Z1033" i="4"/>
  <c r="Z1034" i="4"/>
  <c r="Z1035" i="4"/>
  <c r="Z1036" i="4"/>
  <c r="Z1037" i="4"/>
  <c r="Z1038" i="4"/>
  <c r="Z1039" i="4"/>
  <c r="Z1040" i="4"/>
  <c r="Z1041" i="4"/>
  <c r="Z1042" i="4"/>
  <c r="Z1043" i="4"/>
  <c r="Z1044" i="4"/>
  <c r="Z1045" i="4"/>
  <c r="Z1046" i="4"/>
  <c r="Z1047" i="4"/>
  <c r="Z1048" i="4"/>
  <c r="Z1049" i="4"/>
  <c r="Z1050" i="4"/>
  <c r="Z1051" i="4"/>
  <c r="Z1052" i="4"/>
  <c r="Z1053" i="4"/>
  <c r="Z1054" i="4"/>
  <c r="Z1055" i="4"/>
  <c r="Z1056" i="4"/>
  <c r="Z1057" i="4"/>
  <c r="Z1058" i="4"/>
  <c r="Z1059" i="4"/>
  <c r="Z1060" i="4"/>
  <c r="Z1061" i="4"/>
  <c r="Z1062" i="4"/>
  <c r="Z1063" i="4"/>
  <c r="Z1064" i="4"/>
  <c r="Z1065" i="4"/>
  <c r="Z1066" i="4"/>
  <c r="Z1067" i="4"/>
  <c r="Z1068" i="4"/>
  <c r="Z1069" i="4"/>
  <c r="Z1070" i="4"/>
  <c r="Z1071" i="4"/>
  <c r="Z1072" i="4"/>
  <c r="Z1073" i="4"/>
  <c r="Z1074" i="4"/>
  <c r="Z1075" i="4"/>
  <c r="Z1076" i="4"/>
  <c r="Z1077" i="4"/>
  <c r="Z1078" i="4"/>
  <c r="Z1079" i="4"/>
  <c r="Z1080" i="4"/>
  <c r="Z1081" i="4"/>
  <c r="Z1082" i="4"/>
  <c r="Z1083" i="4"/>
  <c r="Z1084" i="4"/>
  <c r="Z1085" i="4"/>
  <c r="Z1086" i="4"/>
  <c r="Z1087" i="4"/>
  <c r="Z1088" i="4"/>
  <c r="Z1089" i="4"/>
  <c r="Z1090" i="4"/>
  <c r="Z1091" i="4"/>
  <c r="Z1092" i="4"/>
  <c r="Z1093" i="4"/>
  <c r="Z1094" i="4"/>
  <c r="Z1095" i="4"/>
  <c r="Z1096" i="4"/>
  <c r="Z1097" i="4"/>
  <c r="Z1098" i="4"/>
  <c r="Z1099" i="4"/>
  <c r="Z1100" i="4"/>
  <c r="Z1101" i="4"/>
  <c r="Z1102" i="4"/>
  <c r="Z1103" i="4"/>
  <c r="Z1104" i="4"/>
  <c r="Z1105" i="4"/>
  <c r="Z1106" i="4"/>
  <c r="Z1107" i="4"/>
  <c r="Z1108" i="4"/>
  <c r="Z1109" i="4"/>
  <c r="Z1110" i="4"/>
  <c r="Z1111" i="4"/>
  <c r="Z1112" i="4"/>
  <c r="Z1113" i="4"/>
  <c r="Z1114" i="4"/>
  <c r="Z1115" i="4"/>
  <c r="Z1116" i="4"/>
  <c r="Z1117" i="4"/>
  <c r="Z1118" i="4"/>
  <c r="Z1119" i="4"/>
  <c r="Z1120" i="4"/>
  <c r="Z1121" i="4"/>
  <c r="Z1122" i="4"/>
  <c r="Z1123" i="4"/>
  <c r="Z1124" i="4"/>
  <c r="Z1125" i="4"/>
  <c r="Z1126" i="4"/>
  <c r="Z1127" i="4"/>
  <c r="Z1128" i="4"/>
  <c r="Z1129" i="4"/>
  <c r="Z1130" i="4"/>
  <c r="Z1131" i="4"/>
  <c r="Z1132" i="4"/>
  <c r="Z1133" i="4"/>
  <c r="Z1134" i="4"/>
  <c r="Z1135" i="4"/>
  <c r="Z1136" i="4"/>
  <c r="Z1137" i="4"/>
  <c r="Z1138" i="4"/>
  <c r="Z1139" i="4"/>
  <c r="Z1140" i="4"/>
  <c r="Z1141" i="4"/>
  <c r="Z1142" i="4"/>
  <c r="Z1143" i="4"/>
  <c r="Z1144" i="4"/>
  <c r="Z1145" i="4"/>
  <c r="Z1146" i="4"/>
  <c r="Z1147" i="4"/>
  <c r="Z1148" i="4"/>
  <c r="Z1149" i="4"/>
  <c r="Z1150" i="4"/>
  <c r="Z1151" i="4"/>
  <c r="Z1152" i="4"/>
  <c r="Z1153" i="4"/>
  <c r="Z1154" i="4"/>
  <c r="Z1155" i="4"/>
  <c r="Z1156" i="4"/>
  <c r="Z1157" i="4"/>
  <c r="Z1158" i="4"/>
  <c r="Z1159" i="4"/>
  <c r="Z1160" i="4"/>
  <c r="Z1161" i="4"/>
  <c r="Z1162" i="4"/>
  <c r="Z1163" i="4"/>
  <c r="Z1164" i="4"/>
  <c r="Z1165" i="4"/>
  <c r="Z1166" i="4"/>
  <c r="Z1167" i="4"/>
  <c r="Z1168" i="4"/>
  <c r="Z1169" i="4"/>
  <c r="Z1170" i="4"/>
  <c r="Z1171" i="4"/>
  <c r="Z1172" i="4"/>
  <c r="Z1173" i="4"/>
  <c r="Z1174" i="4"/>
  <c r="Z1175" i="4"/>
  <c r="Z1176" i="4"/>
  <c r="Z1177" i="4"/>
  <c r="Z1178" i="4"/>
  <c r="Z1179" i="4"/>
  <c r="Z1180" i="4"/>
  <c r="Z1181" i="4"/>
  <c r="Z1182" i="4"/>
  <c r="Z1183" i="4"/>
  <c r="Z1184" i="4"/>
  <c r="Z1185" i="4"/>
  <c r="Z1186" i="4"/>
  <c r="Z1187" i="4"/>
  <c r="Z1188" i="4"/>
  <c r="Z1189" i="4"/>
  <c r="Z1190" i="4"/>
  <c r="Z1191" i="4"/>
  <c r="Z1192" i="4"/>
  <c r="Z1193" i="4"/>
  <c r="Z1194" i="4"/>
  <c r="Z1195" i="4"/>
  <c r="Z1196" i="4"/>
  <c r="Z1197" i="4"/>
  <c r="Z1198" i="4"/>
  <c r="Z1199" i="4"/>
  <c r="Z1200" i="4"/>
  <c r="Z1201" i="4"/>
  <c r="Z1202" i="4"/>
  <c r="Z1203" i="4"/>
  <c r="Z1204" i="4"/>
  <c r="Z1205" i="4"/>
  <c r="Z1206" i="4"/>
  <c r="Z1207" i="4"/>
  <c r="Z1208" i="4"/>
  <c r="Z1209" i="4"/>
  <c r="Z1210" i="4"/>
  <c r="Z1211" i="4"/>
  <c r="Z1212" i="4"/>
  <c r="Z1213" i="4"/>
  <c r="Z1214" i="4"/>
  <c r="Z1215" i="4"/>
  <c r="Z1216" i="4"/>
  <c r="Z1217" i="4"/>
  <c r="Z1218" i="4"/>
  <c r="Z1219" i="4"/>
  <c r="Z1220" i="4"/>
  <c r="Z1221" i="4"/>
  <c r="Z1222" i="4"/>
  <c r="Z1223" i="4"/>
  <c r="Z1224" i="4"/>
  <c r="Z1225" i="4"/>
  <c r="Z1226" i="4"/>
  <c r="Z1227" i="4"/>
  <c r="Z1228" i="4"/>
  <c r="Z1229" i="4"/>
  <c r="Z1230" i="4"/>
  <c r="Z1231" i="4"/>
  <c r="Z1232" i="4"/>
  <c r="Z1233" i="4"/>
  <c r="Z1234" i="4"/>
  <c r="Z1235" i="4"/>
  <c r="Z1236" i="4"/>
  <c r="Z1237" i="4"/>
  <c r="Z1238" i="4"/>
  <c r="Z1239" i="4"/>
  <c r="Z1240" i="4"/>
  <c r="Z1241" i="4"/>
  <c r="Z1242" i="4"/>
  <c r="Z1243" i="4"/>
  <c r="Z1244" i="4"/>
  <c r="Z1245" i="4"/>
  <c r="Z1246" i="4"/>
  <c r="Z1247" i="4"/>
  <c r="Z1248" i="4"/>
  <c r="Z1249" i="4"/>
  <c r="Z1250" i="4"/>
  <c r="Z1251" i="4"/>
  <c r="Z1252" i="4"/>
  <c r="Z1253" i="4"/>
  <c r="Z1254" i="4"/>
  <c r="Z1255" i="4"/>
  <c r="Z1256" i="4"/>
  <c r="Z1257" i="4"/>
  <c r="Z1258" i="4"/>
  <c r="Z1259" i="4"/>
  <c r="Z1260" i="4"/>
  <c r="Z1261" i="4"/>
  <c r="Z1262" i="4"/>
  <c r="Z1263" i="4"/>
  <c r="Z1264" i="4"/>
  <c r="Z1265" i="4"/>
  <c r="Z1266" i="4"/>
  <c r="Z1267" i="4"/>
  <c r="Z1268" i="4"/>
  <c r="Z1269" i="4"/>
  <c r="Z1270" i="4"/>
  <c r="Z1271" i="4"/>
  <c r="Z1272" i="4"/>
  <c r="Z1273" i="4"/>
  <c r="Z1274" i="4"/>
  <c r="Z1275" i="4"/>
  <c r="Z1276" i="4"/>
  <c r="Z1277" i="4"/>
  <c r="Z1278" i="4"/>
  <c r="Z1279" i="4"/>
  <c r="Z1280" i="4"/>
  <c r="Z1281" i="4"/>
  <c r="Z1282" i="4"/>
  <c r="Z1283" i="4"/>
  <c r="Z1284" i="4"/>
  <c r="Z1285" i="4"/>
  <c r="Z1286" i="4"/>
  <c r="Z1287" i="4"/>
  <c r="Z1288" i="4"/>
  <c r="Z1289" i="4"/>
  <c r="Z1290" i="4"/>
  <c r="Z1291" i="4"/>
  <c r="Z1292" i="4"/>
  <c r="Z1293" i="4"/>
  <c r="Z1294" i="4"/>
  <c r="Z1295" i="4"/>
  <c r="Z1296" i="4"/>
  <c r="Z1297" i="4"/>
  <c r="Z1298" i="4"/>
  <c r="Z1299" i="4"/>
  <c r="Z1300" i="4"/>
  <c r="Z1301" i="4"/>
  <c r="Z1302" i="4"/>
  <c r="Z1303" i="4"/>
  <c r="Z1304" i="4"/>
  <c r="Z1305" i="4"/>
  <c r="Z1306" i="4"/>
  <c r="Z1307" i="4"/>
  <c r="Z1308" i="4"/>
  <c r="Z1309" i="4"/>
  <c r="Z1310" i="4"/>
  <c r="Z1311" i="4"/>
  <c r="Z1312" i="4"/>
  <c r="Z1313" i="4"/>
  <c r="Z1314" i="4"/>
  <c r="Z1315" i="4"/>
  <c r="Z1316" i="4"/>
  <c r="Z1317" i="4"/>
  <c r="Z1318" i="4"/>
  <c r="Z1319" i="4"/>
  <c r="Z1320" i="4"/>
  <c r="Z1321" i="4"/>
  <c r="Z1322" i="4"/>
  <c r="Z1323" i="4"/>
  <c r="Z1324" i="4"/>
  <c r="Z1325" i="4"/>
  <c r="Z1326" i="4"/>
  <c r="Z1327" i="4"/>
  <c r="Z1328" i="4"/>
  <c r="Z1329" i="4"/>
  <c r="Z1330" i="4"/>
  <c r="Z1331" i="4"/>
  <c r="Z1332" i="4"/>
  <c r="Z1333" i="4"/>
  <c r="Z1334" i="4"/>
  <c r="Z1335" i="4"/>
  <c r="Z1336" i="4"/>
  <c r="Z1337" i="4"/>
  <c r="Z1338" i="4"/>
  <c r="Z1339" i="4"/>
  <c r="Z1340" i="4"/>
  <c r="Z1341" i="4"/>
  <c r="Z1342" i="4"/>
  <c r="Z1343" i="4"/>
  <c r="Z1344" i="4"/>
  <c r="Z1345" i="4"/>
  <c r="Z1346" i="4"/>
  <c r="Z1347" i="4"/>
  <c r="Z1348" i="4"/>
  <c r="Z1349" i="4"/>
  <c r="Z1350" i="4"/>
  <c r="Z1351" i="4"/>
  <c r="Z1352" i="4"/>
  <c r="Z1353" i="4"/>
  <c r="Z1354" i="4"/>
  <c r="Z1355" i="4"/>
  <c r="Z1356" i="4"/>
  <c r="Z1357" i="4"/>
  <c r="Z1358" i="4"/>
  <c r="Z1359" i="4"/>
  <c r="Z1360" i="4"/>
  <c r="Z1361" i="4"/>
  <c r="Z1362" i="4"/>
  <c r="Z1363" i="4"/>
  <c r="Z1364" i="4"/>
  <c r="Z1365" i="4"/>
  <c r="Z1366" i="4"/>
  <c r="Z1367" i="4"/>
  <c r="Z1368" i="4"/>
  <c r="Z1369" i="4"/>
  <c r="Z1370" i="4"/>
  <c r="Z1371" i="4"/>
  <c r="Z1372" i="4"/>
  <c r="Z1373" i="4"/>
  <c r="Z1374" i="4"/>
  <c r="Z1375" i="4"/>
  <c r="Z1376" i="4"/>
  <c r="Z1377" i="4"/>
  <c r="Z1378" i="4"/>
  <c r="Z1379" i="4"/>
  <c r="Z1380" i="4"/>
  <c r="Z1381" i="4"/>
  <c r="Z1382" i="4"/>
  <c r="Z1383" i="4"/>
  <c r="Z1384" i="4"/>
  <c r="Z1385" i="4"/>
  <c r="Z1386" i="4"/>
  <c r="Z1387" i="4"/>
  <c r="Z1388" i="4"/>
  <c r="Z1389" i="4"/>
  <c r="Z1390" i="4"/>
  <c r="Z1391" i="4"/>
  <c r="Z1392" i="4"/>
  <c r="Z1393" i="4"/>
  <c r="Z1394" i="4"/>
  <c r="Z1395" i="4"/>
  <c r="Z1396" i="4"/>
  <c r="Z1397" i="4"/>
  <c r="Z1398" i="4"/>
  <c r="Z1399" i="4"/>
  <c r="Z1400" i="4"/>
  <c r="Z1401" i="4"/>
  <c r="Z1402" i="4"/>
  <c r="Z1403" i="4"/>
  <c r="Z1404" i="4"/>
  <c r="Z1405" i="4"/>
  <c r="Z1406" i="4"/>
  <c r="Z1407" i="4"/>
  <c r="Z1408" i="4"/>
  <c r="Z1409" i="4"/>
  <c r="Z1410" i="4"/>
  <c r="Z1411" i="4"/>
  <c r="Z1412" i="4"/>
  <c r="Z1413" i="4"/>
  <c r="Z1414" i="4"/>
  <c r="Z1415" i="4"/>
  <c r="Z1416" i="4"/>
  <c r="Z1417" i="4"/>
  <c r="Z1418" i="4"/>
  <c r="Z1419" i="4"/>
  <c r="Z1420" i="4"/>
  <c r="Z1421" i="4"/>
  <c r="Z1422" i="4"/>
  <c r="Z1423" i="4"/>
  <c r="Z1424" i="4"/>
  <c r="Z1425" i="4"/>
  <c r="Z1426" i="4"/>
  <c r="Z1427" i="4"/>
  <c r="Z1428" i="4"/>
  <c r="Z1429" i="4"/>
  <c r="Z1430" i="4"/>
  <c r="Z1431" i="4"/>
  <c r="Z1432" i="4"/>
  <c r="Z1433" i="4"/>
  <c r="Z1434" i="4"/>
  <c r="Z1435" i="4"/>
  <c r="Z1436" i="4"/>
  <c r="Z1437" i="4"/>
  <c r="Z1438" i="4"/>
  <c r="Z1439" i="4"/>
  <c r="Z1440" i="4"/>
  <c r="Z1441" i="4"/>
  <c r="Z1442" i="4"/>
  <c r="Z1443" i="4"/>
  <c r="Z1444" i="4"/>
  <c r="Z1445" i="4"/>
  <c r="Z1446" i="4"/>
  <c r="Z1447" i="4"/>
  <c r="Z1448" i="4"/>
  <c r="Z1449" i="4"/>
  <c r="Z1450" i="4"/>
  <c r="Z1451" i="4"/>
  <c r="Z1452" i="4"/>
  <c r="Z1453" i="4"/>
  <c r="Z1454" i="4"/>
  <c r="Z1455" i="4"/>
  <c r="Z1456" i="4"/>
  <c r="Z1457" i="4"/>
  <c r="Z1458" i="4"/>
  <c r="Z1459" i="4"/>
  <c r="Z1460" i="4"/>
  <c r="Z1461" i="4"/>
  <c r="Z1462" i="4"/>
  <c r="Z1463" i="4"/>
  <c r="Z1464" i="4"/>
  <c r="Z1465" i="4"/>
  <c r="Z1466" i="4"/>
  <c r="Z1467" i="4"/>
  <c r="Z1468" i="4"/>
  <c r="Z1469" i="4"/>
  <c r="Z1470" i="4"/>
  <c r="Z1471" i="4"/>
  <c r="Z1472" i="4"/>
  <c r="Z1473" i="4"/>
  <c r="Z1474" i="4"/>
  <c r="Z1475" i="4"/>
  <c r="Z1476" i="4"/>
  <c r="Z1477" i="4"/>
  <c r="Z1478" i="4"/>
  <c r="Z1479" i="4"/>
  <c r="Z1480" i="4"/>
  <c r="Z1481" i="4"/>
  <c r="Z1482" i="4"/>
  <c r="Z1483" i="4"/>
  <c r="Z1484" i="4"/>
  <c r="Z1485" i="4"/>
  <c r="Z1486" i="4"/>
  <c r="Z1487" i="4"/>
  <c r="Z1488" i="4"/>
  <c r="Z1489" i="4"/>
  <c r="Z1490" i="4"/>
  <c r="Z1491" i="4"/>
  <c r="Z1492" i="4"/>
  <c r="Z1493" i="4"/>
  <c r="Z1494" i="4"/>
  <c r="Z1495" i="4"/>
  <c r="Z1496" i="4"/>
  <c r="Z1497" i="4"/>
  <c r="Z1498" i="4"/>
  <c r="Z1499" i="4"/>
  <c r="Z1500" i="4"/>
  <c r="Z1501" i="4"/>
  <c r="Z1502" i="4"/>
  <c r="Z1503" i="4"/>
  <c r="Z1504" i="4"/>
  <c r="Z1505" i="4"/>
  <c r="Z1506" i="4"/>
  <c r="Z1507" i="4"/>
  <c r="Z1508" i="4"/>
  <c r="Z1509" i="4"/>
  <c r="Z1510" i="4"/>
  <c r="Z1511" i="4"/>
  <c r="Z1512" i="4"/>
  <c r="Z1513" i="4"/>
  <c r="Z1514" i="4"/>
  <c r="Z1515" i="4"/>
  <c r="Z1516" i="4"/>
  <c r="Z1517" i="4"/>
  <c r="Z1518" i="4"/>
  <c r="Z1519" i="4"/>
  <c r="Z1520" i="4"/>
  <c r="Z1521" i="4"/>
  <c r="Z1522" i="4"/>
  <c r="Z1523" i="4"/>
  <c r="Z1524" i="4"/>
  <c r="Z1525" i="4"/>
  <c r="Z1526" i="4"/>
  <c r="Z1527" i="4"/>
  <c r="Z1528" i="4"/>
  <c r="Z1529" i="4"/>
  <c r="Z1530" i="4"/>
  <c r="Z1531" i="4"/>
  <c r="Z1532" i="4"/>
  <c r="Z1533" i="4"/>
  <c r="Z1534" i="4"/>
  <c r="Z1535" i="4"/>
  <c r="Z1536" i="4"/>
  <c r="Z1537" i="4"/>
  <c r="Z1538" i="4"/>
  <c r="Z1539" i="4"/>
  <c r="Z1540" i="4"/>
  <c r="Z1541" i="4"/>
  <c r="Z1542" i="4"/>
  <c r="Z1543" i="4"/>
  <c r="Z1544" i="4"/>
  <c r="Z1545" i="4"/>
  <c r="Z1546" i="4"/>
  <c r="Z1547" i="4"/>
  <c r="Z1548" i="4"/>
  <c r="Z1549" i="4"/>
  <c r="Z1550" i="4"/>
  <c r="Z1551" i="4"/>
  <c r="Z1552" i="4"/>
  <c r="Z1553" i="4"/>
  <c r="Z1554" i="4"/>
  <c r="Z1555" i="4"/>
  <c r="Z1556" i="4"/>
  <c r="Z1557" i="4"/>
  <c r="Z1558" i="4"/>
  <c r="Z1559" i="4"/>
  <c r="Z1560" i="4"/>
  <c r="Z1561" i="4"/>
  <c r="Z1562" i="4"/>
  <c r="Z1563" i="4"/>
  <c r="Z1564" i="4"/>
  <c r="Z1565" i="4"/>
  <c r="Z1566" i="4"/>
  <c r="Z1567" i="4"/>
  <c r="Z1568" i="4"/>
  <c r="Z1569" i="4"/>
  <c r="Z1570" i="4"/>
  <c r="Z1571" i="4"/>
  <c r="Z1572" i="4"/>
  <c r="Z1573" i="4"/>
  <c r="Z1574" i="4"/>
  <c r="Z1575" i="4"/>
  <c r="Z1576" i="4"/>
  <c r="Z1577" i="4"/>
  <c r="Z1578" i="4"/>
  <c r="Z1579" i="4"/>
  <c r="Z1580" i="4"/>
  <c r="Z1581" i="4"/>
  <c r="Z1582" i="4"/>
  <c r="Z1583" i="4"/>
  <c r="Z1584" i="4"/>
  <c r="Z1585" i="4"/>
  <c r="Z1586" i="4"/>
  <c r="Z1587" i="4"/>
  <c r="Z1588" i="4"/>
  <c r="Z1589" i="4"/>
  <c r="Z1590" i="4"/>
  <c r="Z1591" i="4"/>
  <c r="Z1592" i="4"/>
  <c r="Z1593" i="4"/>
  <c r="Z1594" i="4"/>
  <c r="Z1595" i="4"/>
  <c r="Z1596" i="4"/>
  <c r="Z1597" i="4"/>
  <c r="Z1598" i="4"/>
  <c r="Z1599" i="4"/>
  <c r="Z1600" i="4"/>
  <c r="Z1601" i="4"/>
  <c r="Z1602" i="4"/>
  <c r="Z1603" i="4"/>
  <c r="Z1604" i="4"/>
  <c r="Z1605" i="4"/>
  <c r="Z1606" i="4"/>
  <c r="Z1607" i="4"/>
  <c r="Z1608" i="4"/>
  <c r="Z1609" i="4"/>
  <c r="Z1610" i="4"/>
  <c r="Z1611" i="4"/>
  <c r="Z1612" i="4"/>
  <c r="Z1613" i="4"/>
  <c r="Z1614" i="4"/>
  <c r="Z1615" i="4"/>
  <c r="Z1616" i="4"/>
  <c r="Z1617" i="4"/>
  <c r="Z1618" i="4"/>
  <c r="Z1619" i="4"/>
  <c r="Z1620" i="4"/>
  <c r="Z1621" i="4"/>
  <c r="Z1622" i="4"/>
  <c r="Z1623" i="4"/>
  <c r="Z1624" i="4"/>
  <c r="Z1625" i="4"/>
  <c r="Z1626" i="4"/>
  <c r="Z1627" i="4"/>
  <c r="Z1628" i="4"/>
  <c r="Z1629" i="4"/>
  <c r="Z1630" i="4"/>
  <c r="Z1631" i="4"/>
  <c r="Z1632" i="4"/>
  <c r="Z1633" i="4"/>
  <c r="Z1634" i="4"/>
  <c r="Z1635" i="4"/>
  <c r="Z1636" i="4"/>
  <c r="Z1637" i="4"/>
  <c r="Z1638" i="4"/>
  <c r="Z1639" i="4"/>
  <c r="Z1640" i="4"/>
  <c r="Z1641" i="4"/>
  <c r="Z1642" i="4"/>
  <c r="Z1643" i="4"/>
  <c r="Z1644" i="4"/>
  <c r="Z1645" i="4"/>
  <c r="Z1646" i="4"/>
  <c r="Z1647" i="4"/>
  <c r="Z1648" i="4"/>
  <c r="Z1649" i="4"/>
  <c r="Z1650" i="4"/>
  <c r="Z1651" i="4"/>
  <c r="Z1652" i="4"/>
  <c r="Z1653" i="4"/>
  <c r="Z1654" i="4"/>
  <c r="Z1655" i="4"/>
  <c r="Z1656" i="4"/>
  <c r="Z1657" i="4"/>
  <c r="Z1658" i="4"/>
  <c r="Z1659" i="4"/>
  <c r="Z1660" i="4"/>
  <c r="Z1661" i="4"/>
  <c r="Z1662" i="4"/>
  <c r="Z1663" i="4"/>
  <c r="Z1664" i="4"/>
  <c r="Z1665" i="4"/>
  <c r="Z1666" i="4"/>
  <c r="Z1667" i="4"/>
  <c r="Z1668" i="4"/>
  <c r="Z1669" i="4"/>
  <c r="Z1670" i="4"/>
  <c r="Z1671" i="4"/>
  <c r="Z1672" i="4"/>
  <c r="Z1673" i="4"/>
  <c r="Z1674" i="4"/>
  <c r="Z1675" i="4"/>
  <c r="Z1676" i="4"/>
  <c r="Z1677" i="4"/>
  <c r="Z1678" i="4"/>
  <c r="Z1679" i="4"/>
  <c r="Z1680" i="4"/>
  <c r="Z1681" i="4"/>
  <c r="Z1682" i="4"/>
  <c r="Z1683" i="4"/>
  <c r="Z1684" i="4"/>
  <c r="Z1685" i="4"/>
  <c r="Z1686" i="4"/>
  <c r="Z1687" i="4"/>
  <c r="Z1688" i="4"/>
  <c r="Z1689" i="4"/>
  <c r="Z1690" i="4"/>
  <c r="Z1691" i="4"/>
  <c r="Z1692" i="4"/>
  <c r="Z1693" i="4"/>
  <c r="Z1694" i="4"/>
  <c r="Z1695" i="4"/>
  <c r="Z1696" i="4"/>
  <c r="Z1697" i="4"/>
  <c r="Z1698" i="4"/>
  <c r="Z1699" i="4"/>
  <c r="Z1700" i="4"/>
  <c r="Z1701" i="4"/>
  <c r="Z1702" i="4"/>
  <c r="Z1703" i="4"/>
  <c r="Z1704" i="4"/>
  <c r="Z1705" i="4"/>
  <c r="Z1706" i="4"/>
  <c r="Z1707" i="4"/>
  <c r="Z1708" i="4"/>
  <c r="Z1709" i="4"/>
  <c r="Z1710" i="4"/>
  <c r="Z1711" i="4"/>
  <c r="Z1712" i="4"/>
  <c r="Z1713" i="4"/>
  <c r="Z1714" i="4"/>
  <c r="Z1715" i="4"/>
  <c r="Z1716" i="4"/>
  <c r="Z1717" i="4"/>
  <c r="Z1718" i="4"/>
  <c r="Z1719" i="4"/>
  <c r="Z1720" i="4"/>
  <c r="Z1721" i="4"/>
  <c r="Z1722" i="4"/>
  <c r="Z1723" i="4"/>
  <c r="Z1724" i="4"/>
  <c r="Z1725" i="4"/>
  <c r="Z1726" i="4"/>
  <c r="Z1727" i="4"/>
  <c r="Z1728" i="4"/>
  <c r="Z1729" i="4"/>
  <c r="Z1730" i="4"/>
  <c r="Z1731" i="4"/>
  <c r="Z1732" i="4"/>
  <c r="Z1733" i="4"/>
  <c r="Z1734" i="4"/>
  <c r="Z1735" i="4"/>
  <c r="Z1736" i="4"/>
  <c r="Z1737" i="4"/>
  <c r="Z1738" i="4"/>
  <c r="Z1739" i="4"/>
  <c r="Z1740" i="4"/>
  <c r="Z1741" i="4"/>
  <c r="Z1742" i="4"/>
  <c r="Z1743" i="4"/>
  <c r="Z1744" i="4"/>
  <c r="Z1745" i="4"/>
  <c r="Z1746" i="4"/>
  <c r="Z1747" i="4"/>
  <c r="Z1748" i="4"/>
  <c r="Z1749" i="4"/>
  <c r="Z1750" i="4"/>
  <c r="Z1751" i="4"/>
  <c r="Z1752" i="4"/>
  <c r="Z1753" i="4"/>
  <c r="Z1754" i="4"/>
  <c r="Z1755" i="4"/>
  <c r="Z1756" i="4"/>
  <c r="Z1757" i="4"/>
  <c r="Z1758" i="4"/>
  <c r="Z1759" i="4"/>
  <c r="Z1760" i="4"/>
  <c r="Z1761" i="4"/>
  <c r="Z1762" i="4"/>
  <c r="Z1763" i="4"/>
  <c r="Z1764" i="4"/>
  <c r="Z1765" i="4"/>
  <c r="Z1766" i="4"/>
  <c r="Z1767" i="4"/>
  <c r="Z1768" i="4"/>
  <c r="Z1769" i="4"/>
  <c r="Z1770" i="4"/>
  <c r="Z1771" i="4"/>
  <c r="Z1772" i="4"/>
  <c r="Z1773" i="4"/>
  <c r="Z1774" i="4"/>
  <c r="Z1775" i="4"/>
  <c r="Z1776" i="4"/>
  <c r="Z1777" i="4"/>
  <c r="Z1778" i="4"/>
  <c r="Z1779" i="4"/>
  <c r="Z1780" i="4"/>
  <c r="Z1781" i="4"/>
  <c r="Z1782" i="4"/>
  <c r="Z1783" i="4"/>
  <c r="Z1784" i="4"/>
  <c r="Z1785" i="4"/>
  <c r="Z1786" i="4"/>
  <c r="Z1787" i="4"/>
  <c r="Z1788" i="4"/>
  <c r="Z1789" i="4"/>
  <c r="Z1790" i="4"/>
  <c r="Z1791" i="4"/>
  <c r="Z1792" i="4"/>
  <c r="Z1793" i="4"/>
  <c r="Z1794" i="4"/>
  <c r="Z1795" i="4"/>
  <c r="Z1796" i="4"/>
  <c r="Z1797" i="4"/>
  <c r="Z1798" i="4"/>
  <c r="Z1799" i="4"/>
  <c r="Z1800" i="4"/>
  <c r="Z1801" i="4"/>
  <c r="Z1802" i="4"/>
  <c r="Z1803" i="4"/>
  <c r="Z1804" i="4"/>
  <c r="Z1805" i="4"/>
  <c r="Z1806" i="4"/>
  <c r="Z1807" i="4"/>
  <c r="Z1808" i="4"/>
  <c r="Z1809" i="4"/>
  <c r="Z1810" i="4"/>
  <c r="Z1811" i="4"/>
  <c r="Z1812" i="4"/>
  <c r="Z1813" i="4"/>
  <c r="Z1814" i="4"/>
  <c r="Z1815" i="4"/>
  <c r="Z1816" i="4"/>
  <c r="Z1817" i="4"/>
  <c r="Z1818" i="4"/>
  <c r="Z1819" i="4"/>
  <c r="Z1820" i="4"/>
  <c r="Z1821" i="4"/>
  <c r="Z1822" i="4"/>
  <c r="Z1823" i="4"/>
  <c r="Z1824" i="4"/>
  <c r="Z1825" i="4"/>
  <c r="Z1826" i="4"/>
  <c r="Z1827" i="4"/>
  <c r="Z1828" i="4"/>
  <c r="Z1829" i="4"/>
  <c r="Z1830" i="4"/>
  <c r="Z1831" i="4"/>
  <c r="Z1832" i="4"/>
  <c r="Z1833" i="4"/>
  <c r="Z1834" i="4"/>
  <c r="Z1835" i="4"/>
  <c r="Z1836" i="4"/>
  <c r="Z1837" i="4"/>
  <c r="Z1838" i="4"/>
  <c r="Z1839" i="4"/>
  <c r="Z1840" i="4"/>
  <c r="Z1841" i="4"/>
  <c r="Z1842" i="4"/>
  <c r="Z1843" i="4"/>
  <c r="Z1844" i="4"/>
  <c r="Z1845" i="4"/>
  <c r="Z1846" i="4"/>
  <c r="Z1847" i="4"/>
  <c r="Z1848" i="4"/>
  <c r="Z1849" i="4"/>
  <c r="Z1850" i="4"/>
  <c r="Z1851" i="4"/>
  <c r="Z1852" i="4"/>
  <c r="Z1853" i="4"/>
  <c r="Z1854" i="4"/>
  <c r="Z1855" i="4"/>
  <c r="Z1856" i="4"/>
  <c r="Z1857" i="4"/>
  <c r="Z1858" i="4"/>
  <c r="Z1859" i="4"/>
  <c r="Z1860" i="4"/>
  <c r="Z1861" i="4"/>
  <c r="Z1862" i="4"/>
  <c r="Z1863" i="4"/>
  <c r="Z1864" i="4"/>
  <c r="Z1865" i="4"/>
  <c r="Z1866" i="4"/>
  <c r="Z1867" i="4"/>
  <c r="Z1868" i="4"/>
  <c r="Z1869" i="4"/>
  <c r="Z1870" i="4"/>
  <c r="Z1871" i="4"/>
  <c r="Z1872" i="4"/>
  <c r="Z1873" i="4"/>
  <c r="Z1874" i="4"/>
  <c r="Z1875" i="4"/>
  <c r="Z1876" i="4"/>
  <c r="Z1877" i="4"/>
  <c r="Z1878" i="4"/>
  <c r="Z1879" i="4"/>
  <c r="Z1880" i="4"/>
  <c r="Z1881" i="4"/>
  <c r="Z1882" i="4"/>
  <c r="Z1883" i="4"/>
  <c r="Z1884" i="4"/>
  <c r="Z1885" i="4"/>
  <c r="Z1886" i="4"/>
  <c r="Z1887" i="4"/>
  <c r="Z1888" i="4"/>
  <c r="Z1889" i="4"/>
  <c r="Z1890" i="4"/>
  <c r="Z1891" i="4"/>
  <c r="Z1892" i="4"/>
  <c r="Z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25" i="4"/>
  <c r="AA1026" i="4"/>
  <c r="AA1027" i="4"/>
  <c r="AA1028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50" i="4"/>
  <c r="AA1051" i="4"/>
  <c r="AA1052" i="4"/>
  <c r="AA1053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75" i="4"/>
  <c r="AA1076" i="4"/>
  <c r="AA1077" i="4"/>
  <c r="AA1078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100" i="4"/>
  <c r="AA1101" i="4"/>
  <c r="AA1102" i="4"/>
  <c r="AA1103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25" i="4"/>
  <c r="AA1126" i="4"/>
  <c r="AA1127" i="4"/>
  <c r="AA1128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50" i="4"/>
  <c r="AA1151" i="4"/>
  <c r="AA1152" i="4"/>
  <c r="AA1153" i="4"/>
  <c r="AA1154" i="4"/>
  <c r="AA1155" i="4"/>
  <c r="AA1156" i="4"/>
  <c r="AA1157" i="4"/>
  <c r="AA1158" i="4"/>
  <c r="AA1159" i="4"/>
  <c r="AA1160" i="4"/>
  <c r="AA1161" i="4"/>
  <c r="AA1162" i="4"/>
  <c r="AA1163" i="4"/>
  <c r="AA1164" i="4"/>
  <c r="AA1165" i="4"/>
  <c r="AA1166" i="4"/>
  <c r="AA1167" i="4"/>
  <c r="AA1168" i="4"/>
  <c r="AA1169" i="4"/>
  <c r="AA1170" i="4"/>
  <c r="AA1171" i="4"/>
  <c r="AA1172" i="4"/>
  <c r="AA1173" i="4"/>
  <c r="AA1174" i="4"/>
  <c r="AA1175" i="4"/>
  <c r="AA1176" i="4"/>
  <c r="AA1177" i="4"/>
  <c r="AA1178" i="4"/>
  <c r="AA1179" i="4"/>
  <c r="AA1180" i="4"/>
  <c r="AA1181" i="4"/>
  <c r="AA1182" i="4"/>
  <c r="AA1183" i="4"/>
  <c r="AA1184" i="4"/>
  <c r="AA1185" i="4"/>
  <c r="AA1186" i="4"/>
  <c r="AA1187" i="4"/>
  <c r="AA1188" i="4"/>
  <c r="AA1189" i="4"/>
  <c r="AA1190" i="4"/>
  <c r="AA1191" i="4"/>
  <c r="AA1192" i="4"/>
  <c r="AA1193" i="4"/>
  <c r="AA1194" i="4"/>
  <c r="AA1195" i="4"/>
  <c r="AA1196" i="4"/>
  <c r="AA1197" i="4"/>
  <c r="AA1198" i="4"/>
  <c r="AA1199" i="4"/>
  <c r="AA1200" i="4"/>
  <c r="AA1201" i="4"/>
  <c r="AA1202" i="4"/>
  <c r="AA1203" i="4"/>
  <c r="AA1204" i="4"/>
  <c r="AA1205" i="4"/>
  <c r="AA1206" i="4"/>
  <c r="AA1207" i="4"/>
  <c r="AA1208" i="4"/>
  <c r="AA1209" i="4"/>
  <c r="AA1210" i="4"/>
  <c r="AA1211" i="4"/>
  <c r="AA1212" i="4"/>
  <c r="AA1213" i="4"/>
  <c r="AA1214" i="4"/>
  <c r="AA1215" i="4"/>
  <c r="AA1216" i="4"/>
  <c r="AA1217" i="4"/>
  <c r="AA1218" i="4"/>
  <c r="AA1219" i="4"/>
  <c r="AA1220" i="4"/>
  <c r="AA1221" i="4"/>
  <c r="AA1222" i="4"/>
  <c r="AA1223" i="4"/>
  <c r="AA1224" i="4"/>
  <c r="AA1225" i="4"/>
  <c r="AA1226" i="4"/>
  <c r="AA1227" i="4"/>
  <c r="AA1228" i="4"/>
  <c r="AA1229" i="4"/>
  <c r="AA1230" i="4"/>
  <c r="AA1231" i="4"/>
  <c r="AA1232" i="4"/>
  <c r="AA1233" i="4"/>
  <c r="AA1234" i="4"/>
  <c r="AA1235" i="4"/>
  <c r="AA1236" i="4"/>
  <c r="AA1237" i="4"/>
  <c r="AA1238" i="4"/>
  <c r="AA1239" i="4"/>
  <c r="AA1240" i="4"/>
  <c r="AA1241" i="4"/>
  <c r="AA1242" i="4"/>
  <c r="AA1243" i="4"/>
  <c r="AA1244" i="4"/>
  <c r="AA1245" i="4"/>
  <c r="AA1246" i="4"/>
  <c r="AA1247" i="4"/>
  <c r="AA1248" i="4"/>
  <c r="AA1249" i="4"/>
  <c r="AA1250" i="4"/>
  <c r="AA1251" i="4"/>
  <c r="AA1252" i="4"/>
  <c r="AA1253" i="4"/>
  <c r="AA1254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330" i="4"/>
  <c r="AA1331" i="4"/>
  <c r="AA1332" i="4"/>
  <c r="AA1333" i="4"/>
  <c r="AA1334" i="4"/>
  <c r="AA1335" i="4"/>
  <c r="AA1336" i="4"/>
  <c r="AA1337" i="4"/>
  <c r="AA1338" i="4"/>
  <c r="AA1339" i="4"/>
  <c r="AA1340" i="4"/>
  <c r="AA1341" i="4"/>
  <c r="AA1342" i="4"/>
  <c r="AA1343" i="4"/>
  <c r="AA1344" i="4"/>
  <c r="AA1345" i="4"/>
  <c r="AA1346" i="4"/>
  <c r="AA1347" i="4"/>
  <c r="AA1348" i="4"/>
  <c r="AA1349" i="4"/>
  <c r="AA1350" i="4"/>
  <c r="AA1351" i="4"/>
  <c r="AA1352" i="4"/>
  <c r="AA1353" i="4"/>
  <c r="AA1354" i="4"/>
  <c r="AA1355" i="4"/>
  <c r="AA1356" i="4"/>
  <c r="AA1357" i="4"/>
  <c r="AA1358" i="4"/>
  <c r="AA1359" i="4"/>
  <c r="AA1360" i="4"/>
  <c r="AA1361" i="4"/>
  <c r="AA1362" i="4"/>
  <c r="AA1363" i="4"/>
  <c r="AA1364" i="4"/>
  <c r="AA1365" i="4"/>
  <c r="AA1366" i="4"/>
  <c r="AA1367" i="4"/>
  <c r="AA1368" i="4"/>
  <c r="AA1369" i="4"/>
  <c r="AA1370" i="4"/>
  <c r="AA1371" i="4"/>
  <c r="AA1372" i="4"/>
  <c r="AA1373" i="4"/>
  <c r="AA1374" i="4"/>
  <c r="AA1375" i="4"/>
  <c r="AA1376" i="4"/>
  <c r="AA1377" i="4"/>
  <c r="AA1378" i="4"/>
  <c r="AA1379" i="4"/>
  <c r="AA1380" i="4"/>
  <c r="AA1381" i="4"/>
  <c r="AA1382" i="4"/>
  <c r="AA1383" i="4"/>
  <c r="AA1384" i="4"/>
  <c r="AA1385" i="4"/>
  <c r="AA1386" i="4"/>
  <c r="AA1387" i="4"/>
  <c r="AA1388" i="4"/>
  <c r="AA1389" i="4"/>
  <c r="AA1390" i="4"/>
  <c r="AA1391" i="4"/>
  <c r="AA1392" i="4"/>
  <c r="AA1393" i="4"/>
  <c r="AA1394" i="4"/>
  <c r="AA1395" i="4"/>
  <c r="AA1396" i="4"/>
  <c r="AA1397" i="4"/>
  <c r="AA1398" i="4"/>
  <c r="AA1399" i="4"/>
  <c r="AA1400" i="4"/>
  <c r="AA1401" i="4"/>
  <c r="AA1402" i="4"/>
  <c r="AA1403" i="4"/>
  <c r="AA1404" i="4"/>
  <c r="AA1405" i="4"/>
  <c r="AA1406" i="4"/>
  <c r="AA1407" i="4"/>
  <c r="AA1408" i="4"/>
  <c r="AA1409" i="4"/>
  <c r="AA1410" i="4"/>
  <c r="AA1411" i="4"/>
  <c r="AA1412" i="4"/>
  <c r="AA1413" i="4"/>
  <c r="AA1414" i="4"/>
  <c r="AA1415" i="4"/>
  <c r="AA1416" i="4"/>
  <c r="AA1417" i="4"/>
  <c r="AA1418" i="4"/>
  <c r="AA1419" i="4"/>
  <c r="AA1420" i="4"/>
  <c r="AA1421" i="4"/>
  <c r="AA1422" i="4"/>
  <c r="AA1423" i="4"/>
  <c r="AA1424" i="4"/>
  <c r="AA1425" i="4"/>
  <c r="AA1426" i="4"/>
  <c r="AA1427" i="4"/>
  <c r="AA1428" i="4"/>
  <c r="AA1429" i="4"/>
  <c r="AA1430" i="4"/>
  <c r="AA1431" i="4"/>
  <c r="AA1432" i="4"/>
  <c r="AA1433" i="4"/>
  <c r="AA1434" i="4"/>
  <c r="AA1435" i="4"/>
  <c r="AA1436" i="4"/>
  <c r="AA1437" i="4"/>
  <c r="AA1438" i="4"/>
  <c r="AA1439" i="4"/>
  <c r="AA1440" i="4"/>
  <c r="AA1441" i="4"/>
  <c r="AA1442" i="4"/>
  <c r="AA1443" i="4"/>
  <c r="AA1444" i="4"/>
  <c r="AA1445" i="4"/>
  <c r="AA1446" i="4"/>
  <c r="AA1447" i="4"/>
  <c r="AA1448" i="4"/>
  <c r="AA1449" i="4"/>
  <c r="AA1450" i="4"/>
  <c r="AA1451" i="4"/>
  <c r="AA1452" i="4"/>
  <c r="AA1453" i="4"/>
  <c r="AA1454" i="4"/>
  <c r="AA1455" i="4"/>
  <c r="AA1456" i="4"/>
  <c r="AA1457" i="4"/>
  <c r="AA1458" i="4"/>
  <c r="AA1459" i="4"/>
  <c r="AA1460" i="4"/>
  <c r="AA1461" i="4"/>
  <c r="AA1462" i="4"/>
  <c r="AA1463" i="4"/>
  <c r="AA1464" i="4"/>
  <c r="AA1465" i="4"/>
  <c r="AA1466" i="4"/>
  <c r="AA1467" i="4"/>
  <c r="AA1468" i="4"/>
  <c r="AA1469" i="4"/>
  <c r="AA1470" i="4"/>
  <c r="AA1471" i="4"/>
  <c r="AA1472" i="4"/>
  <c r="AA1473" i="4"/>
  <c r="AA1474" i="4"/>
  <c r="AA1475" i="4"/>
  <c r="AA1476" i="4"/>
  <c r="AA1477" i="4"/>
  <c r="AA1478" i="4"/>
  <c r="AA1479" i="4"/>
  <c r="AA1480" i="4"/>
  <c r="AA1481" i="4"/>
  <c r="AA1482" i="4"/>
  <c r="AA1483" i="4"/>
  <c r="AA1484" i="4"/>
  <c r="AA1485" i="4"/>
  <c r="AA1486" i="4"/>
  <c r="AA1487" i="4"/>
  <c r="AA1488" i="4"/>
  <c r="AA1489" i="4"/>
  <c r="AA1490" i="4"/>
  <c r="AA1491" i="4"/>
  <c r="AA1492" i="4"/>
  <c r="AA1493" i="4"/>
  <c r="AA1494" i="4"/>
  <c r="AA1495" i="4"/>
  <c r="AA1496" i="4"/>
  <c r="AA1497" i="4"/>
  <c r="AA1498" i="4"/>
  <c r="AA1499" i="4"/>
  <c r="AA1500" i="4"/>
  <c r="AA1501" i="4"/>
  <c r="AA1502" i="4"/>
  <c r="AA1503" i="4"/>
  <c r="AA1504" i="4"/>
  <c r="AA1505" i="4"/>
  <c r="AA1506" i="4"/>
  <c r="AA1507" i="4"/>
  <c r="AA1508" i="4"/>
  <c r="AA1509" i="4"/>
  <c r="AA1510" i="4"/>
  <c r="AA1511" i="4"/>
  <c r="AA1512" i="4"/>
  <c r="AA1513" i="4"/>
  <c r="AA1514" i="4"/>
  <c r="AA1515" i="4"/>
  <c r="AA1516" i="4"/>
  <c r="AA1517" i="4"/>
  <c r="AA1518" i="4"/>
  <c r="AA1519" i="4"/>
  <c r="AA1520" i="4"/>
  <c r="AA1521" i="4"/>
  <c r="AA1522" i="4"/>
  <c r="AA1523" i="4"/>
  <c r="AA1524" i="4"/>
  <c r="AA1525" i="4"/>
  <c r="AA1526" i="4"/>
  <c r="AA1527" i="4"/>
  <c r="AA1528" i="4"/>
  <c r="AA1529" i="4"/>
  <c r="AA1530" i="4"/>
  <c r="AA1531" i="4"/>
  <c r="AA1532" i="4"/>
  <c r="AA1533" i="4"/>
  <c r="AA1534" i="4"/>
  <c r="AA1535" i="4"/>
  <c r="AA1536" i="4"/>
  <c r="AA1537" i="4"/>
  <c r="AA1538" i="4"/>
  <c r="AA1539" i="4"/>
  <c r="AA1540" i="4"/>
  <c r="AA1541" i="4"/>
  <c r="AA1542" i="4"/>
  <c r="AA1543" i="4"/>
  <c r="AA1544" i="4"/>
  <c r="AA1545" i="4"/>
  <c r="AA1546" i="4"/>
  <c r="AA1547" i="4"/>
  <c r="AA1548" i="4"/>
  <c r="AA1549" i="4"/>
  <c r="AA1550" i="4"/>
  <c r="AA1551" i="4"/>
  <c r="AA1552" i="4"/>
  <c r="AA1553" i="4"/>
  <c r="AA1554" i="4"/>
  <c r="AA1555" i="4"/>
  <c r="AA1556" i="4"/>
  <c r="AA1557" i="4"/>
  <c r="AA1558" i="4"/>
  <c r="AA1559" i="4"/>
  <c r="AA1560" i="4"/>
  <c r="AA1561" i="4"/>
  <c r="AA1562" i="4"/>
  <c r="AA1563" i="4"/>
  <c r="AA1564" i="4"/>
  <c r="AA1565" i="4"/>
  <c r="AA1566" i="4"/>
  <c r="AA1567" i="4"/>
  <c r="AA1568" i="4"/>
  <c r="AA1569" i="4"/>
  <c r="AA1570" i="4"/>
  <c r="AA1571" i="4"/>
  <c r="AA1572" i="4"/>
  <c r="AA1573" i="4"/>
  <c r="AA1574" i="4"/>
  <c r="AA1575" i="4"/>
  <c r="AA1576" i="4"/>
  <c r="AA1577" i="4"/>
  <c r="AA1578" i="4"/>
  <c r="AA1579" i="4"/>
  <c r="AA1580" i="4"/>
  <c r="AA1581" i="4"/>
  <c r="AA1582" i="4"/>
  <c r="AA1583" i="4"/>
  <c r="AA1584" i="4"/>
  <c r="AA1585" i="4"/>
  <c r="AA1586" i="4"/>
  <c r="AA1587" i="4"/>
  <c r="AA1588" i="4"/>
  <c r="AA1589" i="4"/>
  <c r="AA1590" i="4"/>
  <c r="AA1591" i="4"/>
  <c r="AA1592" i="4"/>
  <c r="AA1593" i="4"/>
  <c r="AA1594" i="4"/>
  <c r="AA1595" i="4"/>
  <c r="AA1596" i="4"/>
  <c r="AA1597" i="4"/>
  <c r="AA1598" i="4"/>
  <c r="AA1599" i="4"/>
  <c r="AA1600" i="4"/>
  <c r="AA1601" i="4"/>
  <c r="AA1602" i="4"/>
  <c r="AA1603" i="4"/>
  <c r="AA1604" i="4"/>
  <c r="AA1605" i="4"/>
  <c r="AA1606" i="4"/>
  <c r="AA1607" i="4"/>
  <c r="AA1608" i="4"/>
  <c r="AA1609" i="4"/>
  <c r="AA1610" i="4"/>
  <c r="AA1611" i="4"/>
  <c r="AA1612" i="4"/>
  <c r="AA1613" i="4"/>
  <c r="AA1614" i="4"/>
  <c r="AA1615" i="4"/>
  <c r="AA1616" i="4"/>
  <c r="AA1617" i="4"/>
  <c r="AA1618" i="4"/>
  <c r="AA1619" i="4"/>
  <c r="AA1620" i="4"/>
  <c r="AA1621" i="4"/>
  <c r="AA1622" i="4"/>
  <c r="AA1623" i="4"/>
  <c r="AA1624" i="4"/>
  <c r="AA1625" i="4"/>
  <c r="AA1626" i="4"/>
  <c r="AA1627" i="4"/>
  <c r="AA1628" i="4"/>
  <c r="AA1629" i="4"/>
  <c r="AA1630" i="4"/>
  <c r="AA1631" i="4"/>
  <c r="AA1632" i="4"/>
  <c r="AA1633" i="4"/>
  <c r="AA1634" i="4"/>
  <c r="AA1635" i="4"/>
  <c r="AA1636" i="4"/>
  <c r="AA1637" i="4"/>
  <c r="AA1638" i="4"/>
  <c r="AA1639" i="4"/>
  <c r="AA1640" i="4"/>
  <c r="AA1641" i="4"/>
  <c r="AA1642" i="4"/>
  <c r="AA1643" i="4"/>
  <c r="AA1644" i="4"/>
  <c r="AA1645" i="4"/>
  <c r="AA1646" i="4"/>
  <c r="AA1647" i="4"/>
  <c r="AA1648" i="4"/>
  <c r="AA1649" i="4"/>
  <c r="AA1650" i="4"/>
  <c r="AA1651" i="4"/>
  <c r="AA1652" i="4"/>
  <c r="AA1653" i="4"/>
  <c r="AA1654" i="4"/>
  <c r="AA1655" i="4"/>
  <c r="AA1656" i="4"/>
  <c r="AA1657" i="4"/>
  <c r="AA1658" i="4"/>
  <c r="AA1659" i="4"/>
  <c r="AA1660" i="4"/>
  <c r="AA1661" i="4"/>
  <c r="AA1662" i="4"/>
  <c r="AA1663" i="4"/>
  <c r="AA1664" i="4"/>
  <c r="AA1665" i="4"/>
  <c r="AA1666" i="4"/>
  <c r="AA1667" i="4"/>
  <c r="AA1668" i="4"/>
  <c r="AA1669" i="4"/>
  <c r="AA1670" i="4"/>
  <c r="AA1671" i="4"/>
  <c r="AA1672" i="4"/>
  <c r="AA1673" i="4"/>
  <c r="AA1674" i="4"/>
  <c r="AA1675" i="4"/>
  <c r="AA1676" i="4"/>
  <c r="AA1677" i="4"/>
  <c r="AA1678" i="4"/>
  <c r="AA1679" i="4"/>
  <c r="AA1680" i="4"/>
  <c r="AA1681" i="4"/>
  <c r="AA1682" i="4"/>
  <c r="AA1683" i="4"/>
  <c r="AA1684" i="4"/>
  <c r="AA1685" i="4"/>
  <c r="AA1686" i="4"/>
  <c r="AA1687" i="4"/>
  <c r="AA1688" i="4"/>
  <c r="AA1689" i="4"/>
  <c r="AA1690" i="4"/>
  <c r="AA1691" i="4"/>
  <c r="AA1692" i="4"/>
  <c r="AA1693" i="4"/>
  <c r="AA1694" i="4"/>
  <c r="AA1695" i="4"/>
  <c r="AA1696" i="4"/>
  <c r="AA1697" i="4"/>
  <c r="AA1698" i="4"/>
  <c r="AA1699" i="4"/>
  <c r="AA1700" i="4"/>
  <c r="AA1701" i="4"/>
  <c r="AA1702" i="4"/>
  <c r="AA1703" i="4"/>
  <c r="AA1704" i="4"/>
  <c r="AA1705" i="4"/>
  <c r="AA1706" i="4"/>
  <c r="AA1707" i="4"/>
  <c r="AA1708" i="4"/>
  <c r="AA1709" i="4"/>
  <c r="AA1710" i="4"/>
  <c r="AA1711" i="4"/>
  <c r="AA1712" i="4"/>
  <c r="AA1713" i="4"/>
  <c r="AA1714" i="4"/>
  <c r="AA1715" i="4"/>
  <c r="AA1716" i="4"/>
  <c r="AA1717" i="4"/>
  <c r="AA1718" i="4"/>
  <c r="AA1719" i="4"/>
  <c r="AA1720" i="4"/>
  <c r="AA1721" i="4"/>
  <c r="AA1722" i="4"/>
  <c r="AA1723" i="4"/>
  <c r="AA1724" i="4"/>
  <c r="AA1725" i="4"/>
  <c r="AA1726" i="4"/>
  <c r="AA1727" i="4"/>
  <c r="AA1728" i="4"/>
  <c r="AA1729" i="4"/>
  <c r="AA1730" i="4"/>
  <c r="AA1731" i="4"/>
  <c r="AA1732" i="4"/>
  <c r="AA1733" i="4"/>
  <c r="AA1734" i="4"/>
  <c r="AA1735" i="4"/>
  <c r="AA1736" i="4"/>
  <c r="AA1737" i="4"/>
  <c r="AA1738" i="4"/>
  <c r="AA1739" i="4"/>
  <c r="AA1740" i="4"/>
  <c r="AA1741" i="4"/>
  <c r="AA1742" i="4"/>
  <c r="AA1743" i="4"/>
  <c r="AA1744" i="4"/>
  <c r="AA1745" i="4"/>
  <c r="AA1746" i="4"/>
  <c r="AA1747" i="4"/>
  <c r="AA1748" i="4"/>
  <c r="AA1749" i="4"/>
  <c r="AA1750" i="4"/>
  <c r="AA1751" i="4"/>
  <c r="AA1752" i="4"/>
  <c r="AA1753" i="4"/>
  <c r="AA1754" i="4"/>
  <c r="AA1755" i="4"/>
  <c r="AA1756" i="4"/>
  <c r="AA1757" i="4"/>
  <c r="AA1758" i="4"/>
  <c r="AA1759" i="4"/>
  <c r="AA1760" i="4"/>
  <c r="AA1761" i="4"/>
  <c r="AA1762" i="4"/>
  <c r="AA1763" i="4"/>
  <c r="AA1764" i="4"/>
  <c r="AA1765" i="4"/>
  <c r="AA1766" i="4"/>
  <c r="AA1767" i="4"/>
  <c r="AA1768" i="4"/>
  <c r="AA1769" i="4"/>
  <c r="AA1770" i="4"/>
  <c r="AA1771" i="4"/>
  <c r="AA1772" i="4"/>
  <c r="AA1773" i="4"/>
  <c r="AA1774" i="4"/>
  <c r="AA1775" i="4"/>
  <c r="AA1776" i="4"/>
  <c r="AA1777" i="4"/>
  <c r="AA1778" i="4"/>
  <c r="AA1779" i="4"/>
  <c r="AA1780" i="4"/>
  <c r="AA1781" i="4"/>
  <c r="AA1782" i="4"/>
  <c r="AA1783" i="4"/>
  <c r="AA1784" i="4"/>
  <c r="AA1785" i="4"/>
  <c r="AA1786" i="4"/>
  <c r="AA1787" i="4"/>
  <c r="AA1788" i="4"/>
  <c r="AA1789" i="4"/>
  <c r="AA1790" i="4"/>
  <c r="AA1791" i="4"/>
  <c r="AA1792" i="4"/>
  <c r="AA1793" i="4"/>
  <c r="AA1794" i="4"/>
  <c r="AA1795" i="4"/>
  <c r="AA1796" i="4"/>
  <c r="AA1797" i="4"/>
  <c r="AA1798" i="4"/>
  <c r="AA1799" i="4"/>
  <c r="AA1800" i="4"/>
  <c r="AA1801" i="4"/>
  <c r="AA1802" i="4"/>
  <c r="AA1803" i="4"/>
  <c r="AA1804" i="4"/>
  <c r="AA1805" i="4"/>
  <c r="AA1806" i="4"/>
  <c r="AA1807" i="4"/>
  <c r="AA1808" i="4"/>
  <c r="AA1809" i="4"/>
  <c r="AA1810" i="4"/>
  <c r="AA1811" i="4"/>
  <c r="AA1812" i="4"/>
  <c r="AA1813" i="4"/>
  <c r="AA1814" i="4"/>
  <c r="AA1815" i="4"/>
  <c r="AA1816" i="4"/>
  <c r="AA1817" i="4"/>
  <c r="AA1818" i="4"/>
  <c r="AA1819" i="4"/>
  <c r="AA1820" i="4"/>
  <c r="AA1821" i="4"/>
  <c r="AA1822" i="4"/>
  <c r="AA1823" i="4"/>
  <c r="AA1824" i="4"/>
  <c r="AA1825" i="4"/>
  <c r="AA1826" i="4"/>
  <c r="AA1827" i="4"/>
  <c r="AA1828" i="4"/>
  <c r="AA1829" i="4"/>
  <c r="AA1830" i="4"/>
  <c r="AA1831" i="4"/>
  <c r="AA1832" i="4"/>
  <c r="AA1833" i="4"/>
  <c r="AA1834" i="4"/>
  <c r="AA1835" i="4"/>
  <c r="AA1836" i="4"/>
  <c r="AA1837" i="4"/>
  <c r="AA1838" i="4"/>
  <c r="AA1839" i="4"/>
  <c r="AA1840" i="4"/>
  <c r="AA1841" i="4"/>
  <c r="AA1842" i="4"/>
  <c r="AA1843" i="4"/>
  <c r="AA1844" i="4"/>
  <c r="AA1845" i="4"/>
  <c r="AA1846" i="4"/>
  <c r="AA1847" i="4"/>
  <c r="AA1848" i="4"/>
  <c r="AA1849" i="4"/>
  <c r="AA1850" i="4"/>
  <c r="AA1851" i="4"/>
  <c r="AA1852" i="4"/>
  <c r="AA1853" i="4"/>
  <c r="AA1854" i="4"/>
  <c r="AA1855" i="4"/>
  <c r="AA1856" i="4"/>
  <c r="AA1857" i="4"/>
  <c r="AA1858" i="4"/>
  <c r="AA1859" i="4"/>
  <c r="AA1860" i="4"/>
  <c r="AA1861" i="4"/>
  <c r="AA1862" i="4"/>
  <c r="AA1863" i="4"/>
  <c r="AA1864" i="4"/>
  <c r="AA1865" i="4"/>
  <c r="AA1866" i="4"/>
  <c r="AA1867" i="4"/>
  <c r="AA1868" i="4"/>
  <c r="AA1869" i="4"/>
  <c r="AA1870" i="4"/>
  <c r="AA1871" i="4"/>
  <c r="AA1872" i="4"/>
  <c r="AA1873" i="4"/>
  <c r="AA1874" i="4"/>
  <c r="AA1875" i="4"/>
  <c r="AA1876" i="4"/>
  <c r="AA1877" i="4"/>
  <c r="AA1878" i="4"/>
  <c r="AA1879" i="4"/>
  <c r="AA1880" i="4"/>
  <c r="AA1881" i="4"/>
  <c r="AA1882" i="4"/>
  <c r="AA1883" i="4"/>
  <c r="AA1884" i="4"/>
  <c r="AA1885" i="4"/>
  <c r="AA1886" i="4"/>
  <c r="AA1887" i="4"/>
  <c r="AA1888" i="4"/>
  <c r="AA1889" i="4"/>
  <c r="AA1890" i="4"/>
  <c r="AA1891" i="4"/>
  <c r="AA1892" i="4"/>
  <c r="AA2" i="4"/>
  <c r="V3" i="4"/>
  <c r="W3" i="4"/>
  <c r="X3" i="4"/>
  <c r="V4" i="4"/>
  <c r="W4" i="4"/>
  <c r="X4" i="4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V47" i="4"/>
  <c r="W47" i="4"/>
  <c r="X47" i="4"/>
  <c r="V48" i="4"/>
  <c r="W48" i="4"/>
  <c r="X48" i="4"/>
  <c r="V49" i="4"/>
  <c r="W49" i="4"/>
  <c r="X49" i="4"/>
  <c r="V50" i="4"/>
  <c r="W50" i="4"/>
  <c r="X50" i="4"/>
  <c r="V51" i="4"/>
  <c r="W51" i="4"/>
  <c r="X51" i="4"/>
  <c r="V52" i="4"/>
  <c r="W52" i="4"/>
  <c r="X52" i="4"/>
  <c r="V53" i="4"/>
  <c r="W53" i="4"/>
  <c r="X53" i="4"/>
  <c r="V54" i="4"/>
  <c r="W54" i="4"/>
  <c r="X54" i="4"/>
  <c r="V55" i="4"/>
  <c r="W55" i="4"/>
  <c r="X55" i="4"/>
  <c r="V56" i="4"/>
  <c r="W56" i="4"/>
  <c r="X56" i="4"/>
  <c r="V57" i="4"/>
  <c r="W57" i="4"/>
  <c r="X57" i="4"/>
  <c r="V58" i="4"/>
  <c r="W58" i="4"/>
  <c r="X58" i="4"/>
  <c r="V59" i="4"/>
  <c r="W59" i="4"/>
  <c r="X59" i="4"/>
  <c r="V60" i="4"/>
  <c r="W60" i="4"/>
  <c r="X60" i="4"/>
  <c r="V61" i="4"/>
  <c r="W61" i="4"/>
  <c r="X61" i="4"/>
  <c r="V62" i="4"/>
  <c r="W62" i="4"/>
  <c r="X62" i="4"/>
  <c r="V63" i="4"/>
  <c r="W63" i="4"/>
  <c r="X63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W69" i="4"/>
  <c r="X69" i="4"/>
  <c r="V70" i="4"/>
  <c r="W70" i="4"/>
  <c r="X70" i="4"/>
  <c r="V71" i="4"/>
  <c r="W71" i="4"/>
  <c r="X71" i="4"/>
  <c r="V72" i="4"/>
  <c r="W72" i="4"/>
  <c r="X72" i="4"/>
  <c r="V73" i="4"/>
  <c r="W73" i="4"/>
  <c r="X73" i="4"/>
  <c r="V74" i="4"/>
  <c r="W74" i="4"/>
  <c r="X74" i="4"/>
  <c r="V75" i="4"/>
  <c r="W75" i="4"/>
  <c r="X75" i="4"/>
  <c r="V76" i="4"/>
  <c r="W76" i="4"/>
  <c r="X76" i="4"/>
  <c r="V77" i="4"/>
  <c r="W77" i="4"/>
  <c r="X77" i="4"/>
  <c r="V78" i="4"/>
  <c r="W78" i="4"/>
  <c r="X78" i="4"/>
  <c r="V79" i="4"/>
  <c r="W79" i="4"/>
  <c r="X79" i="4"/>
  <c r="V80" i="4"/>
  <c r="W80" i="4"/>
  <c r="X80" i="4"/>
  <c r="V81" i="4"/>
  <c r="W81" i="4"/>
  <c r="X81" i="4"/>
  <c r="V82" i="4"/>
  <c r="W82" i="4"/>
  <c r="X82" i="4"/>
  <c r="V83" i="4"/>
  <c r="W83" i="4"/>
  <c r="X83" i="4"/>
  <c r="V84" i="4"/>
  <c r="W84" i="4"/>
  <c r="X84" i="4"/>
  <c r="V85" i="4"/>
  <c r="W85" i="4"/>
  <c r="X85" i="4"/>
  <c r="V86" i="4"/>
  <c r="W86" i="4"/>
  <c r="X86" i="4"/>
  <c r="V87" i="4"/>
  <c r="W87" i="4"/>
  <c r="X87" i="4"/>
  <c r="V88" i="4"/>
  <c r="W88" i="4"/>
  <c r="X88" i="4"/>
  <c r="V89" i="4"/>
  <c r="W89" i="4"/>
  <c r="X89" i="4"/>
  <c r="V90" i="4"/>
  <c r="W90" i="4"/>
  <c r="X90" i="4"/>
  <c r="V91" i="4"/>
  <c r="W91" i="4"/>
  <c r="X91" i="4"/>
  <c r="V92" i="4"/>
  <c r="W92" i="4"/>
  <c r="X92" i="4"/>
  <c r="V93" i="4"/>
  <c r="W93" i="4"/>
  <c r="X93" i="4"/>
  <c r="V94" i="4"/>
  <c r="W94" i="4"/>
  <c r="X94" i="4"/>
  <c r="V95" i="4"/>
  <c r="W95" i="4"/>
  <c r="X95" i="4"/>
  <c r="V96" i="4"/>
  <c r="W96" i="4"/>
  <c r="X96" i="4"/>
  <c r="V97" i="4"/>
  <c r="W97" i="4"/>
  <c r="X97" i="4"/>
  <c r="V98" i="4"/>
  <c r="W98" i="4"/>
  <c r="X98" i="4"/>
  <c r="V99" i="4"/>
  <c r="W99" i="4"/>
  <c r="X99" i="4"/>
  <c r="V100" i="4"/>
  <c r="W100" i="4"/>
  <c r="X100" i="4"/>
  <c r="V101" i="4"/>
  <c r="W101" i="4"/>
  <c r="X101" i="4"/>
  <c r="V102" i="4"/>
  <c r="W102" i="4"/>
  <c r="X102" i="4"/>
  <c r="V103" i="4"/>
  <c r="W103" i="4"/>
  <c r="X103" i="4"/>
  <c r="V104" i="4"/>
  <c r="W104" i="4"/>
  <c r="X104" i="4"/>
  <c r="V105" i="4"/>
  <c r="W105" i="4"/>
  <c r="X105" i="4"/>
  <c r="V106" i="4"/>
  <c r="W106" i="4"/>
  <c r="X106" i="4"/>
  <c r="V107" i="4"/>
  <c r="W107" i="4"/>
  <c r="X107" i="4"/>
  <c r="V108" i="4"/>
  <c r="W108" i="4"/>
  <c r="X108" i="4"/>
  <c r="V109" i="4"/>
  <c r="W109" i="4"/>
  <c r="X109" i="4"/>
  <c r="V110" i="4"/>
  <c r="W110" i="4"/>
  <c r="X110" i="4"/>
  <c r="V111" i="4"/>
  <c r="W111" i="4"/>
  <c r="X111" i="4"/>
  <c r="V112" i="4"/>
  <c r="W112" i="4"/>
  <c r="X112" i="4"/>
  <c r="V113" i="4"/>
  <c r="W113" i="4"/>
  <c r="X113" i="4"/>
  <c r="V114" i="4"/>
  <c r="W114" i="4"/>
  <c r="X114" i="4"/>
  <c r="V115" i="4"/>
  <c r="W115" i="4"/>
  <c r="X115" i="4"/>
  <c r="V116" i="4"/>
  <c r="W116" i="4"/>
  <c r="X116" i="4"/>
  <c r="V117" i="4"/>
  <c r="W117" i="4"/>
  <c r="X117" i="4"/>
  <c r="V118" i="4"/>
  <c r="W118" i="4"/>
  <c r="X118" i="4"/>
  <c r="V119" i="4"/>
  <c r="W119" i="4"/>
  <c r="X119" i="4"/>
  <c r="V120" i="4"/>
  <c r="W120" i="4"/>
  <c r="X120" i="4"/>
  <c r="V121" i="4"/>
  <c r="W121" i="4"/>
  <c r="X121" i="4"/>
  <c r="V122" i="4"/>
  <c r="W122" i="4"/>
  <c r="X122" i="4"/>
  <c r="V123" i="4"/>
  <c r="W123" i="4"/>
  <c r="X123" i="4"/>
  <c r="V124" i="4"/>
  <c r="W124" i="4"/>
  <c r="X124" i="4"/>
  <c r="V125" i="4"/>
  <c r="W125" i="4"/>
  <c r="X125" i="4"/>
  <c r="V126" i="4"/>
  <c r="W126" i="4"/>
  <c r="X126" i="4"/>
  <c r="V127" i="4"/>
  <c r="W127" i="4"/>
  <c r="X127" i="4"/>
  <c r="V128" i="4"/>
  <c r="W128" i="4"/>
  <c r="X128" i="4"/>
  <c r="V129" i="4"/>
  <c r="W129" i="4"/>
  <c r="X129" i="4"/>
  <c r="V130" i="4"/>
  <c r="W130" i="4"/>
  <c r="X130" i="4"/>
  <c r="V131" i="4"/>
  <c r="W131" i="4"/>
  <c r="X131" i="4"/>
  <c r="V132" i="4"/>
  <c r="W132" i="4"/>
  <c r="X132" i="4"/>
  <c r="V133" i="4"/>
  <c r="W133" i="4"/>
  <c r="X133" i="4"/>
  <c r="V134" i="4"/>
  <c r="W134" i="4"/>
  <c r="X134" i="4"/>
  <c r="V135" i="4"/>
  <c r="W135" i="4"/>
  <c r="X135" i="4"/>
  <c r="V136" i="4"/>
  <c r="W136" i="4"/>
  <c r="X136" i="4"/>
  <c r="V137" i="4"/>
  <c r="W137" i="4"/>
  <c r="X137" i="4"/>
  <c r="V138" i="4"/>
  <c r="W138" i="4"/>
  <c r="X138" i="4"/>
  <c r="V139" i="4"/>
  <c r="W139" i="4"/>
  <c r="X139" i="4"/>
  <c r="V140" i="4"/>
  <c r="W140" i="4"/>
  <c r="X140" i="4"/>
  <c r="V141" i="4"/>
  <c r="W141" i="4"/>
  <c r="X141" i="4"/>
  <c r="V142" i="4"/>
  <c r="W142" i="4"/>
  <c r="X142" i="4"/>
  <c r="V143" i="4"/>
  <c r="W143" i="4"/>
  <c r="X143" i="4"/>
  <c r="V144" i="4"/>
  <c r="W144" i="4"/>
  <c r="X144" i="4"/>
  <c r="V145" i="4"/>
  <c r="W145" i="4"/>
  <c r="X145" i="4"/>
  <c r="V146" i="4"/>
  <c r="W146" i="4"/>
  <c r="X146" i="4"/>
  <c r="V147" i="4"/>
  <c r="W147" i="4"/>
  <c r="X147" i="4"/>
  <c r="V148" i="4"/>
  <c r="W148" i="4"/>
  <c r="X148" i="4"/>
  <c r="V149" i="4"/>
  <c r="W149" i="4"/>
  <c r="X149" i="4"/>
  <c r="V150" i="4"/>
  <c r="W150" i="4"/>
  <c r="X150" i="4"/>
  <c r="V151" i="4"/>
  <c r="W151" i="4"/>
  <c r="X151" i="4"/>
  <c r="V152" i="4"/>
  <c r="W152" i="4"/>
  <c r="X152" i="4"/>
  <c r="V153" i="4"/>
  <c r="W153" i="4"/>
  <c r="X153" i="4"/>
  <c r="V154" i="4"/>
  <c r="W154" i="4"/>
  <c r="X154" i="4"/>
  <c r="V155" i="4"/>
  <c r="W155" i="4"/>
  <c r="X155" i="4"/>
  <c r="V156" i="4"/>
  <c r="W156" i="4"/>
  <c r="X156" i="4"/>
  <c r="V157" i="4"/>
  <c r="W157" i="4"/>
  <c r="X157" i="4"/>
  <c r="V158" i="4"/>
  <c r="W158" i="4"/>
  <c r="X158" i="4"/>
  <c r="V159" i="4"/>
  <c r="W159" i="4"/>
  <c r="X159" i="4"/>
  <c r="V160" i="4"/>
  <c r="W160" i="4"/>
  <c r="X160" i="4"/>
  <c r="V161" i="4"/>
  <c r="W161" i="4"/>
  <c r="X161" i="4"/>
  <c r="V162" i="4"/>
  <c r="W162" i="4"/>
  <c r="X162" i="4"/>
  <c r="V163" i="4"/>
  <c r="W163" i="4"/>
  <c r="X163" i="4"/>
  <c r="V164" i="4"/>
  <c r="W164" i="4"/>
  <c r="X164" i="4"/>
  <c r="V165" i="4"/>
  <c r="W165" i="4"/>
  <c r="X165" i="4"/>
  <c r="V166" i="4"/>
  <c r="W166" i="4"/>
  <c r="X166" i="4"/>
  <c r="V167" i="4"/>
  <c r="W167" i="4"/>
  <c r="X167" i="4"/>
  <c r="V168" i="4"/>
  <c r="W168" i="4"/>
  <c r="X168" i="4"/>
  <c r="V169" i="4"/>
  <c r="W169" i="4"/>
  <c r="X169" i="4"/>
  <c r="V170" i="4"/>
  <c r="W170" i="4"/>
  <c r="X170" i="4"/>
  <c r="V171" i="4"/>
  <c r="W171" i="4"/>
  <c r="X171" i="4"/>
  <c r="V172" i="4"/>
  <c r="W172" i="4"/>
  <c r="X172" i="4"/>
  <c r="V173" i="4"/>
  <c r="W173" i="4"/>
  <c r="X173" i="4"/>
  <c r="V174" i="4"/>
  <c r="W174" i="4"/>
  <c r="X174" i="4"/>
  <c r="V175" i="4"/>
  <c r="W175" i="4"/>
  <c r="X175" i="4"/>
  <c r="V176" i="4"/>
  <c r="W176" i="4"/>
  <c r="X176" i="4"/>
  <c r="V177" i="4"/>
  <c r="W177" i="4"/>
  <c r="X177" i="4"/>
  <c r="V178" i="4"/>
  <c r="W178" i="4"/>
  <c r="X178" i="4"/>
  <c r="V179" i="4"/>
  <c r="W179" i="4"/>
  <c r="X179" i="4"/>
  <c r="V180" i="4"/>
  <c r="W180" i="4"/>
  <c r="X180" i="4"/>
  <c r="V181" i="4"/>
  <c r="W181" i="4"/>
  <c r="X181" i="4"/>
  <c r="V182" i="4"/>
  <c r="W182" i="4"/>
  <c r="X182" i="4"/>
  <c r="V183" i="4"/>
  <c r="W183" i="4"/>
  <c r="X183" i="4"/>
  <c r="V184" i="4"/>
  <c r="W184" i="4"/>
  <c r="X184" i="4"/>
  <c r="V185" i="4"/>
  <c r="W185" i="4"/>
  <c r="X185" i="4"/>
  <c r="V186" i="4"/>
  <c r="W186" i="4"/>
  <c r="X186" i="4"/>
  <c r="V187" i="4"/>
  <c r="W187" i="4"/>
  <c r="X187" i="4"/>
  <c r="V188" i="4"/>
  <c r="W188" i="4"/>
  <c r="X188" i="4"/>
  <c r="V189" i="4"/>
  <c r="W189" i="4"/>
  <c r="X189" i="4"/>
  <c r="V190" i="4"/>
  <c r="W190" i="4"/>
  <c r="X190" i="4"/>
  <c r="V191" i="4"/>
  <c r="W191" i="4"/>
  <c r="X191" i="4"/>
  <c r="V192" i="4"/>
  <c r="W192" i="4"/>
  <c r="X192" i="4"/>
  <c r="V193" i="4"/>
  <c r="W193" i="4"/>
  <c r="X193" i="4"/>
  <c r="V194" i="4"/>
  <c r="W194" i="4"/>
  <c r="X194" i="4"/>
  <c r="V195" i="4"/>
  <c r="W195" i="4"/>
  <c r="X195" i="4"/>
  <c r="V196" i="4"/>
  <c r="W196" i="4"/>
  <c r="X196" i="4"/>
  <c r="V197" i="4"/>
  <c r="W197" i="4"/>
  <c r="X197" i="4"/>
  <c r="V198" i="4"/>
  <c r="W198" i="4"/>
  <c r="X198" i="4"/>
  <c r="V199" i="4"/>
  <c r="W199" i="4"/>
  <c r="X199" i="4"/>
  <c r="V200" i="4"/>
  <c r="W200" i="4"/>
  <c r="X200" i="4"/>
  <c r="V201" i="4"/>
  <c r="W201" i="4"/>
  <c r="X201" i="4"/>
  <c r="V202" i="4"/>
  <c r="W202" i="4"/>
  <c r="X202" i="4"/>
  <c r="V203" i="4"/>
  <c r="W203" i="4"/>
  <c r="X203" i="4"/>
  <c r="V204" i="4"/>
  <c r="W204" i="4"/>
  <c r="X204" i="4"/>
  <c r="V205" i="4"/>
  <c r="W205" i="4"/>
  <c r="X205" i="4"/>
  <c r="V206" i="4"/>
  <c r="W206" i="4"/>
  <c r="X206" i="4"/>
  <c r="V207" i="4"/>
  <c r="W207" i="4"/>
  <c r="X207" i="4"/>
  <c r="V208" i="4"/>
  <c r="W208" i="4"/>
  <c r="X208" i="4"/>
  <c r="V209" i="4"/>
  <c r="W209" i="4"/>
  <c r="X209" i="4"/>
  <c r="V210" i="4"/>
  <c r="W210" i="4"/>
  <c r="X210" i="4"/>
  <c r="V211" i="4"/>
  <c r="W211" i="4"/>
  <c r="X211" i="4"/>
  <c r="V212" i="4"/>
  <c r="W212" i="4"/>
  <c r="X212" i="4"/>
  <c r="V213" i="4"/>
  <c r="W213" i="4"/>
  <c r="X213" i="4"/>
  <c r="V214" i="4"/>
  <c r="W214" i="4"/>
  <c r="X214" i="4"/>
  <c r="V215" i="4"/>
  <c r="W215" i="4"/>
  <c r="X215" i="4"/>
  <c r="V216" i="4"/>
  <c r="W216" i="4"/>
  <c r="X216" i="4"/>
  <c r="V217" i="4"/>
  <c r="W217" i="4"/>
  <c r="X217" i="4"/>
  <c r="V218" i="4"/>
  <c r="W218" i="4"/>
  <c r="X218" i="4"/>
  <c r="V219" i="4"/>
  <c r="W219" i="4"/>
  <c r="X219" i="4"/>
  <c r="V220" i="4"/>
  <c r="W220" i="4"/>
  <c r="X220" i="4"/>
  <c r="V221" i="4"/>
  <c r="W221" i="4"/>
  <c r="X221" i="4"/>
  <c r="V222" i="4"/>
  <c r="W222" i="4"/>
  <c r="X222" i="4"/>
  <c r="V223" i="4"/>
  <c r="W223" i="4"/>
  <c r="X223" i="4"/>
  <c r="V224" i="4"/>
  <c r="W224" i="4"/>
  <c r="X224" i="4"/>
  <c r="V225" i="4"/>
  <c r="W225" i="4"/>
  <c r="X225" i="4"/>
  <c r="V226" i="4"/>
  <c r="W226" i="4"/>
  <c r="X226" i="4"/>
  <c r="V227" i="4"/>
  <c r="W227" i="4"/>
  <c r="X227" i="4"/>
  <c r="V228" i="4"/>
  <c r="W228" i="4"/>
  <c r="X228" i="4"/>
  <c r="V229" i="4"/>
  <c r="W229" i="4"/>
  <c r="X229" i="4"/>
  <c r="V230" i="4"/>
  <c r="W230" i="4"/>
  <c r="X230" i="4"/>
  <c r="V231" i="4"/>
  <c r="W231" i="4"/>
  <c r="X231" i="4"/>
  <c r="V232" i="4"/>
  <c r="W232" i="4"/>
  <c r="X232" i="4"/>
  <c r="V233" i="4"/>
  <c r="W233" i="4"/>
  <c r="X233" i="4"/>
  <c r="V234" i="4"/>
  <c r="W234" i="4"/>
  <c r="X234" i="4"/>
  <c r="V235" i="4"/>
  <c r="W235" i="4"/>
  <c r="X235" i="4"/>
  <c r="V236" i="4"/>
  <c r="W236" i="4"/>
  <c r="X236" i="4"/>
  <c r="V237" i="4"/>
  <c r="W237" i="4"/>
  <c r="X237" i="4"/>
  <c r="V238" i="4"/>
  <c r="W238" i="4"/>
  <c r="X238" i="4"/>
  <c r="V239" i="4"/>
  <c r="W239" i="4"/>
  <c r="X239" i="4"/>
  <c r="V240" i="4"/>
  <c r="W240" i="4"/>
  <c r="X240" i="4"/>
  <c r="V241" i="4"/>
  <c r="W241" i="4"/>
  <c r="X241" i="4"/>
  <c r="V242" i="4"/>
  <c r="W242" i="4"/>
  <c r="X242" i="4"/>
  <c r="V243" i="4"/>
  <c r="W243" i="4"/>
  <c r="X243" i="4"/>
  <c r="V244" i="4"/>
  <c r="W244" i="4"/>
  <c r="X244" i="4"/>
  <c r="V245" i="4"/>
  <c r="W245" i="4"/>
  <c r="X245" i="4"/>
  <c r="V246" i="4"/>
  <c r="W246" i="4"/>
  <c r="X246" i="4"/>
  <c r="V247" i="4"/>
  <c r="W247" i="4"/>
  <c r="X247" i="4"/>
  <c r="V248" i="4"/>
  <c r="W248" i="4"/>
  <c r="X248" i="4"/>
  <c r="V249" i="4"/>
  <c r="W249" i="4"/>
  <c r="X249" i="4"/>
  <c r="V250" i="4"/>
  <c r="W250" i="4"/>
  <c r="X250" i="4"/>
  <c r="V251" i="4"/>
  <c r="W251" i="4"/>
  <c r="X251" i="4"/>
  <c r="V252" i="4"/>
  <c r="W252" i="4"/>
  <c r="X252" i="4"/>
  <c r="V253" i="4"/>
  <c r="W253" i="4"/>
  <c r="X253" i="4"/>
  <c r="V254" i="4"/>
  <c r="W254" i="4"/>
  <c r="X254" i="4"/>
  <c r="V255" i="4"/>
  <c r="W255" i="4"/>
  <c r="X255" i="4"/>
  <c r="V256" i="4"/>
  <c r="W256" i="4"/>
  <c r="X256" i="4"/>
  <c r="V257" i="4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V371" i="4"/>
  <c r="W371" i="4"/>
  <c r="X371" i="4"/>
  <c r="V372" i="4"/>
  <c r="W372" i="4"/>
  <c r="X372" i="4"/>
  <c r="V373" i="4"/>
  <c r="W373" i="4"/>
  <c r="X373" i="4"/>
  <c r="V374" i="4"/>
  <c r="W374" i="4"/>
  <c r="X374" i="4"/>
  <c r="V375" i="4"/>
  <c r="W375" i="4"/>
  <c r="X375" i="4"/>
  <c r="V376" i="4"/>
  <c r="W376" i="4"/>
  <c r="X376" i="4"/>
  <c r="V377" i="4"/>
  <c r="W377" i="4"/>
  <c r="X377" i="4"/>
  <c r="V378" i="4"/>
  <c r="W378" i="4"/>
  <c r="X378" i="4"/>
  <c r="V379" i="4"/>
  <c r="W379" i="4"/>
  <c r="X379" i="4"/>
  <c r="V380" i="4"/>
  <c r="W380" i="4"/>
  <c r="X380" i="4"/>
  <c r="V381" i="4"/>
  <c r="W381" i="4"/>
  <c r="X381" i="4"/>
  <c r="V382" i="4"/>
  <c r="W382" i="4"/>
  <c r="X382" i="4"/>
  <c r="V383" i="4"/>
  <c r="W383" i="4"/>
  <c r="X383" i="4"/>
  <c r="V384" i="4"/>
  <c r="W384" i="4"/>
  <c r="X384" i="4"/>
  <c r="V385" i="4"/>
  <c r="W385" i="4"/>
  <c r="X385" i="4"/>
  <c r="V386" i="4"/>
  <c r="W386" i="4"/>
  <c r="X386" i="4"/>
  <c r="V387" i="4"/>
  <c r="W387" i="4"/>
  <c r="X387" i="4"/>
  <c r="V388" i="4"/>
  <c r="W388" i="4"/>
  <c r="X388" i="4"/>
  <c r="V389" i="4"/>
  <c r="W389" i="4"/>
  <c r="X389" i="4"/>
  <c r="V390" i="4"/>
  <c r="W390" i="4"/>
  <c r="X390" i="4"/>
  <c r="V391" i="4"/>
  <c r="W391" i="4"/>
  <c r="X391" i="4"/>
  <c r="V392" i="4"/>
  <c r="W392" i="4"/>
  <c r="X392" i="4"/>
  <c r="V393" i="4"/>
  <c r="W393" i="4"/>
  <c r="X393" i="4"/>
  <c r="V394" i="4"/>
  <c r="W394" i="4"/>
  <c r="X394" i="4"/>
  <c r="V395" i="4"/>
  <c r="W395" i="4"/>
  <c r="X395" i="4"/>
  <c r="V396" i="4"/>
  <c r="W396" i="4"/>
  <c r="X396" i="4"/>
  <c r="V397" i="4"/>
  <c r="W397" i="4"/>
  <c r="X397" i="4"/>
  <c r="V398" i="4"/>
  <c r="W398" i="4"/>
  <c r="X398" i="4"/>
  <c r="V399" i="4"/>
  <c r="W399" i="4"/>
  <c r="X399" i="4"/>
  <c r="V400" i="4"/>
  <c r="W400" i="4"/>
  <c r="X400" i="4"/>
  <c r="V401" i="4"/>
  <c r="W401" i="4"/>
  <c r="X401" i="4"/>
  <c r="V402" i="4"/>
  <c r="W402" i="4"/>
  <c r="X402" i="4"/>
  <c r="V403" i="4"/>
  <c r="W403" i="4"/>
  <c r="X403" i="4"/>
  <c r="V404" i="4"/>
  <c r="W404" i="4"/>
  <c r="X404" i="4"/>
  <c r="V405" i="4"/>
  <c r="W405" i="4"/>
  <c r="X405" i="4"/>
  <c r="V406" i="4"/>
  <c r="W406" i="4"/>
  <c r="X406" i="4"/>
  <c r="V407" i="4"/>
  <c r="W407" i="4"/>
  <c r="X407" i="4"/>
  <c r="V408" i="4"/>
  <c r="W408" i="4"/>
  <c r="X408" i="4"/>
  <c r="V409" i="4"/>
  <c r="W409" i="4"/>
  <c r="X409" i="4"/>
  <c r="V410" i="4"/>
  <c r="W410" i="4"/>
  <c r="X410" i="4"/>
  <c r="V411" i="4"/>
  <c r="W411" i="4"/>
  <c r="X411" i="4"/>
  <c r="V412" i="4"/>
  <c r="W412" i="4"/>
  <c r="X412" i="4"/>
  <c r="V413" i="4"/>
  <c r="W413" i="4"/>
  <c r="X413" i="4"/>
  <c r="V414" i="4"/>
  <c r="W414" i="4"/>
  <c r="X414" i="4"/>
  <c r="V415" i="4"/>
  <c r="W415" i="4"/>
  <c r="X415" i="4"/>
  <c r="V416" i="4"/>
  <c r="W416" i="4"/>
  <c r="X416" i="4"/>
  <c r="V417" i="4"/>
  <c r="W417" i="4"/>
  <c r="X417" i="4"/>
  <c r="V418" i="4"/>
  <c r="W418" i="4"/>
  <c r="X418" i="4"/>
  <c r="V419" i="4"/>
  <c r="W419" i="4"/>
  <c r="X419" i="4"/>
  <c r="V420" i="4"/>
  <c r="W420" i="4"/>
  <c r="X420" i="4"/>
  <c r="V421" i="4"/>
  <c r="W421" i="4"/>
  <c r="X421" i="4"/>
  <c r="V422" i="4"/>
  <c r="W422" i="4"/>
  <c r="X422" i="4"/>
  <c r="V423" i="4"/>
  <c r="W423" i="4"/>
  <c r="X423" i="4"/>
  <c r="V424" i="4"/>
  <c r="W424" i="4"/>
  <c r="X424" i="4"/>
  <c r="V425" i="4"/>
  <c r="W425" i="4"/>
  <c r="X425" i="4"/>
  <c r="V426" i="4"/>
  <c r="W426" i="4"/>
  <c r="X426" i="4"/>
  <c r="V427" i="4"/>
  <c r="W427" i="4"/>
  <c r="X427" i="4"/>
  <c r="V428" i="4"/>
  <c r="W428" i="4"/>
  <c r="X428" i="4"/>
  <c r="V429" i="4"/>
  <c r="W429" i="4"/>
  <c r="X429" i="4"/>
  <c r="V430" i="4"/>
  <c r="W430" i="4"/>
  <c r="X430" i="4"/>
  <c r="V431" i="4"/>
  <c r="W431" i="4"/>
  <c r="X431" i="4"/>
  <c r="V432" i="4"/>
  <c r="W432" i="4"/>
  <c r="X432" i="4"/>
  <c r="V433" i="4"/>
  <c r="W433" i="4"/>
  <c r="X433" i="4"/>
  <c r="V434" i="4"/>
  <c r="W434" i="4"/>
  <c r="X434" i="4"/>
  <c r="V435" i="4"/>
  <c r="W435" i="4"/>
  <c r="X435" i="4"/>
  <c r="V436" i="4"/>
  <c r="W436" i="4"/>
  <c r="X436" i="4"/>
  <c r="V437" i="4"/>
  <c r="W437" i="4"/>
  <c r="X437" i="4"/>
  <c r="V438" i="4"/>
  <c r="W438" i="4"/>
  <c r="X438" i="4"/>
  <c r="V439" i="4"/>
  <c r="W439" i="4"/>
  <c r="X439" i="4"/>
  <c r="V440" i="4"/>
  <c r="W440" i="4"/>
  <c r="X440" i="4"/>
  <c r="V441" i="4"/>
  <c r="W441" i="4"/>
  <c r="X441" i="4"/>
  <c r="V442" i="4"/>
  <c r="W442" i="4"/>
  <c r="X442" i="4"/>
  <c r="V443" i="4"/>
  <c r="W443" i="4"/>
  <c r="X443" i="4"/>
  <c r="V444" i="4"/>
  <c r="W444" i="4"/>
  <c r="X444" i="4"/>
  <c r="V445" i="4"/>
  <c r="W445" i="4"/>
  <c r="X445" i="4"/>
  <c r="V446" i="4"/>
  <c r="W446" i="4"/>
  <c r="X446" i="4"/>
  <c r="V447" i="4"/>
  <c r="W447" i="4"/>
  <c r="X447" i="4"/>
  <c r="V448" i="4"/>
  <c r="W448" i="4"/>
  <c r="X448" i="4"/>
  <c r="V449" i="4"/>
  <c r="W449" i="4"/>
  <c r="X449" i="4"/>
  <c r="V450" i="4"/>
  <c r="W450" i="4"/>
  <c r="X450" i="4"/>
  <c r="V451" i="4"/>
  <c r="W451" i="4"/>
  <c r="X451" i="4"/>
  <c r="V452" i="4"/>
  <c r="W452" i="4"/>
  <c r="X452" i="4"/>
  <c r="V453" i="4"/>
  <c r="W453" i="4"/>
  <c r="X453" i="4"/>
  <c r="V454" i="4"/>
  <c r="W454" i="4"/>
  <c r="X454" i="4"/>
  <c r="V455" i="4"/>
  <c r="W455" i="4"/>
  <c r="X455" i="4"/>
  <c r="V456" i="4"/>
  <c r="W456" i="4"/>
  <c r="X456" i="4"/>
  <c r="V457" i="4"/>
  <c r="W457" i="4"/>
  <c r="X457" i="4"/>
  <c r="V458" i="4"/>
  <c r="W458" i="4"/>
  <c r="X458" i="4"/>
  <c r="V459" i="4"/>
  <c r="W459" i="4"/>
  <c r="X459" i="4"/>
  <c r="V460" i="4"/>
  <c r="W460" i="4"/>
  <c r="X460" i="4"/>
  <c r="V461" i="4"/>
  <c r="W461" i="4"/>
  <c r="X461" i="4"/>
  <c r="V462" i="4"/>
  <c r="W462" i="4"/>
  <c r="X462" i="4"/>
  <c r="V463" i="4"/>
  <c r="W463" i="4"/>
  <c r="X463" i="4"/>
  <c r="V464" i="4"/>
  <c r="W464" i="4"/>
  <c r="X464" i="4"/>
  <c r="V465" i="4"/>
  <c r="W465" i="4"/>
  <c r="X465" i="4"/>
  <c r="V466" i="4"/>
  <c r="W466" i="4"/>
  <c r="X466" i="4"/>
  <c r="V467" i="4"/>
  <c r="W467" i="4"/>
  <c r="X467" i="4"/>
  <c r="V468" i="4"/>
  <c r="W468" i="4"/>
  <c r="X468" i="4"/>
  <c r="V469" i="4"/>
  <c r="W469" i="4"/>
  <c r="X469" i="4"/>
  <c r="V470" i="4"/>
  <c r="W470" i="4"/>
  <c r="X470" i="4"/>
  <c r="V471" i="4"/>
  <c r="W471" i="4"/>
  <c r="X471" i="4"/>
  <c r="V472" i="4"/>
  <c r="W472" i="4"/>
  <c r="X472" i="4"/>
  <c r="V473" i="4"/>
  <c r="W473" i="4"/>
  <c r="X473" i="4"/>
  <c r="V474" i="4"/>
  <c r="W474" i="4"/>
  <c r="X474" i="4"/>
  <c r="V475" i="4"/>
  <c r="W475" i="4"/>
  <c r="X475" i="4"/>
  <c r="V476" i="4"/>
  <c r="W476" i="4"/>
  <c r="X476" i="4"/>
  <c r="V477" i="4"/>
  <c r="W477" i="4"/>
  <c r="X477" i="4"/>
  <c r="V478" i="4"/>
  <c r="W478" i="4"/>
  <c r="X478" i="4"/>
  <c r="V479" i="4"/>
  <c r="W479" i="4"/>
  <c r="X479" i="4"/>
  <c r="V480" i="4"/>
  <c r="W480" i="4"/>
  <c r="X480" i="4"/>
  <c r="V481" i="4"/>
  <c r="W481" i="4"/>
  <c r="X481" i="4"/>
  <c r="V482" i="4"/>
  <c r="W482" i="4"/>
  <c r="X482" i="4"/>
  <c r="V483" i="4"/>
  <c r="W483" i="4"/>
  <c r="X483" i="4"/>
  <c r="V484" i="4"/>
  <c r="W484" i="4"/>
  <c r="X484" i="4"/>
  <c r="V485" i="4"/>
  <c r="W485" i="4"/>
  <c r="X485" i="4"/>
  <c r="V486" i="4"/>
  <c r="W486" i="4"/>
  <c r="X486" i="4"/>
  <c r="V487" i="4"/>
  <c r="W487" i="4"/>
  <c r="X487" i="4"/>
  <c r="V488" i="4"/>
  <c r="W488" i="4"/>
  <c r="X488" i="4"/>
  <c r="V489" i="4"/>
  <c r="W489" i="4"/>
  <c r="X489" i="4"/>
  <c r="V490" i="4"/>
  <c r="W490" i="4"/>
  <c r="X490" i="4"/>
  <c r="V491" i="4"/>
  <c r="W491" i="4"/>
  <c r="X491" i="4"/>
  <c r="V492" i="4"/>
  <c r="W492" i="4"/>
  <c r="X492" i="4"/>
  <c r="V493" i="4"/>
  <c r="W493" i="4"/>
  <c r="X493" i="4"/>
  <c r="V494" i="4"/>
  <c r="W494" i="4"/>
  <c r="X494" i="4"/>
  <c r="V495" i="4"/>
  <c r="W495" i="4"/>
  <c r="X495" i="4"/>
  <c r="V496" i="4"/>
  <c r="W496" i="4"/>
  <c r="X496" i="4"/>
  <c r="V497" i="4"/>
  <c r="W497" i="4"/>
  <c r="X497" i="4"/>
  <c r="V498" i="4"/>
  <c r="W498" i="4"/>
  <c r="X498" i="4"/>
  <c r="V499" i="4"/>
  <c r="W499" i="4"/>
  <c r="X499" i="4"/>
  <c r="V500" i="4"/>
  <c r="W500" i="4"/>
  <c r="X500" i="4"/>
  <c r="V501" i="4"/>
  <c r="W501" i="4"/>
  <c r="X501" i="4"/>
  <c r="V502" i="4"/>
  <c r="W502" i="4"/>
  <c r="X502" i="4"/>
  <c r="V503" i="4"/>
  <c r="W503" i="4"/>
  <c r="X503" i="4"/>
  <c r="V504" i="4"/>
  <c r="W504" i="4"/>
  <c r="X504" i="4"/>
  <c r="V505" i="4"/>
  <c r="W505" i="4"/>
  <c r="X505" i="4"/>
  <c r="V506" i="4"/>
  <c r="W506" i="4"/>
  <c r="X506" i="4"/>
  <c r="V507" i="4"/>
  <c r="W507" i="4"/>
  <c r="X507" i="4"/>
  <c r="V508" i="4"/>
  <c r="W508" i="4"/>
  <c r="X508" i="4"/>
  <c r="V509" i="4"/>
  <c r="W509" i="4"/>
  <c r="X509" i="4"/>
  <c r="V510" i="4"/>
  <c r="W510" i="4"/>
  <c r="X510" i="4"/>
  <c r="V511" i="4"/>
  <c r="W511" i="4"/>
  <c r="X511" i="4"/>
  <c r="V512" i="4"/>
  <c r="W512" i="4"/>
  <c r="X512" i="4"/>
  <c r="V513" i="4"/>
  <c r="W513" i="4"/>
  <c r="X513" i="4"/>
  <c r="V514" i="4"/>
  <c r="W514" i="4"/>
  <c r="X514" i="4"/>
  <c r="V515" i="4"/>
  <c r="W515" i="4"/>
  <c r="X515" i="4"/>
  <c r="V516" i="4"/>
  <c r="W516" i="4"/>
  <c r="X516" i="4"/>
  <c r="V517" i="4"/>
  <c r="W517" i="4"/>
  <c r="X517" i="4"/>
  <c r="V518" i="4"/>
  <c r="W518" i="4"/>
  <c r="X518" i="4"/>
  <c r="V519" i="4"/>
  <c r="W519" i="4"/>
  <c r="X519" i="4"/>
  <c r="V520" i="4"/>
  <c r="W520" i="4"/>
  <c r="X520" i="4"/>
  <c r="V521" i="4"/>
  <c r="W521" i="4"/>
  <c r="X521" i="4"/>
  <c r="V522" i="4"/>
  <c r="W522" i="4"/>
  <c r="X522" i="4"/>
  <c r="V523" i="4"/>
  <c r="W523" i="4"/>
  <c r="X523" i="4"/>
  <c r="V524" i="4"/>
  <c r="W524" i="4"/>
  <c r="X524" i="4"/>
  <c r="V525" i="4"/>
  <c r="W525" i="4"/>
  <c r="X525" i="4"/>
  <c r="V526" i="4"/>
  <c r="W526" i="4"/>
  <c r="X526" i="4"/>
  <c r="V527" i="4"/>
  <c r="W527" i="4"/>
  <c r="X527" i="4"/>
  <c r="V528" i="4"/>
  <c r="W528" i="4"/>
  <c r="X528" i="4"/>
  <c r="V529" i="4"/>
  <c r="W529" i="4"/>
  <c r="X529" i="4"/>
  <c r="V530" i="4"/>
  <c r="W530" i="4"/>
  <c r="X530" i="4"/>
  <c r="V531" i="4"/>
  <c r="W531" i="4"/>
  <c r="X531" i="4"/>
  <c r="V532" i="4"/>
  <c r="W532" i="4"/>
  <c r="X532" i="4"/>
  <c r="V533" i="4"/>
  <c r="W533" i="4"/>
  <c r="X533" i="4"/>
  <c r="V534" i="4"/>
  <c r="W534" i="4"/>
  <c r="X534" i="4"/>
  <c r="V535" i="4"/>
  <c r="W535" i="4"/>
  <c r="X535" i="4"/>
  <c r="V536" i="4"/>
  <c r="W536" i="4"/>
  <c r="X536" i="4"/>
  <c r="V537" i="4"/>
  <c r="W537" i="4"/>
  <c r="X537" i="4"/>
  <c r="V538" i="4"/>
  <c r="W538" i="4"/>
  <c r="X538" i="4"/>
  <c r="V539" i="4"/>
  <c r="W539" i="4"/>
  <c r="X539" i="4"/>
  <c r="V540" i="4"/>
  <c r="W540" i="4"/>
  <c r="X540" i="4"/>
  <c r="V541" i="4"/>
  <c r="W541" i="4"/>
  <c r="X541" i="4"/>
  <c r="V542" i="4"/>
  <c r="W542" i="4"/>
  <c r="X542" i="4"/>
  <c r="V543" i="4"/>
  <c r="W543" i="4"/>
  <c r="X543" i="4"/>
  <c r="V544" i="4"/>
  <c r="W544" i="4"/>
  <c r="X544" i="4"/>
  <c r="V545" i="4"/>
  <c r="W545" i="4"/>
  <c r="X545" i="4"/>
  <c r="V546" i="4"/>
  <c r="W546" i="4"/>
  <c r="X546" i="4"/>
  <c r="V547" i="4"/>
  <c r="W547" i="4"/>
  <c r="X547" i="4"/>
  <c r="V548" i="4"/>
  <c r="W548" i="4"/>
  <c r="X548" i="4"/>
  <c r="V549" i="4"/>
  <c r="W549" i="4"/>
  <c r="X549" i="4"/>
  <c r="V550" i="4"/>
  <c r="W550" i="4"/>
  <c r="X550" i="4"/>
  <c r="V551" i="4"/>
  <c r="W551" i="4"/>
  <c r="X551" i="4"/>
  <c r="V552" i="4"/>
  <c r="W552" i="4"/>
  <c r="X552" i="4"/>
  <c r="V553" i="4"/>
  <c r="W553" i="4"/>
  <c r="X553" i="4"/>
  <c r="V554" i="4"/>
  <c r="W554" i="4"/>
  <c r="X554" i="4"/>
  <c r="V555" i="4"/>
  <c r="W555" i="4"/>
  <c r="X555" i="4"/>
  <c r="V556" i="4"/>
  <c r="W556" i="4"/>
  <c r="X556" i="4"/>
  <c r="V557" i="4"/>
  <c r="W557" i="4"/>
  <c r="X557" i="4"/>
  <c r="V558" i="4"/>
  <c r="W558" i="4"/>
  <c r="X558" i="4"/>
  <c r="V559" i="4"/>
  <c r="W559" i="4"/>
  <c r="X559" i="4"/>
  <c r="V560" i="4"/>
  <c r="W560" i="4"/>
  <c r="X560" i="4"/>
  <c r="V561" i="4"/>
  <c r="W561" i="4"/>
  <c r="X561" i="4"/>
  <c r="V562" i="4"/>
  <c r="W562" i="4"/>
  <c r="X562" i="4"/>
  <c r="V563" i="4"/>
  <c r="W563" i="4"/>
  <c r="X563" i="4"/>
  <c r="V564" i="4"/>
  <c r="W564" i="4"/>
  <c r="X564" i="4"/>
  <c r="V565" i="4"/>
  <c r="W565" i="4"/>
  <c r="X565" i="4"/>
  <c r="V566" i="4"/>
  <c r="W566" i="4"/>
  <c r="X566" i="4"/>
  <c r="V567" i="4"/>
  <c r="W567" i="4"/>
  <c r="X567" i="4"/>
  <c r="V568" i="4"/>
  <c r="W568" i="4"/>
  <c r="X568" i="4"/>
  <c r="V569" i="4"/>
  <c r="W569" i="4"/>
  <c r="X569" i="4"/>
  <c r="V570" i="4"/>
  <c r="W570" i="4"/>
  <c r="X570" i="4"/>
  <c r="V571" i="4"/>
  <c r="W571" i="4"/>
  <c r="X571" i="4"/>
  <c r="V572" i="4"/>
  <c r="W572" i="4"/>
  <c r="X572" i="4"/>
  <c r="V573" i="4"/>
  <c r="W573" i="4"/>
  <c r="X573" i="4"/>
  <c r="V574" i="4"/>
  <c r="W574" i="4"/>
  <c r="X574" i="4"/>
  <c r="V575" i="4"/>
  <c r="W575" i="4"/>
  <c r="X575" i="4"/>
  <c r="V576" i="4"/>
  <c r="W576" i="4"/>
  <c r="X576" i="4"/>
  <c r="V577" i="4"/>
  <c r="W577" i="4"/>
  <c r="X577" i="4"/>
  <c r="V578" i="4"/>
  <c r="W578" i="4"/>
  <c r="X578" i="4"/>
  <c r="V579" i="4"/>
  <c r="W579" i="4"/>
  <c r="X579" i="4"/>
  <c r="V580" i="4"/>
  <c r="W580" i="4"/>
  <c r="X580" i="4"/>
  <c r="V581" i="4"/>
  <c r="W581" i="4"/>
  <c r="X581" i="4"/>
  <c r="V582" i="4"/>
  <c r="W582" i="4"/>
  <c r="X582" i="4"/>
  <c r="V583" i="4"/>
  <c r="W583" i="4"/>
  <c r="X583" i="4"/>
  <c r="V584" i="4"/>
  <c r="W584" i="4"/>
  <c r="X584" i="4"/>
  <c r="V585" i="4"/>
  <c r="W585" i="4"/>
  <c r="X585" i="4"/>
  <c r="V586" i="4"/>
  <c r="W586" i="4"/>
  <c r="X586" i="4"/>
  <c r="V587" i="4"/>
  <c r="W587" i="4"/>
  <c r="X587" i="4"/>
  <c r="V588" i="4"/>
  <c r="W588" i="4"/>
  <c r="X588" i="4"/>
  <c r="V589" i="4"/>
  <c r="W589" i="4"/>
  <c r="X589" i="4"/>
  <c r="V590" i="4"/>
  <c r="W590" i="4"/>
  <c r="X590" i="4"/>
  <c r="V591" i="4"/>
  <c r="W591" i="4"/>
  <c r="X591" i="4"/>
  <c r="V592" i="4"/>
  <c r="W592" i="4"/>
  <c r="X592" i="4"/>
  <c r="V593" i="4"/>
  <c r="W593" i="4"/>
  <c r="X593" i="4"/>
  <c r="V594" i="4"/>
  <c r="W594" i="4"/>
  <c r="X594" i="4"/>
  <c r="V595" i="4"/>
  <c r="W595" i="4"/>
  <c r="X595" i="4"/>
  <c r="V596" i="4"/>
  <c r="W596" i="4"/>
  <c r="X596" i="4"/>
  <c r="V597" i="4"/>
  <c r="W597" i="4"/>
  <c r="X597" i="4"/>
  <c r="V598" i="4"/>
  <c r="W598" i="4"/>
  <c r="X598" i="4"/>
  <c r="V599" i="4"/>
  <c r="W599" i="4"/>
  <c r="X599" i="4"/>
  <c r="V600" i="4"/>
  <c r="W600" i="4"/>
  <c r="X600" i="4"/>
  <c r="V601" i="4"/>
  <c r="W601" i="4"/>
  <c r="X601" i="4"/>
  <c r="V602" i="4"/>
  <c r="W602" i="4"/>
  <c r="X602" i="4"/>
  <c r="V603" i="4"/>
  <c r="W603" i="4"/>
  <c r="X603" i="4"/>
  <c r="V604" i="4"/>
  <c r="W604" i="4"/>
  <c r="X604" i="4"/>
  <c r="V605" i="4"/>
  <c r="W605" i="4"/>
  <c r="X605" i="4"/>
  <c r="V606" i="4"/>
  <c r="W606" i="4"/>
  <c r="X606" i="4"/>
  <c r="V607" i="4"/>
  <c r="W607" i="4"/>
  <c r="X607" i="4"/>
  <c r="V608" i="4"/>
  <c r="W608" i="4"/>
  <c r="X608" i="4"/>
  <c r="V609" i="4"/>
  <c r="W609" i="4"/>
  <c r="X609" i="4"/>
  <c r="V610" i="4"/>
  <c r="W610" i="4"/>
  <c r="X610" i="4"/>
  <c r="V611" i="4"/>
  <c r="W611" i="4"/>
  <c r="X611" i="4"/>
  <c r="V612" i="4"/>
  <c r="W612" i="4"/>
  <c r="X612" i="4"/>
  <c r="V613" i="4"/>
  <c r="W613" i="4"/>
  <c r="X613" i="4"/>
  <c r="V614" i="4"/>
  <c r="W614" i="4"/>
  <c r="X614" i="4"/>
  <c r="V615" i="4"/>
  <c r="W615" i="4"/>
  <c r="X615" i="4"/>
  <c r="V616" i="4"/>
  <c r="W616" i="4"/>
  <c r="X616" i="4"/>
  <c r="V617" i="4"/>
  <c r="W617" i="4"/>
  <c r="X617" i="4"/>
  <c r="V618" i="4"/>
  <c r="W618" i="4"/>
  <c r="X618" i="4"/>
  <c r="V619" i="4"/>
  <c r="W619" i="4"/>
  <c r="X619" i="4"/>
  <c r="V620" i="4"/>
  <c r="W620" i="4"/>
  <c r="X620" i="4"/>
  <c r="V621" i="4"/>
  <c r="W621" i="4"/>
  <c r="X621" i="4"/>
  <c r="V622" i="4"/>
  <c r="W622" i="4"/>
  <c r="X622" i="4"/>
  <c r="V623" i="4"/>
  <c r="W623" i="4"/>
  <c r="X623" i="4"/>
  <c r="V624" i="4"/>
  <c r="W624" i="4"/>
  <c r="X624" i="4"/>
  <c r="V625" i="4"/>
  <c r="W625" i="4"/>
  <c r="X625" i="4"/>
  <c r="V626" i="4"/>
  <c r="W626" i="4"/>
  <c r="X626" i="4"/>
  <c r="V627" i="4"/>
  <c r="W627" i="4"/>
  <c r="X627" i="4"/>
  <c r="V628" i="4"/>
  <c r="W628" i="4"/>
  <c r="X628" i="4"/>
  <c r="V629" i="4"/>
  <c r="W629" i="4"/>
  <c r="X629" i="4"/>
  <c r="V630" i="4"/>
  <c r="W630" i="4"/>
  <c r="X630" i="4"/>
  <c r="V631" i="4"/>
  <c r="W631" i="4"/>
  <c r="X631" i="4"/>
  <c r="V632" i="4"/>
  <c r="W632" i="4"/>
  <c r="X632" i="4"/>
  <c r="V633" i="4"/>
  <c r="W633" i="4"/>
  <c r="X633" i="4"/>
  <c r="V634" i="4"/>
  <c r="W634" i="4"/>
  <c r="X634" i="4"/>
  <c r="V635" i="4"/>
  <c r="W635" i="4"/>
  <c r="X635" i="4"/>
  <c r="V636" i="4"/>
  <c r="W636" i="4"/>
  <c r="X636" i="4"/>
  <c r="V637" i="4"/>
  <c r="W637" i="4"/>
  <c r="X637" i="4"/>
  <c r="V638" i="4"/>
  <c r="W638" i="4"/>
  <c r="X638" i="4"/>
  <c r="V639" i="4"/>
  <c r="W639" i="4"/>
  <c r="X639" i="4"/>
  <c r="V640" i="4"/>
  <c r="W640" i="4"/>
  <c r="X640" i="4"/>
  <c r="V641" i="4"/>
  <c r="W641" i="4"/>
  <c r="X641" i="4"/>
  <c r="V642" i="4"/>
  <c r="W642" i="4"/>
  <c r="X642" i="4"/>
  <c r="V643" i="4"/>
  <c r="W643" i="4"/>
  <c r="X643" i="4"/>
  <c r="V644" i="4"/>
  <c r="W644" i="4"/>
  <c r="X644" i="4"/>
  <c r="V645" i="4"/>
  <c r="W645" i="4"/>
  <c r="X645" i="4"/>
  <c r="V646" i="4"/>
  <c r="W646" i="4"/>
  <c r="X646" i="4"/>
  <c r="V647" i="4"/>
  <c r="W647" i="4"/>
  <c r="X647" i="4"/>
  <c r="V648" i="4"/>
  <c r="W648" i="4"/>
  <c r="X648" i="4"/>
  <c r="V649" i="4"/>
  <c r="W649" i="4"/>
  <c r="X649" i="4"/>
  <c r="V650" i="4"/>
  <c r="W650" i="4"/>
  <c r="X650" i="4"/>
  <c r="V651" i="4"/>
  <c r="W651" i="4"/>
  <c r="X651" i="4"/>
  <c r="V652" i="4"/>
  <c r="W652" i="4"/>
  <c r="X652" i="4"/>
  <c r="V653" i="4"/>
  <c r="W653" i="4"/>
  <c r="X653" i="4"/>
  <c r="V654" i="4"/>
  <c r="W654" i="4"/>
  <c r="X654" i="4"/>
  <c r="V655" i="4"/>
  <c r="W655" i="4"/>
  <c r="X655" i="4"/>
  <c r="V656" i="4"/>
  <c r="W656" i="4"/>
  <c r="X656" i="4"/>
  <c r="V657" i="4"/>
  <c r="W657" i="4"/>
  <c r="X657" i="4"/>
  <c r="V658" i="4"/>
  <c r="W658" i="4"/>
  <c r="X658" i="4"/>
  <c r="V659" i="4"/>
  <c r="W659" i="4"/>
  <c r="X659" i="4"/>
  <c r="V660" i="4"/>
  <c r="W660" i="4"/>
  <c r="X660" i="4"/>
  <c r="V661" i="4"/>
  <c r="W661" i="4"/>
  <c r="X661" i="4"/>
  <c r="V662" i="4"/>
  <c r="W662" i="4"/>
  <c r="X662" i="4"/>
  <c r="V663" i="4"/>
  <c r="W663" i="4"/>
  <c r="X663" i="4"/>
  <c r="V664" i="4"/>
  <c r="W664" i="4"/>
  <c r="X664" i="4"/>
  <c r="V665" i="4"/>
  <c r="W665" i="4"/>
  <c r="X665" i="4"/>
  <c r="V666" i="4"/>
  <c r="W666" i="4"/>
  <c r="X666" i="4"/>
  <c r="V667" i="4"/>
  <c r="W667" i="4"/>
  <c r="X667" i="4"/>
  <c r="V668" i="4"/>
  <c r="W668" i="4"/>
  <c r="X668" i="4"/>
  <c r="V669" i="4"/>
  <c r="W669" i="4"/>
  <c r="X669" i="4"/>
  <c r="V670" i="4"/>
  <c r="W670" i="4"/>
  <c r="X670" i="4"/>
  <c r="V671" i="4"/>
  <c r="W671" i="4"/>
  <c r="X671" i="4"/>
  <c r="V672" i="4"/>
  <c r="W672" i="4"/>
  <c r="X672" i="4"/>
  <c r="V673" i="4"/>
  <c r="W673" i="4"/>
  <c r="X673" i="4"/>
  <c r="V674" i="4"/>
  <c r="W674" i="4"/>
  <c r="X674" i="4"/>
  <c r="V675" i="4"/>
  <c r="W675" i="4"/>
  <c r="X675" i="4"/>
  <c r="V676" i="4"/>
  <c r="W676" i="4"/>
  <c r="X676" i="4"/>
  <c r="V677" i="4"/>
  <c r="W677" i="4"/>
  <c r="X677" i="4"/>
  <c r="V678" i="4"/>
  <c r="W678" i="4"/>
  <c r="X678" i="4"/>
  <c r="V679" i="4"/>
  <c r="W679" i="4"/>
  <c r="X679" i="4"/>
  <c r="V680" i="4"/>
  <c r="W680" i="4"/>
  <c r="X680" i="4"/>
  <c r="V681" i="4"/>
  <c r="W681" i="4"/>
  <c r="X681" i="4"/>
  <c r="V682" i="4"/>
  <c r="W682" i="4"/>
  <c r="X682" i="4"/>
  <c r="V683" i="4"/>
  <c r="W683" i="4"/>
  <c r="X683" i="4"/>
  <c r="V684" i="4"/>
  <c r="W684" i="4"/>
  <c r="X684" i="4"/>
  <c r="V685" i="4"/>
  <c r="W685" i="4"/>
  <c r="X685" i="4"/>
  <c r="V686" i="4"/>
  <c r="W686" i="4"/>
  <c r="X686" i="4"/>
  <c r="V687" i="4"/>
  <c r="W687" i="4"/>
  <c r="X687" i="4"/>
  <c r="V688" i="4"/>
  <c r="W688" i="4"/>
  <c r="X688" i="4"/>
  <c r="V689" i="4"/>
  <c r="W689" i="4"/>
  <c r="X689" i="4"/>
  <c r="V690" i="4"/>
  <c r="W690" i="4"/>
  <c r="X690" i="4"/>
  <c r="V691" i="4"/>
  <c r="W691" i="4"/>
  <c r="X691" i="4"/>
  <c r="V692" i="4"/>
  <c r="W692" i="4"/>
  <c r="X692" i="4"/>
  <c r="V693" i="4"/>
  <c r="W693" i="4"/>
  <c r="X693" i="4"/>
  <c r="V694" i="4"/>
  <c r="W694" i="4"/>
  <c r="X694" i="4"/>
  <c r="V695" i="4"/>
  <c r="W695" i="4"/>
  <c r="X695" i="4"/>
  <c r="V696" i="4"/>
  <c r="W696" i="4"/>
  <c r="X696" i="4"/>
  <c r="V697" i="4"/>
  <c r="W697" i="4"/>
  <c r="X697" i="4"/>
  <c r="V698" i="4"/>
  <c r="W698" i="4"/>
  <c r="X698" i="4"/>
  <c r="V699" i="4"/>
  <c r="W699" i="4"/>
  <c r="X699" i="4"/>
  <c r="V700" i="4"/>
  <c r="W700" i="4"/>
  <c r="X700" i="4"/>
  <c r="V701" i="4"/>
  <c r="W701" i="4"/>
  <c r="X701" i="4"/>
  <c r="V702" i="4"/>
  <c r="W702" i="4"/>
  <c r="X702" i="4"/>
  <c r="V703" i="4"/>
  <c r="W703" i="4"/>
  <c r="X703" i="4"/>
  <c r="V704" i="4"/>
  <c r="W704" i="4"/>
  <c r="X704" i="4"/>
  <c r="V705" i="4"/>
  <c r="W705" i="4"/>
  <c r="X705" i="4"/>
  <c r="V706" i="4"/>
  <c r="W706" i="4"/>
  <c r="X706" i="4"/>
  <c r="V707" i="4"/>
  <c r="W707" i="4"/>
  <c r="X707" i="4"/>
  <c r="V708" i="4"/>
  <c r="W708" i="4"/>
  <c r="X708" i="4"/>
  <c r="V709" i="4"/>
  <c r="W709" i="4"/>
  <c r="X709" i="4"/>
  <c r="V710" i="4"/>
  <c r="W710" i="4"/>
  <c r="X710" i="4"/>
  <c r="V711" i="4"/>
  <c r="W711" i="4"/>
  <c r="X711" i="4"/>
  <c r="V712" i="4"/>
  <c r="W712" i="4"/>
  <c r="X712" i="4"/>
  <c r="V713" i="4"/>
  <c r="W713" i="4"/>
  <c r="X713" i="4"/>
  <c r="V714" i="4"/>
  <c r="W714" i="4"/>
  <c r="X714" i="4"/>
  <c r="V715" i="4"/>
  <c r="W715" i="4"/>
  <c r="X715" i="4"/>
  <c r="V716" i="4"/>
  <c r="W716" i="4"/>
  <c r="X716" i="4"/>
  <c r="V717" i="4"/>
  <c r="W717" i="4"/>
  <c r="X717" i="4"/>
  <c r="V718" i="4"/>
  <c r="W718" i="4"/>
  <c r="X718" i="4"/>
  <c r="V719" i="4"/>
  <c r="W719" i="4"/>
  <c r="X719" i="4"/>
  <c r="V720" i="4"/>
  <c r="W720" i="4"/>
  <c r="X720" i="4"/>
  <c r="V721" i="4"/>
  <c r="W721" i="4"/>
  <c r="X721" i="4"/>
  <c r="V722" i="4"/>
  <c r="W722" i="4"/>
  <c r="X722" i="4"/>
  <c r="V723" i="4"/>
  <c r="W723" i="4"/>
  <c r="X723" i="4"/>
  <c r="V724" i="4"/>
  <c r="W724" i="4"/>
  <c r="X724" i="4"/>
  <c r="V725" i="4"/>
  <c r="W725" i="4"/>
  <c r="X725" i="4"/>
  <c r="V726" i="4"/>
  <c r="W726" i="4"/>
  <c r="X726" i="4"/>
  <c r="V727" i="4"/>
  <c r="W727" i="4"/>
  <c r="X727" i="4"/>
  <c r="V728" i="4"/>
  <c r="W728" i="4"/>
  <c r="X728" i="4"/>
  <c r="V729" i="4"/>
  <c r="W729" i="4"/>
  <c r="X729" i="4"/>
  <c r="V730" i="4"/>
  <c r="W730" i="4"/>
  <c r="X730" i="4"/>
  <c r="V731" i="4"/>
  <c r="W731" i="4"/>
  <c r="X731" i="4"/>
  <c r="V732" i="4"/>
  <c r="W732" i="4"/>
  <c r="X732" i="4"/>
  <c r="V733" i="4"/>
  <c r="W733" i="4"/>
  <c r="X733" i="4"/>
  <c r="V734" i="4"/>
  <c r="W734" i="4"/>
  <c r="X734" i="4"/>
  <c r="V735" i="4"/>
  <c r="W735" i="4"/>
  <c r="X735" i="4"/>
  <c r="V736" i="4"/>
  <c r="W736" i="4"/>
  <c r="X736" i="4"/>
  <c r="V737" i="4"/>
  <c r="W737" i="4"/>
  <c r="X737" i="4"/>
  <c r="V738" i="4"/>
  <c r="W738" i="4"/>
  <c r="X738" i="4"/>
  <c r="V739" i="4"/>
  <c r="W739" i="4"/>
  <c r="X739" i="4"/>
  <c r="V740" i="4"/>
  <c r="W740" i="4"/>
  <c r="X740" i="4"/>
  <c r="V741" i="4"/>
  <c r="W741" i="4"/>
  <c r="X741" i="4"/>
  <c r="V742" i="4"/>
  <c r="W742" i="4"/>
  <c r="X742" i="4"/>
  <c r="V743" i="4"/>
  <c r="W743" i="4"/>
  <c r="X743" i="4"/>
  <c r="V744" i="4"/>
  <c r="W744" i="4"/>
  <c r="X744" i="4"/>
  <c r="V745" i="4"/>
  <c r="W745" i="4"/>
  <c r="X745" i="4"/>
  <c r="V746" i="4"/>
  <c r="W746" i="4"/>
  <c r="X746" i="4"/>
  <c r="V747" i="4"/>
  <c r="W747" i="4"/>
  <c r="X747" i="4"/>
  <c r="V748" i="4"/>
  <c r="W748" i="4"/>
  <c r="X748" i="4"/>
  <c r="V749" i="4"/>
  <c r="W749" i="4"/>
  <c r="X749" i="4"/>
  <c r="V750" i="4"/>
  <c r="W750" i="4"/>
  <c r="X750" i="4"/>
  <c r="V751" i="4"/>
  <c r="W751" i="4"/>
  <c r="X751" i="4"/>
  <c r="V752" i="4"/>
  <c r="W752" i="4"/>
  <c r="X752" i="4"/>
  <c r="V753" i="4"/>
  <c r="W753" i="4"/>
  <c r="X753" i="4"/>
  <c r="V754" i="4"/>
  <c r="W754" i="4"/>
  <c r="X754" i="4"/>
  <c r="V755" i="4"/>
  <c r="W755" i="4"/>
  <c r="X755" i="4"/>
  <c r="V756" i="4"/>
  <c r="W756" i="4"/>
  <c r="X756" i="4"/>
  <c r="V757" i="4"/>
  <c r="W757" i="4"/>
  <c r="X757" i="4"/>
  <c r="V758" i="4"/>
  <c r="W758" i="4"/>
  <c r="X758" i="4"/>
  <c r="V759" i="4"/>
  <c r="W759" i="4"/>
  <c r="X759" i="4"/>
  <c r="V760" i="4"/>
  <c r="W760" i="4"/>
  <c r="X760" i="4"/>
  <c r="V761" i="4"/>
  <c r="W761" i="4"/>
  <c r="X761" i="4"/>
  <c r="V762" i="4"/>
  <c r="W762" i="4"/>
  <c r="X762" i="4"/>
  <c r="V763" i="4"/>
  <c r="W763" i="4"/>
  <c r="X763" i="4"/>
  <c r="V764" i="4"/>
  <c r="W764" i="4"/>
  <c r="X764" i="4"/>
  <c r="V765" i="4"/>
  <c r="W765" i="4"/>
  <c r="X765" i="4"/>
  <c r="V766" i="4"/>
  <c r="W766" i="4"/>
  <c r="X766" i="4"/>
  <c r="V767" i="4"/>
  <c r="W767" i="4"/>
  <c r="X767" i="4"/>
  <c r="V768" i="4"/>
  <c r="W768" i="4"/>
  <c r="X768" i="4"/>
  <c r="V769" i="4"/>
  <c r="W769" i="4"/>
  <c r="X769" i="4"/>
  <c r="V770" i="4"/>
  <c r="W770" i="4"/>
  <c r="X770" i="4"/>
  <c r="V771" i="4"/>
  <c r="W771" i="4"/>
  <c r="X771" i="4"/>
  <c r="V772" i="4"/>
  <c r="W772" i="4"/>
  <c r="X772" i="4"/>
  <c r="V773" i="4"/>
  <c r="W773" i="4"/>
  <c r="X773" i="4"/>
  <c r="V774" i="4"/>
  <c r="W774" i="4"/>
  <c r="X774" i="4"/>
  <c r="V775" i="4"/>
  <c r="W775" i="4"/>
  <c r="X775" i="4"/>
  <c r="V776" i="4"/>
  <c r="W776" i="4"/>
  <c r="X776" i="4"/>
  <c r="V777" i="4"/>
  <c r="W777" i="4"/>
  <c r="X777" i="4"/>
  <c r="V778" i="4"/>
  <c r="W778" i="4"/>
  <c r="X778" i="4"/>
  <c r="V779" i="4"/>
  <c r="W779" i="4"/>
  <c r="X779" i="4"/>
  <c r="V780" i="4"/>
  <c r="W780" i="4"/>
  <c r="X780" i="4"/>
  <c r="V781" i="4"/>
  <c r="W781" i="4"/>
  <c r="X781" i="4"/>
  <c r="V782" i="4"/>
  <c r="W782" i="4"/>
  <c r="X782" i="4"/>
  <c r="V783" i="4"/>
  <c r="W783" i="4"/>
  <c r="X783" i="4"/>
  <c r="V784" i="4"/>
  <c r="W784" i="4"/>
  <c r="X784" i="4"/>
  <c r="V785" i="4"/>
  <c r="W785" i="4"/>
  <c r="X785" i="4"/>
  <c r="V786" i="4"/>
  <c r="W786" i="4"/>
  <c r="X786" i="4"/>
  <c r="V787" i="4"/>
  <c r="W787" i="4"/>
  <c r="X787" i="4"/>
  <c r="V788" i="4"/>
  <c r="W788" i="4"/>
  <c r="X788" i="4"/>
  <c r="V789" i="4"/>
  <c r="W789" i="4"/>
  <c r="X789" i="4"/>
  <c r="V790" i="4"/>
  <c r="W790" i="4"/>
  <c r="X790" i="4"/>
  <c r="V791" i="4"/>
  <c r="W791" i="4"/>
  <c r="X791" i="4"/>
  <c r="V792" i="4"/>
  <c r="W792" i="4"/>
  <c r="X792" i="4"/>
  <c r="V793" i="4"/>
  <c r="W793" i="4"/>
  <c r="X793" i="4"/>
  <c r="V794" i="4"/>
  <c r="W794" i="4"/>
  <c r="X794" i="4"/>
  <c r="V795" i="4"/>
  <c r="W795" i="4"/>
  <c r="X795" i="4"/>
  <c r="V796" i="4"/>
  <c r="W796" i="4"/>
  <c r="X796" i="4"/>
  <c r="V797" i="4"/>
  <c r="W797" i="4"/>
  <c r="X797" i="4"/>
  <c r="V798" i="4"/>
  <c r="W798" i="4"/>
  <c r="X798" i="4"/>
  <c r="V799" i="4"/>
  <c r="W799" i="4"/>
  <c r="X799" i="4"/>
  <c r="V800" i="4"/>
  <c r="W800" i="4"/>
  <c r="X800" i="4"/>
  <c r="V801" i="4"/>
  <c r="W801" i="4"/>
  <c r="X801" i="4"/>
  <c r="V802" i="4"/>
  <c r="W802" i="4"/>
  <c r="X802" i="4"/>
  <c r="V803" i="4"/>
  <c r="W803" i="4"/>
  <c r="X803" i="4"/>
  <c r="V804" i="4"/>
  <c r="W804" i="4"/>
  <c r="X804" i="4"/>
  <c r="V805" i="4"/>
  <c r="W805" i="4"/>
  <c r="X805" i="4"/>
  <c r="V806" i="4"/>
  <c r="W806" i="4"/>
  <c r="X806" i="4"/>
  <c r="V807" i="4"/>
  <c r="W807" i="4"/>
  <c r="X807" i="4"/>
  <c r="V808" i="4"/>
  <c r="W808" i="4"/>
  <c r="X808" i="4"/>
  <c r="V809" i="4"/>
  <c r="W809" i="4"/>
  <c r="X809" i="4"/>
  <c r="V810" i="4"/>
  <c r="W810" i="4"/>
  <c r="X810" i="4"/>
  <c r="V811" i="4"/>
  <c r="W811" i="4"/>
  <c r="X811" i="4"/>
  <c r="V812" i="4"/>
  <c r="W812" i="4"/>
  <c r="X812" i="4"/>
  <c r="V813" i="4"/>
  <c r="W813" i="4"/>
  <c r="X813" i="4"/>
  <c r="V814" i="4"/>
  <c r="W814" i="4"/>
  <c r="X814" i="4"/>
  <c r="V815" i="4"/>
  <c r="W815" i="4"/>
  <c r="X815" i="4"/>
  <c r="V816" i="4"/>
  <c r="W816" i="4"/>
  <c r="X816" i="4"/>
  <c r="V817" i="4"/>
  <c r="W817" i="4"/>
  <c r="X817" i="4"/>
  <c r="V818" i="4"/>
  <c r="W818" i="4"/>
  <c r="X818" i="4"/>
  <c r="V819" i="4"/>
  <c r="W819" i="4"/>
  <c r="X819" i="4"/>
  <c r="V820" i="4"/>
  <c r="W820" i="4"/>
  <c r="X820" i="4"/>
  <c r="V821" i="4"/>
  <c r="W821" i="4"/>
  <c r="X821" i="4"/>
  <c r="V822" i="4"/>
  <c r="W822" i="4"/>
  <c r="X822" i="4"/>
  <c r="V823" i="4"/>
  <c r="W823" i="4"/>
  <c r="X823" i="4"/>
  <c r="V824" i="4"/>
  <c r="W824" i="4"/>
  <c r="X824" i="4"/>
  <c r="V825" i="4"/>
  <c r="W825" i="4"/>
  <c r="X825" i="4"/>
  <c r="V826" i="4"/>
  <c r="W826" i="4"/>
  <c r="X826" i="4"/>
  <c r="V827" i="4"/>
  <c r="W827" i="4"/>
  <c r="X827" i="4"/>
  <c r="V828" i="4"/>
  <c r="W828" i="4"/>
  <c r="X828" i="4"/>
  <c r="V829" i="4"/>
  <c r="W829" i="4"/>
  <c r="X829" i="4"/>
  <c r="V830" i="4"/>
  <c r="W830" i="4"/>
  <c r="X830" i="4"/>
  <c r="V831" i="4"/>
  <c r="W831" i="4"/>
  <c r="X831" i="4"/>
  <c r="V832" i="4"/>
  <c r="W832" i="4"/>
  <c r="X832" i="4"/>
  <c r="V833" i="4"/>
  <c r="W833" i="4"/>
  <c r="X833" i="4"/>
  <c r="V834" i="4"/>
  <c r="W834" i="4"/>
  <c r="X834" i="4"/>
  <c r="V835" i="4"/>
  <c r="W835" i="4"/>
  <c r="X835" i="4"/>
  <c r="V836" i="4"/>
  <c r="W836" i="4"/>
  <c r="X836" i="4"/>
  <c r="V837" i="4"/>
  <c r="W837" i="4"/>
  <c r="X837" i="4"/>
  <c r="V838" i="4"/>
  <c r="W838" i="4"/>
  <c r="X838" i="4"/>
  <c r="V839" i="4"/>
  <c r="W839" i="4"/>
  <c r="X839" i="4"/>
  <c r="V840" i="4"/>
  <c r="W840" i="4"/>
  <c r="X840" i="4"/>
  <c r="V841" i="4"/>
  <c r="W841" i="4"/>
  <c r="X841" i="4"/>
  <c r="V842" i="4"/>
  <c r="W842" i="4"/>
  <c r="X842" i="4"/>
  <c r="V843" i="4"/>
  <c r="W843" i="4"/>
  <c r="X843" i="4"/>
  <c r="V844" i="4"/>
  <c r="W844" i="4"/>
  <c r="X844" i="4"/>
  <c r="V845" i="4"/>
  <c r="W845" i="4"/>
  <c r="X845" i="4"/>
  <c r="V846" i="4"/>
  <c r="W846" i="4"/>
  <c r="X846" i="4"/>
  <c r="V847" i="4"/>
  <c r="W847" i="4"/>
  <c r="X847" i="4"/>
  <c r="V848" i="4"/>
  <c r="W848" i="4"/>
  <c r="X848" i="4"/>
  <c r="V849" i="4"/>
  <c r="W849" i="4"/>
  <c r="X849" i="4"/>
  <c r="V850" i="4"/>
  <c r="W850" i="4"/>
  <c r="X850" i="4"/>
  <c r="V851" i="4"/>
  <c r="W851" i="4"/>
  <c r="X851" i="4"/>
  <c r="V852" i="4"/>
  <c r="W852" i="4"/>
  <c r="X852" i="4"/>
  <c r="V853" i="4"/>
  <c r="W853" i="4"/>
  <c r="X853" i="4"/>
  <c r="V854" i="4"/>
  <c r="W854" i="4"/>
  <c r="X854" i="4"/>
  <c r="V855" i="4"/>
  <c r="W855" i="4"/>
  <c r="X855" i="4"/>
  <c r="V856" i="4"/>
  <c r="W856" i="4"/>
  <c r="X856" i="4"/>
  <c r="V857" i="4"/>
  <c r="W857" i="4"/>
  <c r="X857" i="4"/>
  <c r="V858" i="4"/>
  <c r="W858" i="4"/>
  <c r="X858" i="4"/>
  <c r="V859" i="4"/>
  <c r="W859" i="4"/>
  <c r="X859" i="4"/>
  <c r="V860" i="4"/>
  <c r="W860" i="4"/>
  <c r="X860" i="4"/>
  <c r="V861" i="4"/>
  <c r="W861" i="4"/>
  <c r="X861" i="4"/>
  <c r="V862" i="4"/>
  <c r="W862" i="4"/>
  <c r="X862" i="4"/>
  <c r="V863" i="4"/>
  <c r="W863" i="4"/>
  <c r="X863" i="4"/>
  <c r="V864" i="4"/>
  <c r="W864" i="4"/>
  <c r="X864" i="4"/>
  <c r="V865" i="4"/>
  <c r="W865" i="4"/>
  <c r="X865" i="4"/>
  <c r="V866" i="4"/>
  <c r="W866" i="4"/>
  <c r="X866" i="4"/>
  <c r="V867" i="4"/>
  <c r="W867" i="4"/>
  <c r="X867" i="4"/>
  <c r="V868" i="4"/>
  <c r="W868" i="4"/>
  <c r="X868" i="4"/>
  <c r="V869" i="4"/>
  <c r="W869" i="4"/>
  <c r="X869" i="4"/>
  <c r="V870" i="4"/>
  <c r="W870" i="4"/>
  <c r="X870" i="4"/>
  <c r="V871" i="4"/>
  <c r="W871" i="4"/>
  <c r="X871" i="4"/>
  <c r="V872" i="4"/>
  <c r="W872" i="4"/>
  <c r="X872" i="4"/>
  <c r="V873" i="4"/>
  <c r="W873" i="4"/>
  <c r="X873" i="4"/>
  <c r="V874" i="4"/>
  <c r="W874" i="4"/>
  <c r="X874" i="4"/>
  <c r="V875" i="4"/>
  <c r="W875" i="4"/>
  <c r="X875" i="4"/>
  <c r="V876" i="4"/>
  <c r="W876" i="4"/>
  <c r="X876" i="4"/>
  <c r="V877" i="4"/>
  <c r="W877" i="4"/>
  <c r="X877" i="4"/>
  <c r="V878" i="4"/>
  <c r="W878" i="4"/>
  <c r="X878" i="4"/>
  <c r="V879" i="4"/>
  <c r="W879" i="4"/>
  <c r="X879" i="4"/>
  <c r="V880" i="4"/>
  <c r="W880" i="4"/>
  <c r="X880" i="4"/>
  <c r="V881" i="4"/>
  <c r="W881" i="4"/>
  <c r="X881" i="4"/>
  <c r="V882" i="4"/>
  <c r="W882" i="4"/>
  <c r="X882" i="4"/>
  <c r="V883" i="4"/>
  <c r="W883" i="4"/>
  <c r="X883" i="4"/>
  <c r="V884" i="4"/>
  <c r="W884" i="4"/>
  <c r="X884" i="4"/>
  <c r="V885" i="4"/>
  <c r="W885" i="4"/>
  <c r="X885" i="4"/>
  <c r="V886" i="4"/>
  <c r="W886" i="4"/>
  <c r="X886" i="4"/>
  <c r="V887" i="4"/>
  <c r="W887" i="4"/>
  <c r="X887" i="4"/>
  <c r="V888" i="4"/>
  <c r="W888" i="4"/>
  <c r="X888" i="4"/>
  <c r="V889" i="4"/>
  <c r="W889" i="4"/>
  <c r="X889" i="4"/>
  <c r="V890" i="4"/>
  <c r="W890" i="4"/>
  <c r="X890" i="4"/>
  <c r="V891" i="4"/>
  <c r="W891" i="4"/>
  <c r="X891" i="4"/>
  <c r="V892" i="4"/>
  <c r="W892" i="4"/>
  <c r="X892" i="4"/>
  <c r="V893" i="4"/>
  <c r="W893" i="4"/>
  <c r="X893" i="4"/>
  <c r="V894" i="4"/>
  <c r="W894" i="4"/>
  <c r="X894" i="4"/>
  <c r="V895" i="4"/>
  <c r="W895" i="4"/>
  <c r="X895" i="4"/>
  <c r="V896" i="4"/>
  <c r="W896" i="4"/>
  <c r="X896" i="4"/>
  <c r="V897" i="4"/>
  <c r="W897" i="4"/>
  <c r="X897" i="4"/>
  <c r="V898" i="4"/>
  <c r="W898" i="4"/>
  <c r="X898" i="4"/>
  <c r="V899" i="4"/>
  <c r="W899" i="4"/>
  <c r="X899" i="4"/>
  <c r="V900" i="4"/>
  <c r="W900" i="4"/>
  <c r="X900" i="4"/>
  <c r="V901" i="4"/>
  <c r="W901" i="4"/>
  <c r="X901" i="4"/>
  <c r="V902" i="4"/>
  <c r="W902" i="4"/>
  <c r="X902" i="4"/>
  <c r="V903" i="4"/>
  <c r="W903" i="4"/>
  <c r="X903" i="4"/>
  <c r="V904" i="4"/>
  <c r="W904" i="4"/>
  <c r="X904" i="4"/>
  <c r="V905" i="4"/>
  <c r="W905" i="4"/>
  <c r="X905" i="4"/>
  <c r="V906" i="4"/>
  <c r="W906" i="4"/>
  <c r="X906" i="4"/>
  <c r="V907" i="4"/>
  <c r="W907" i="4"/>
  <c r="X907" i="4"/>
  <c r="V908" i="4"/>
  <c r="W908" i="4"/>
  <c r="X908" i="4"/>
  <c r="V909" i="4"/>
  <c r="W909" i="4"/>
  <c r="X909" i="4"/>
  <c r="V910" i="4"/>
  <c r="W910" i="4"/>
  <c r="X910" i="4"/>
  <c r="V911" i="4"/>
  <c r="W911" i="4"/>
  <c r="X911" i="4"/>
  <c r="V912" i="4"/>
  <c r="W912" i="4"/>
  <c r="X912" i="4"/>
  <c r="V913" i="4"/>
  <c r="W913" i="4"/>
  <c r="X913" i="4"/>
  <c r="V914" i="4"/>
  <c r="W914" i="4"/>
  <c r="X914" i="4"/>
  <c r="V915" i="4"/>
  <c r="W915" i="4"/>
  <c r="X915" i="4"/>
  <c r="V916" i="4"/>
  <c r="W916" i="4"/>
  <c r="X916" i="4"/>
  <c r="V917" i="4"/>
  <c r="W917" i="4"/>
  <c r="X917" i="4"/>
  <c r="V918" i="4"/>
  <c r="W918" i="4"/>
  <c r="X918" i="4"/>
  <c r="V919" i="4"/>
  <c r="W919" i="4"/>
  <c r="X919" i="4"/>
  <c r="V920" i="4"/>
  <c r="W920" i="4"/>
  <c r="X920" i="4"/>
  <c r="V921" i="4"/>
  <c r="W921" i="4"/>
  <c r="X921" i="4"/>
  <c r="V922" i="4"/>
  <c r="W922" i="4"/>
  <c r="X922" i="4"/>
  <c r="V923" i="4"/>
  <c r="W923" i="4"/>
  <c r="X923" i="4"/>
  <c r="V924" i="4"/>
  <c r="W924" i="4"/>
  <c r="X924" i="4"/>
  <c r="V925" i="4"/>
  <c r="W925" i="4"/>
  <c r="X925" i="4"/>
  <c r="V926" i="4"/>
  <c r="W926" i="4"/>
  <c r="X926" i="4"/>
  <c r="V927" i="4"/>
  <c r="W927" i="4"/>
  <c r="X927" i="4"/>
  <c r="V928" i="4"/>
  <c r="W928" i="4"/>
  <c r="X928" i="4"/>
  <c r="V929" i="4"/>
  <c r="W929" i="4"/>
  <c r="X929" i="4"/>
  <c r="V930" i="4"/>
  <c r="W930" i="4"/>
  <c r="X930" i="4"/>
  <c r="V931" i="4"/>
  <c r="W931" i="4"/>
  <c r="X931" i="4"/>
  <c r="V932" i="4"/>
  <c r="W932" i="4"/>
  <c r="X932" i="4"/>
  <c r="V933" i="4"/>
  <c r="W933" i="4"/>
  <c r="X933" i="4"/>
  <c r="V934" i="4"/>
  <c r="W934" i="4"/>
  <c r="X934" i="4"/>
  <c r="V935" i="4"/>
  <c r="W935" i="4"/>
  <c r="X935" i="4"/>
  <c r="V936" i="4"/>
  <c r="W936" i="4"/>
  <c r="X936" i="4"/>
  <c r="V937" i="4"/>
  <c r="W937" i="4"/>
  <c r="X937" i="4"/>
  <c r="V938" i="4"/>
  <c r="W938" i="4"/>
  <c r="X938" i="4"/>
  <c r="V939" i="4"/>
  <c r="W939" i="4"/>
  <c r="X939" i="4"/>
  <c r="V940" i="4"/>
  <c r="W940" i="4"/>
  <c r="X940" i="4"/>
  <c r="V941" i="4"/>
  <c r="W941" i="4"/>
  <c r="X941" i="4"/>
  <c r="V942" i="4"/>
  <c r="W942" i="4"/>
  <c r="X942" i="4"/>
  <c r="V943" i="4"/>
  <c r="W943" i="4"/>
  <c r="X943" i="4"/>
  <c r="V944" i="4"/>
  <c r="W944" i="4"/>
  <c r="X944" i="4"/>
  <c r="V945" i="4"/>
  <c r="W945" i="4"/>
  <c r="X945" i="4"/>
  <c r="V946" i="4"/>
  <c r="W946" i="4"/>
  <c r="X946" i="4"/>
  <c r="V947" i="4"/>
  <c r="W947" i="4"/>
  <c r="X947" i="4"/>
  <c r="V948" i="4"/>
  <c r="W948" i="4"/>
  <c r="X948" i="4"/>
  <c r="V949" i="4"/>
  <c r="W949" i="4"/>
  <c r="X949" i="4"/>
  <c r="V950" i="4"/>
  <c r="W950" i="4"/>
  <c r="X950" i="4"/>
  <c r="V951" i="4"/>
  <c r="W951" i="4"/>
  <c r="X951" i="4"/>
  <c r="V952" i="4"/>
  <c r="W952" i="4"/>
  <c r="X952" i="4"/>
  <c r="V953" i="4"/>
  <c r="W953" i="4"/>
  <c r="X953" i="4"/>
  <c r="V954" i="4"/>
  <c r="W954" i="4"/>
  <c r="X954" i="4"/>
  <c r="V955" i="4"/>
  <c r="W955" i="4"/>
  <c r="X955" i="4"/>
  <c r="V956" i="4"/>
  <c r="W956" i="4"/>
  <c r="X956" i="4"/>
  <c r="V957" i="4"/>
  <c r="W957" i="4"/>
  <c r="X957" i="4"/>
  <c r="V958" i="4"/>
  <c r="W958" i="4"/>
  <c r="X958" i="4"/>
  <c r="V959" i="4"/>
  <c r="W959" i="4"/>
  <c r="X959" i="4"/>
  <c r="V960" i="4"/>
  <c r="W960" i="4"/>
  <c r="X960" i="4"/>
  <c r="V961" i="4"/>
  <c r="W961" i="4"/>
  <c r="X961" i="4"/>
  <c r="V962" i="4"/>
  <c r="W962" i="4"/>
  <c r="X962" i="4"/>
  <c r="V963" i="4"/>
  <c r="W963" i="4"/>
  <c r="X963" i="4"/>
  <c r="V964" i="4"/>
  <c r="W964" i="4"/>
  <c r="X964" i="4"/>
  <c r="V965" i="4"/>
  <c r="W965" i="4"/>
  <c r="X965" i="4"/>
  <c r="V966" i="4"/>
  <c r="W966" i="4"/>
  <c r="X966" i="4"/>
  <c r="V967" i="4"/>
  <c r="W967" i="4"/>
  <c r="X967" i="4"/>
  <c r="V968" i="4"/>
  <c r="W968" i="4"/>
  <c r="X968" i="4"/>
  <c r="V969" i="4"/>
  <c r="W969" i="4"/>
  <c r="X969" i="4"/>
  <c r="V970" i="4"/>
  <c r="W970" i="4"/>
  <c r="X970" i="4"/>
  <c r="V971" i="4"/>
  <c r="W971" i="4"/>
  <c r="X971" i="4"/>
  <c r="V972" i="4"/>
  <c r="W972" i="4"/>
  <c r="X972" i="4"/>
  <c r="V973" i="4"/>
  <c r="W973" i="4"/>
  <c r="X973" i="4"/>
  <c r="V974" i="4"/>
  <c r="W974" i="4"/>
  <c r="X974" i="4"/>
  <c r="V975" i="4"/>
  <c r="W975" i="4"/>
  <c r="X975" i="4"/>
  <c r="V976" i="4"/>
  <c r="W976" i="4"/>
  <c r="X976" i="4"/>
  <c r="V977" i="4"/>
  <c r="W977" i="4"/>
  <c r="X977" i="4"/>
  <c r="V978" i="4"/>
  <c r="W978" i="4"/>
  <c r="X978" i="4"/>
  <c r="V979" i="4"/>
  <c r="W979" i="4"/>
  <c r="X979" i="4"/>
  <c r="V980" i="4"/>
  <c r="W980" i="4"/>
  <c r="X980" i="4"/>
  <c r="V981" i="4"/>
  <c r="W981" i="4"/>
  <c r="X981" i="4"/>
  <c r="V982" i="4"/>
  <c r="W982" i="4"/>
  <c r="X982" i="4"/>
  <c r="V983" i="4"/>
  <c r="W983" i="4"/>
  <c r="X983" i="4"/>
  <c r="V984" i="4"/>
  <c r="W984" i="4"/>
  <c r="X984" i="4"/>
  <c r="V985" i="4"/>
  <c r="W985" i="4"/>
  <c r="X985" i="4"/>
  <c r="V986" i="4"/>
  <c r="W986" i="4"/>
  <c r="X986" i="4"/>
  <c r="V987" i="4"/>
  <c r="W987" i="4"/>
  <c r="X987" i="4"/>
  <c r="V988" i="4"/>
  <c r="W988" i="4"/>
  <c r="X988" i="4"/>
  <c r="V989" i="4"/>
  <c r="W989" i="4"/>
  <c r="X989" i="4"/>
  <c r="V990" i="4"/>
  <c r="W990" i="4"/>
  <c r="X990" i="4"/>
  <c r="V991" i="4"/>
  <c r="W991" i="4"/>
  <c r="X991" i="4"/>
  <c r="V992" i="4"/>
  <c r="W992" i="4"/>
  <c r="X992" i="4"/>
  <c r="V993" i="4"/>
  <c r="W993" i="4"/>
  <c r="X993" i="4"/>
  <c r="V994" i="4"/>
  <c r="W994" i="4"/>
  <c r="X994" i="4"/>
  <c r="V995" i="4"/>
  <c r="W995" i="4"/>
  <c r="X995" i="4"/>
  <c r="V996" i="4"/>
  <c r="W996" i="4"/>
  <c r="X996" i="4"/>
  <c r="V997" i="4"/>
  <c r="W997" i="4"/>
  <c r="X997" i="4"/>
  <c r="V998" i="4"/>
  <c r="W998" i="4"/>
  <c r="X998" i="4"/>
  <c r="V999" i="4"/>
  <c r="W999" i="4"/>
  <c r="X999" i="4"/>
  <c r="V1000" i="4"/>
  <c r="W1000" i="4"/>
  <c r="X1000" i="4"/>
  <c r="V1001" i="4"/>
  <c r="W1001" i="4"/>
  <c r="X1001" i="4"/>
  <c r="V1002" i="4"/>
  <c r="W1002" i="4"/>
  <c r="X1002" i="4"/>
  <c r="V1003" i="4"/>
  <c r="W1003" i="4"/>
  <c r="X1003" i="4"/>
  <c r="V1004" i="4"/>
  <c r="W1004" i="4"/>
  <c r="X1004" i="4"/>
  <c r="V1005" i="4"/>
  <c r="W1005" i="4"/>
  <c r="X1005" i="4"/>
  <c r="V1006" i="4"/>
  <c r="W1006" i="4"/>
  <c r="X1006" i="4"/>
  <c r="V1007" i="4"/>
  <c r="W1007" i="4"/>
  <c r="X1007" i="4"/>
  <c r="V1008" i="4"/>
  <c r="W1008" i="4"/>
  <c r="X1008" i="4"/>
  <c r="V1009" i="4"/>
  <c r="W1009" i="4"/>
  <c r="X1009" i="4"/>
  <c r="V1010" i="4"/>
  <c r="W1010" i="4"/>
  <c r="X1010" i="4"/>
  <c r="V1011" i="4"/>
  <c r="W1011" i="4"/>
  <c r="X1011" i="4"/>
  <c r="V1012" i="4"/>
  <c r="W1012" i="4"/>
  <c r="X1012" i="4"/>
  <c r="V1013" i="4"/>
  <c r="W1013" i="4"/>
  <c r="X1013" i="4"/>
  <c r="V1014" i="4"/>
  <c r="W1014" i="4"/>
  <c r="X1014" i="4"/>
  <c r="V1015" i="4"/>
  <c r="W1015" i="4"/>
  <c r="X1015" i="4"/>
  <c r="V1016" i="4"/>
  <c r="W1016" i="4"/>
  <c r="X1016" i="4"/>
  <c r="V1017" i="4"/>
  <c r="W1017" i="4"/>
  <c r="X1017" i="4"/>
  <c r="V1018" i="4"/>
  <c r="W1018" i="4"/>
  <c r="X1018" i="4"/>
  <c r="V1019" i="4"/>
  <c r="W1019" i="4"/>
  <c r="X1019" i="4"/>
  <c r="V1020" i="4"/>
  <c r="W1020" i="4"/>
  <c r="X1020" i="4"/>
  <c r="V1021" i="4"/>
  <c r="W1021" i="4"/>
  <c r="X1021" i="4"/>
  <c r="V1022" i="4"/>
  <c r="W1022" i="4"/>
  <c r="X1022" i="4"/>
  <c r="V1023" i="4"/>
  <c r="W1023" i="4"/>
  <c r="X1023" i="4"/>
  <c r="V1024" i="4"/>
  <c r="W1024" i="4"/>
  <c r="X1024" i="4"/>
  <c r="V1025" i="4"/>
  <c r="W1025" i="4"/>
  <c r="X1025" i="4"/>
  <c r="V1026" i="4"/>
  <c r="W1026" i="4"/>
  <c r="X1026" i="4"/>
  <c r="V1027" i="4"/>
  <c r="W1027" i="4"/>
  <c r="X1027" i="4"/>
  <c r="V1028" i="4"/>
  <c r="W1028" i="4"/>
  <c r="X1028" i="4"/>
  <c r="V1029" i="4"/>
  <c r="W1029" i="4"/>
  <c r="X1029" i="4"/>
  <c r="V1030" i="4"/>
  <c r="W1030" i="4"/>
  <c r="X1030" i="4"/>
  <c r="V1031" i="4"/>
  <c r="W1031" i="4"/>
  <c r="X1031" i="4"/>
  <c r="V1032" i="4"/>
  <c r="W1032" i="4"/>
  <c r="X1032" i="4"/>
  <c r="V1033" i="4"/>
  <c r="W1033" i="4"/>
  <c r="X1033" i="4"/>
  <c r="V1034" i="4"/>
  <c r="W1034" i="4"/>
  <c r="X1034" i="4"/>
  <c r="V1035" i="4"/>
  <c r="W1035" i="4"/>
  <c r="X1035" i="4"/>
  <c r="V1036" i="4"/>
  <c r="W1036" i="4"/>
  <c r="X1036" i="4"/>
  <c r="V1037" i="4"/>
  <c r="W1037" i="4"/>
  <c r="X1037" i="4"/>
  <c r="V1038" i="4"/>
  <c r="W1038" i="4"/>
  <c r="X1038" i="4"/>
  <c r="V1039" i="4"/>
  <c r="W1039" i="4"/>
  <c r="X1039" i="4"/>
  <c r="V1040" i="4"/>
  <c r="W1040" i="4"/>
  <c r="X1040" i="4"/>
  <c r="V1041" i="4"/>
  <c r="W1041" i="4"/>
  <c r="X1041" i="4"/>
  <c r="V1042" i="4"/>
  <c r="W1042" i="4"/>
  <c r="X1042" i="4"/>
  <c r="V1043" i="4"/>
  <c r="W1043" i="4"/>
  <c r="X1043" i="4"/>
  <c r="V1044" i="4"/>
  <c r="W1044" i="4"/>
  <c r="X1044" i="4"/>
  <c r="V1045" i="4"/>
  <c r="W1045" i="4"/>
  <c r="X1045" i="4"/>
  <c r="V1046" i="4"/>
  <c r="W1046" i="4"/>
  <c r="X1046" i="4"/>
  <c r="V1047" i="4"/>
  <c r="W1047" i="4"/>
  <c r="X1047" i="4"/>
  <c r="V1048" i="4"/>
  <c r="W1048" i="4"/>
  <c r="X1048" i="4"/>
  <c r="V1049" i="4"/>
  <c r="W1049" i="4"/>
  <c r="X1049" i="4"/>
  <c r="V1050" i="4"/>
  <c r="W1050" i="4"/>
  <c r="X1050" i="4"/>
  <c r="V1051" i="4"/>
  <c r="W1051" i="4"/>
  <c r="X1051" i="4"/>
  <c r="V1052" i="4"/>
  <c r="W1052" i="4"/>
  <c r="X1052" i="4"/>
  <c r="V1053" i="4"/>
  <c r="W1053" i="4"/>
  <c r="X1053" i="4"/>
  <c r="V1054" i="4"/>
  <c r="W1054" i="4"/>
  <c r="X1054" i="4"/>
  <c r="V1055" i="4"/>
  <c r="W1055" i="4"/>
  <c r="X1055" i="4"/>
  <c r="V1056" i="4"/>
  <c r="W1056" i="4"/>
  <c r="X1056" i="4"/>
  <c r="V1057" i="4"/>
  <c r="W1057" i="4"/>
  <c r="X1057" i="4"/>
  <c r="V1058" i="4"/>
  <c r="W1058" i="4"/>
  <c r="X1058" i="4"/>
  <c r="V1059" i="4"/>
  <c r="W1059" i="4"/>
  <c r="X1059" i="4"/>
  <c r="V1060" i="4"/>
  <c r="W1060" i="4"/>
  <c r="X1060" i="4"/>
  <c r="V1061" i="4"/>
  <c r="W1061" i="4"/>
  <c r="X1061" i="4"/>
  <c r="V1062" i="4"/>
  <c r="W1062" i="4"/>
  <c r="X1062" i="4"/>
  <c r="V1063" i="4"/>
  <c r="W1063" i="4"/>
  <c r="X1063" i="4"/>
  <c r="V1064" i="4"/>
  <c r="W1064" i="4"/>
  <c r="X1064" i="4"/>
  <c r="V1065" i="4"/>
  <c r="W1065" i="4"/>
  <c r="X1065" i="4"/>
  <c r="V1066" i="4"/>
  <c r="W1066" i="4"/>
  <c r="X1066" i="4"/>
  <c r="V1067" i="4"/>
  <c r="W1067" i="4"/>
  <c r="X1067" i="4"/>
  <c r="V1068" i="4"/>
  <c r="W1068" i="4"/>
  <c r="X1068" i="4"/>
  <c r="V1069" i="4"/>
  <c r="W1069" i="4"/>
  <c r="X1069" i="4"/>
  <c r="V1070" i="4"/>
  <c r="W1070" i="4"/>
  <c r="X1070" i="4"/>
  <c r="V1071" i="4"/>
  <c r="W1071" i="4"/>
  <c r="X1071" i="4"/>
  <c r="V1072" i="4"/>
  <c r="W1072" i="4"/>
  <c r="X1072" i="4"/>
  <c r="V1073" i="4"/>
  <c r="W1073" i="4"/>
  <c r="X1073" i="4"/>
  <c r="V1074" i="4"/>
  <c r="W1074" i="4"/>
  <c r="X1074" i="4"/>
  <c r="V1075" i="4"/>
  <c r="W1075" i="4"/>
  <c r="X1075" i="4"/>
  <c r="V1076" i="4"/>
  <c r="W1076" i="4"/>
  <c r="X1076" i="4"/>
  <c r="V1077" i="4"/>
  <c r="W1077" i="4"/>
  <c r="X1077" i="4"/>
  <c r="V1078" i="4"/>
  <c r="W1078" i="4"/>
  <c r="X1078" i="4"/>
  <c r="V1079" i="4"/>
  <c r="W1079" i="4"/>
  <c r="X1079" i="4"/>
  <c r="V1080" i="4"/>
  <c r="W1080" i="4"/>
  <c r="X1080" i="4"/>
  <c r="V1081" i="4"/>
  <c r="W1081" i="4"/>
  <c r="X1081" i="4"/>
  <c r="V1082" i="4"/>
  <c r="W1082" i="4"/>
  <c r="X1082" i="4"/>
  <c r="V1083" i="4"/>
  <c r="W1083" i="4"/>
  <c r="X1083" i="4"/>
  <c r="V1084" i="4"/>
  <c r="W1084" i="4"/>
  <c r="X1084" i="4"/>
  <c r="V1085" i="4"/>
  <c r="W1085" i="4"/>
  <c r="X1085" i="4"/>
  <c r="V1086" i="4"/>
  <c r="W1086" i="4"/>
  <c r="X1086" i="4"/>
  <c r="V1087" i="4"/>
  <c r="W1087" i="4"/>
  <c r="X1087" i="4"/>
  <c r="V1088" i="4"/>
  <c r="W1088" i="4"/>
  <c r="X1088" i="4"/>
  <c r="V1089" i="4"/>
  <c r="W1089" i="4"/>
  <c r="X1089" i="4"/>
  <c r="V1090" i="4"/>
  <c r="W1090" i="4"/>
  <c r="X1090" i="4"/>
  <c r="V1091" i="4"/>
  <c r="W1091" i="4"/>
  <c r="X1091" i="4"/>
  <c r="V1092" i="4"/>
  <c r="W1092" i="4"/>
  <c r="X1092" i="4"/>
  <c r="V1093" i="4"/>
  <c r="W1093" i="4"/>
  <c r="X1093" i="4"/>
  <c r="V1094" i="4"/>
  <c r="W1094" i="4"/>
  <c r="X1094" i="4"/>
  <c r="V1095" i="4"/>
  <c r="W1095" i="4"/>
  <c r="X1095" i="4"/>
  <c r="V1096" i="4"/>
  <c r="W1096" i="4"/>
  <c r="X1096" i="4"/>
  <c r="V1097" i="4"/>
  <c r="W1097" i="4"/>
  <c r="X1097" i="4"/>
  <c r="V1098" i="4"/>
  <c r="W1098" i="4"/>
  <c r="X1098" i="4"/>
  <c r="V1099" i="4"/>
  <c r="W1099" i="4"/>
  <c r="X1099" i="4"/>
  <c r="V1100" i="4"/>
  <c r="W1100" i="4"/>
  <c r="X1100" i="4"/>
  <c r="V1101" i="4"/>
  <c r="W1101" i="4"/>
  <c r="X1101" i="4"/>
  <c r="V1102" i="4"/>
  <c r="W1102" i="4"/>
  <c r="X1102" i="4"/>
  <c r="V1103" i="4"/>
  <c r="W1103" i="4"/>
  <c r="X1103" i="4"/>
  <c r="V1104" i="4"/>
  <c r="W1104" i="4"/>
  <c r="X1104" i="4"/>
  <c r="V1105" i="4"/>
  <c r="W1105" i="4"/>
  <c r="X1105" i="4"/>
  <c r="V1106" i="4"/>
  <c r="W1106" i="4"/>
  <c r="X1106" i="4"/>
  <c r="V1107" i="4"/>
  <c r="W1107" i="4"/>
  <c r="X1107" i="4"/>
  <c r="V1108" i="4"/>
  <c r="W1108" i="4"/>
  <c r="X1108" i="4"/>
  <c r="V1109" i="4"/>
  <c r="W1109" i="4"/>
  <c r="X1109" i="4"/>
  <c r="V1110" i="4"/>
  <c r="W1110" i="4"/>
  <c r="X1110" i="4"/>
  <c r="V1111" i="4"/>
  <c r="W1111" i="4"/>
  <c r="X1111" i="4"/>
  <c r="V1112" i="4"/>
  <c r="W1112" i="4"/>
  <c r="X1112" i="4"/>
  <c r="V1113" i="4"/>
  <c r="W1113" i="4"/>
  <c r="X1113" i="4"/>
  <c r="V1114" i="4"/>
  <c r="W1114" i="4"/>
  <c r="X1114" i="4"/>
  <c r="V1115" i="4"/>
  <c r="W1115" i="4"/>
  <c r="X1115" i="4"/>
  <c r="V1116" i="4"/>
  <c r="W1116" i="4"/>
  <c r="X1116" i="4"/>
  <c r="V1117" i="4"/>
  <c r="W1117" i="4"/>
  <c r="X1117" i="4"/>
  <c r="V1118" i="4"/>
  <c r="W1118" i="4"/>
  <c r="X1118" i="4"/>
  <c r="V1119" i="4"/>
  <c r="W1119" i="4"/>
  <c r="X1119" i="4"/>
  <c r="V1120" i="4"/>
  <c r="W1120" i="4"/>
  <c r="X1120" i="4"/>
  <c r="V1121" i="4"/>
  <c r="W1121" i="4"/>
  <c r="X1121" i="4"/>
  <c r="V1122" i="4"/>
  <c r="W1122" i="4"/>
  <c r="X1122" i="4"/>
  <c r="V1123" i="4"/>
  <c r="W1123" i="4"/>
  <c r="X1123" i="4"/>
  <c r="V1124" i="4"/>
  <c r="W1124" i="4"/>
  <c r="X1124" i="4"/>
  <c r="V1125" i="4"/>
  <c r="W1125" i="4"/>
  <c r="X1125" i="4"/>
  <c r="V1126" i="4"/>
  <c r="W1126" i="4"/>
  <c r="X1126" i="4"/>
  <c r="V1127" i="4"/>
  <c r="W1127" i="4"/>
  <c r="X1127" i="4"/>
  <c r="V1128" i="4"/>
  <c r="W1128" i="4"/>
  <c r="X1128" i="4"/>
  <c r="V1129" i="4"/>
  <c r="W1129" i="4"/>
  <c r="X1129" i="4"/>
  <c r="V1130" i="4"/>
  <c r="W1130" i="4"/>
  <c r="X1130" i="4"/>
  <c r="V1131" i="4"/>
  <c r="W1131" i="4"/>
  <c r="X1131" i="4"/>
  <c r="V1132" i="4"/>
  <c r="W1132" i="4"/>
  <c r="X1132" i="4"/>
  <c r="V1133" i="4"/>
  <c r="W1133" i="4"/>
  <c r="X1133" i="4"/>
  <c r="V1134" i="4"/>
  <c r="W1134" i="4"/>
  <c r="X1134" i="4"/>
  <c r="V1135" i="4"/>
  <c r="W1135" i="4"/>
  <c r="X1135" i="4"/>
  <c r="V1136" i="4"/>
  <c r="W1136" i="4"/>
  <c r="X1136" i="4"/>
  <c r="V1137" i="4"/>
  <c r="W1137" i="4"/>
  <c r="X1137" i="4"/>
  <c r="V1138" i="4"/>
  <c r="W1138" i="4"/>
  <c r="X1138" i="4"/>
  <c r="V1139" i="4"/>
  <c r="W1139" i="4"/>
  <c r="X1139" i="4"/>
  <c r="V1140" i="4"/>
  <c r="W1140" i="4"/>
  <c r="X1140" i="4"/>
  <c r="V1141" i="4"/>
  <c r="W1141" i="4"/>
  <c r="X1141" i="4"/>
  <c r="V1142" i="4"/>
  <c r="W1142" i="4"/>
  <c r="X1142" i="4"/>
  <c r="V1143" i="4"/>
  <c r="W1143" i="4"/>
  <c r="X1143" i="4"/>
  <c r="V1144" i="4"/>
  <c r="W1144" i="4"/>
  <c r="X1144" i="4"/>
  <c r="V1145" i="4"/>
  <c r="W1145" i="4"/>
  <c r="X1145" i="4"/>
  <c r="V1146" i="4"/>
  <c r="W1146" i="4"/>
  <c r="X1146" i="4"/>
  <c r="V1147" i="4"/>
  <c r="W1147" i="4"/>
  <c r="X1147" i="4"/>
  <c r="V1148" i="4"/>
  <c r="W1148" i="4"/>
  <c r="X1148" i="4"/>
  <c r="V1149" i="4"/>
  <c r="W1149" i="4"/>
  <c r="X1149" i="4"/>
  <c r="V1150" i="4"/>
  <c r="W1150" i="4"/>
  <c r="X1150" i="4"/>
  <c r="V1151" i="4"/>
  <c r="W1151" i="4"/>
  <c r="X1151" i="4"/>
  <c r="V1152" i="4"/>
  <c r="W1152" i="4"/>
  <c r="X1152" i="4"/>
  <c r="V1153" i="4"/>
  <c r="W1153" i="4"/>
  <c r="X1153" i="4"/>
  <c r="V1154" i="4"/>
  <c r="W1154" i="4"/>
  <c r="X1154" i="4"/>
  <c r="V1155" i="4"/>
  <c r="W1155" i="4"/>
  <c r="X1155" i="4"/>
  <c r="V1156" i="4"/>
  <c r="W1156" i="4"/>
  <c r="X1156" i="4"/>
  <c r="V1157" i="4"/>
  <c r="W1157" i="4"/>
  <c r="X1157" i="4"/>
  <c r="V1158" i="4"/>
  <c r="W1158" i="4"/>
  <c r="X1158" i="4"/>
  <c r="V1159" i="4"/>
  <c r="W1159" i="4"/>
  <c r="X1159" i="4"/>
  <c r="V1160" i="4"/>
  <c r="W1160" i="4"/>
  <c r="X1160" i="4"/>
  <c r="V1161" i="4"/>
  <c r="W1161" i="4"/>
  <c r="X1161" i="4"/>
  <c r="V1162" i="4"/>
  <c r="W1162" i="4"/>
  <c r="X1162" i="4"/>
  <c r="V1163" i="4"/>
  <c r="W1163" i="4"/>
  <c r="X1163" i="4"/>
  <c r="V1164" i="4"/>
  <c r="W1164" i="4"/>
  <c r="X1164" i="4"/>
  <c r="V1165" i="4"/>
  <c r="W1165" i="4"/>
  <c r="X1165" i="4"/>
  <c r="V1166" i="4"/>
  <c r="W1166" i="4"/>
  <c r="X1166" i="4"/>
  <c r="V1167" i="4"/>
  <c r="W1167" i="4"/>
  <c r="X1167" i="4"/>
  <c r="V1168" i="4"/>
  <c r="W1168" i="4"/>
  <c r="X1168" i="4"/>
  <c r="V1169" i="4"/>
  <c r="W1169" i="4"/>
  <c r="X1169" i="4"/>
  <c r="V1170" i="4"/>
  <c r="W1170" i="4"/>
  <c r="X1170" i="4"/>
  <c r="V1171" i="4"/>
  <c r="W1171" i="4"/>
  <c r="X1171" i="4"/>
  <c r="V1172" i="4"/>
  <c r="W1172" i="4"/>
  <c r="X1172" i="4"/>
  <c r="V1173" i="4"/>
  <c r="W1173" i="4"/>
  <c r="X1173" i="4"/>
  <c r="V1174" i="4"/>
  <c r="W1174" i="4"/>
  <c r="X1174" i="4"/>
  <c r="V1175" i="4"/>
  <c r="W1175" i="4"/>
  <c r="X1175" i="4"/>
  <c r="V1176" i="4"/>
  <c r="W1176" i="4"/>
  <c r="X1176" i="4"/>
  <c r="V1177" i="4"/>
  <c r="W1177" i="4"/>
  <c r="X1177" i="4"/>
  <c r="V1178" i="4"/>
  <c r="W1178" i="4"/>
  <c r="X1178" i="4"/>
  <c r="V1179" i="4"/>
  <c r="W1179" i="4"/>
  <c r="X1179" i="4"/>
  <c r="V1180" i="4"/>
  <c r="W1180" i="4"/>
  <c r="X1180" i="4"/>
  <c r="V1181" i="4"/>
  <c r="W1181" i="4"/>
  <c r="X1181" i="4"/>
  <c r="V1182" i="4"/>
  <c r="W1182" i="4"/>
  <c r="X1182" i="4"/>
  <c r="V1183" i="4"/>
  <c r="W1183" i="4"/>
  <c r="X1183" i="4"/>
  <c r="V1184" i="4"/>
  <c r="W1184" i="4"/>
  <c r="X1184" i="4"/>
  <c r="V1185" i="4"/>
  <c r="W1185" i="4"/>
  <c r="X1185" i="4"/>
  <c r="V1186" i="4"/>
  <c r="W1186" i="4"/>
  <c r="X1186" i="4"/>
  <c r="V1187" i="4"/>
  <c r="W1187" i="4"/>
  <c r="X1187" i="4"/>
  <c r="V1188" i="4"/>
  <c r="W1188" i="4"/>
  <c r="X1188" i="4"/>
  <c r="V1189" i="4"/>
  <c r="W1189" i="4"/>
  <c r="X1189" i="4"/>
  <c r="V1190" i="4"/>
  <c r="W1190" i="4"/>
  <c r="X1190" i="4"/>
  <c r="V1191" i="4"/>
  <c r="W1191" i="4"/>
  <c r="X1191" i="4"/>
  <c r="V1192" i="4"/>
  <c r="W1192" i="4"/>
  <c r="X1192" i="4"/>
  <c r="V1193" i="4"/>
  <c r="W1193" i="4"/>
  <c r="X1193" i="4"/>
  <c r="V1194" i="4"/>
  <c r="W1194" i="4"/>
  <c r="X1194" i="4"/>
  <c r="V1195" i="4"/>
  <c r="W1195" i="4"/>
  <c r="X1195" i="4"/>
  <c r="V1196" i="4"/>
  <c r="W1196" i="4"/>
  <c r="X1196" i="4"/>
  <c r="V1197" i="4"/>
  <c r="W1197" i="4"/>
  <c r="X1197" i="4"/>
  <c r="V1198" i="4"/>
  <c r="W1198" i="4"/>
  <c r="X1198" i="4"/>
  <c r="V1199" i="4"/>
  <c r="W1199" i="4"/>
  <c r="X1199" i="4"/>
  <c r="V1200" i="4"/>
  <c r="W1200" i="4"/>
  <c r="X1200" i="4"/>
  <c r="V1201" i="4"/>
  <c r="W1201" i="4"/>
  <c r="X1201" i="4"/>
  <c r="V1202" i="4"/>
  <c r="W1202" i="4"/>
  <c r="X1202" i="4"/>
  <c r="V1203" i="4"/>
  <c r="W1203" i="4"/>
  <c r="X1203" i="4"/>
  <c r="V1204" i="4"/>
  <c r="W1204" i="4"/>
  <c r="X1204" i="4"/>
  <c r="V1205" i="4"/>
  <c r="W1205" i="4"/>
  <c r="X1205" i="4"/>
  <c r="V1206" i="4"/>
  <c r="W1206" i="4"/>
  <c r="X1206" i="4"/>
  <c r="V1207" i="4"/>
  <c r="W1207" i="4"/>
  <c r="X1207" i="4"/>
  <c r="V1208" i="4"/>
  <c r="W1208" i="4"/>
  <c r="X1208" i="4"/>
  <c r="V1209" i="4"/>
  <c r="W1209" i="4"/>
  <c r="X1209" i="4"/>
  <c r="V1210" i="4"/>
  <c r="W1210" i="4"/>
  <c r="X1210" i="4"/>
  <c r="V1211" i="4"/>
  <c r="W1211" i="4"/>
  <c r="X1211" i="4"/>
  <c r="V1212" i="4"/>
  <c r="W1212" i="4"/>
  <c r="X1212" i="4"/>
  <c r="V1213" i="4"/>
  <c r="W1213" i="4"/>
  <c r="X1213" i="4"/>
  <c r="V1214" i="4"/>
  <c r="W1214" i="4"/>
  <c r="X1214" i="4"/>
  <c r="V1215" i="4"/>
  <c r="W1215" i="4"/>
  <c r="X1215" i="4"/>
  <c r="V1216" i="4"/>
  <c r="W1216" i="4"/>
  <c r="X1216" i="4"/>
  <c r="V1217" i="4"/>
  <c r="W1217" i="4"/>
  <c r="X1217" i="4"/>
  <c r="V1218" i="4"/>
  <c r="W1218" i="4"/>
  <c r="X1218" i="4"/>
  <c r="V1219" i="4"/>
  <c r="W1219" i="4"/>
  <c r="X1219" i="4"/>
  <c r="V1220" i="4"/>
  <c r="W1220" i="4"/>
  <c r="X1220" i="4"/>
  <c r="V1221" i="4"/>
  <c r="W1221" i="4"/>
  <c r="X1221" i="4"/>
  <c r="V1222" i="4"/>
  <c r="W1222" i="4"/>
  <c r="X1222" i="4"/>
  <c r="V1223" i="4"/>
  <c r="W1223" i="4"/>
  <c r="X1223" i="4"/>
  <c r="V1224" i="4"/>
  <c r="W1224" i="4"/>
  <c r="X1224" i="4"/>
  <c r="V1225" i="4"/>
  <c r="W1225" i="4"/>
  <c r="X1225" i="4"/>
  <c r="V1226" i="4"/>
  <c r="W1226" i="4"/>
  <c r="X1226" i="4"/>
  <c r="V1227" i="4"/>
  <c r="W1227" i="4"/>
  <c r="X1227" i="4"/>
  <c r="V1228" i="4"/>
  <c r="W1228" i="4"/>
  <c r="X1228" i="4"/>
  <c r="V1229" i="4"/>
  <c r="W1229" i="4"/>
  <c r="X1229" i="4"/>
  <c r="V1230" i="4"/>
  <c r="W1230" i="4"/>
  <c r="X1230" i="4"/>
  <c r="V1231" i="4"/>
  <c r="W1231" i="4"/>
  <c r="X1231" i="4"/>
  <c r="V1232" i="4"/>
  <c r="W1232" i="4"/>
  <c r="X1232" i="4"/>
  <c r="V1233" i="4"/>
  <c r="W1233" i="4"/>
  <c r="X1233" i="4"/>
  <c r="V1234" i="4"/>
  <c r="W1234" i="4"/>
  <c r="X1234" i="4"/>
  <c r="V1235" i="4"/>
  <c r="W1235" i="4"/>
  <c r="X1235" i="4"/>
  <c r="V1236" i="4"/>
  <c r="W1236" i="4"/>
  <c r="X1236" i="4"/>
  <c r="V1237" i="4"/>
  <c r="W1237" i="4"/>
  <c r="X1237" i="4"/>
  <c r="V1238" i="4"/>
  <c r="W1238" i="4"/>
  <c r="X1238" i="4"/>
  <c r="V1239" i="4"/>
  <c r="W1239" i="4"/>
  <c r="X1239" i="4"/>
  <c r="V1240" i="4"/>
  <c r="W1240" i="4"/>
  <c r="X1240" i="4"/>
  <c r="V1241" i="4"/>
  <c r="W1241" i="4"/>
  <c r="X1241" i="4"/>
  <c r="V1242" i="4"/>
  <c r="W1242" i="4"/>
  <c r="X1242" i="4"/>
  <c r="V1243" i="4"/>
  <c r="W1243" i="4"/>
  <c r="X1243" i="4"/>
  <c r="V1244" i="4"/>
  <c r="W1244" i="4"/>
  <c r="X1244" i="4"/>
  <c r="V1245" i="4"/>
  <c r="W1245" i="4"/>
  <c r="X1245" i="4"/>
  <c r="V1246" i="4"/>
  <c r="W1246" i="4"/>
  <c r="X1246" i="4"/>
  <c r="V1247" i="4"/>
  <c r="W1247" i="4"/>
  <c r="X1247" i="4"/>
  <c r="V1248" i="4"/>
  <c r="W1248" i="4"/>
  <c r="X1248" i="4"/>
  <c r="V1249" i="4"/>
  <c r="W1249" i="4"/>
  <c r="X1249" i="4"/>
  <c r="V1250" i="4"/>
  <c r="W1250" i="4"/>
  <c r="X1250" i="4"/>
  <c r="V1251" i="4"/>
  <c r="W1251" i="4"/>
  <c r="X1251" i="4"/>
  <c r="V1252" i="4"/>
  <c r="W1252" i="4"/>
  <c r="X1252" i="4"/>
  <c r="V1253" i="4"/>
  <c r="W1253" i="4"/>
  <c r="X1253" i="4"/>
  <c r="V1254" i="4"/>
  <c r="W1254" i="4"/>
  <c r="X1254" i="4"/>
  <c r="V1255" i="4"/>
  <c r="W1255" i="4"/>
  <c r="X1255" i="4"/>
  <c r="V1256" i="4"/>
  <c r="W1256" i="4"/>
  <c r="X1256" i="4"/>
  <c r="V1257" i="4"/>
  <c r="W1257" i="4"/>
  <c r="X1257" i="4"/>
  <c r="V1258" i="4"/>
  <c r="W1258" i="4"/>
  <c r="X1258" i="4"/>
  <c r="V1259" i="4"/>
  <c r="W1259" i="4"/>
  <c r="X1259" i="4"/>
  <c r="V1260" i="4"/>
  <c r="W1260" i="4"/>
  <c r="X1260" i="4"/>
  <c r="V1261" i="4"/>
  <c r="W1261" i="4"/>
  <c r="X1261" i="4"/>
  <c r="V1262" i="4"/>
  <c r="W1262" i="4"/>
  <c r="X1262" i="4"/>
  <c r="V1263" i="4"/>
  <c r="W1263" i="4"/>
  <c r="X1263" i="4"/>
  <c r="V1264" i="4"/>
  <c r="W1264" i="4"/>
  <c r="X1264" i="4"/>
  <c r="V1265" i="4"/>
  <c r="W1265" i="4"/>
  <c r="X1265" i="4"/>
  <c r="V1266" i="4"/>
  <c r="W1266" i="4"/>
  <c r="X1266" i="4"/>
  <c r="V1267" i="4"/>
  <c r="W1267" i="4"/>
  <c r="X1267" i="4"/>
  <c r="V1268" i="4"/>
  <c r="W1268" i="4"/>
  <c r="X1268" i="4"/>
  <c r="V1269" i="4"/>
  <c r="W1269" i="4"/>
  <c r="X1269" i="4"/>
  <c r="V1270" i="4"/>
  <c r="W1270" i="4"/>
  <c r="X1270" i="4"/>
  <c r="V1271" i="4"/>
  <c r="W1271" i="4"/>
  <c r="X1271" i="4"/>
  <c r="V1272" i="4"/>
  <c r="W1272" i="4"/>
  <c r="X1272" i="4"/>
  <c r="V1273" i="4"/>
  <c r="W1273" i="4"/>
  <c r="X1273" i="4"/>
  <c r="V1274" i="4"/>
  <c r="W1274" i="4"/>
  <c r="X1274" i="4"/>
  <c r="V1275" i="4"/>
  <c r="W1275" i="4"/>
  <c r="X1275" i="4"/>
  <c r="V1276" i="4"/>
  <c r="W1276" i="4"/>
  <c r="X1276" i="4"/>
  <c r="V1277" i="4"/>
  <c r="W1277" i="4"/>
  <c r="X1277" i="4"/>
  <c r="V1278" i="4"/>
  <c r="W1278" i="4"/>
  <c r="X1278" i="4"/>
  <c r="V1279" i="4"/>
  <c r="W1279" i="4"/>
  <c r="X1279" i="4"/>
  <c r="V1280" i="4"/>
  <c r="W1280" i="4"/>
  <c r="X1280" i="4"/>
  <c r="V1281" i="4"/>
  <c r="W1281" i="4"/>
  <c r="X1281" i="4"/>
  <c r="V1282" i="4"/>
  <c r="W1282" i="4"/>
  <c r="X1282" i="4"/>
  <c r="V1283" i="4"/>
  <c r="W1283" i="4"/>
  <c r="X1283" i="4"/>
  <c r="V1284" i="4"/>
  <c r="W1284" i="4"/>
  <c r="X1284" i="4"/>
  <c r="V1285" i="4"/>
  <c r="W1285" i="4"/>
  <c r="X1285" i="4"/>
  <c r="V1286" i="4"/>
  <c r="W1286" i="4"/>
  <c r="X1286" i="4"/>
  <c r="V1287" i="4"/>
  <c r="W1287" i="4"/>
  <c r="X1287" i="4"/>
  <c r="V1288" i="4"/>
  <c r="W1288" i="4"/>
  <c r="X1288" i="4"/>
  <c r="V1289" i="4"/>
  <c r="W1289" i="4"/>
  <c r="X1289" i="4"/>
  <c r="V1290" i="4"/>
  <c r="W1290" i="4"/>
  <c r="X1290" i="4"/>
  <c r="V1291" i="4"/>
  <c r="W1291" i="4"/>
  <c r="X1291" i="4"/>
  <c r="V1292" i="4"/>
  <c r="W1292" i="4"/>
  <c r="X1292" i="4"/>
  <c r="V1293" i="4"/>
  <c r="W1293" i="4"/>
  <c r="X1293" i="4"/>
  <c r="V1294" i="4"/>
  <c r="W1294" i="4"/>
  <c r="X1294" i="4"/>
  <c r="V1295" i="4"/>
  <c r="W1295" i="4"/>
  <c r="X1295" i="4"/>
  <c r="V1296" i="4"/>
  <c r="W1296" i="4"/>
  <c r="X1296" i="4"/>
  <c r="V1297" i="4"/>
  <c r="W1297" i="4"/>
  <c r="X1297" i="4"/>
  <c r="V1298" i="4"/>
  <c r="W1298" i="4"/>
  <c r="X1298" i="4"/>
  <c r="V1299" i="4"/>
  <c r="W1299" i="4"/>
  <c r="X1299" i="4"/>
  <c r="V1300" i="4"/>
  <c r="W1300" i="4"/>
  <c r="X1300" i="4"/>
  <c r="V1301" i="4"/>
  <c r="W1301" i="4"/>
  <c r="X1301" i="4"/>
  <c r="V1302" i="4"/>
  <c r="W1302" i="4"/>
  <c r="X1302" i="4"/>
  <c r="V1303" i="4"/>
  <c r="W1303" i="4"/>
  <c r="X1303" i="4"/>
  <c r="V1304" i="4"/>
  <c r="W1304" i="4"/>
  <c r="X1304" i="4"/>
  <c r="V1305" i="4"/>
  <c r="W1305" i="4"/>
  <c r="X1305" i="4"/>
  <c r="V1306" i="4"/>
  <c r="W1306" i="4"/>
  <c r="X1306" i="4"/>
  <c r="V1307" i="4"/>
  <c r="W1307" i="4"/>
  <c r="X1307" i="4"/>
  <c r="V1308" i="4"/>
  <c r="W1308" i="4"/>
  <c r="X1308" i="4"/>
  <c r="V1309" i="4"/>
  <c r="W1309" i="4"/>
  <c r="X1309" i="4"/>
  <c r="V1310" i="4"/>
  <c r="W1310" i="4"/>
  <c r="X1310" i="4"/>
  <c r="V1311" i="4"/>
  <c r="W1311" i="4"/>
  <c r="X1311" i="4"/>
  <c r="V1312" i="4"/>
  <c r="W1312" i="4"/>
  <c r="X1312" i="4"/>
  <c r="V1313" i="4"/>
  <c r="W1313" i="4"/>
  <c r="X1313" i="4"/>
  <c r="V1314" i="4"/>
  <c r="W1314" i="4"/>
  <c r="X1314" i="4"/>
  <c r="V1315" i="4"/>
  <c r="W1315" i="4"/>
  <c r="X1315" i="4"/>
  <c r="V1316" i="4"/>
  <c r="W1316" i="4"/>
  <c r="X1316" i="4"/>
  <c r="V1317" i="4"/>
  <c r="W1317" i="4"/>
  <c r="X1317" i="4"/>
  <c r="V1318" i="4"/>
  <c r="W1318" i="4"/>
  <c r="X1318" i="4"/>
  <c r="V1319" i="4"/>
  <c r="W1319" i="4"/>
  <c r="X1319" i="4"/>
  <c r="V1320" i="4"/>
  <c r="W1320" i="4"/>
  <c r="X1320" i="4"/>
  <c r="V1321" i="4"/>
  <c r="W1321" i="4"/>
  <c r="X1321" i="4"/>
  <c r="V1322" i="4"/>
  <c r="W1322" i="4"/>
  <c r="X1322" i="4"/>
  <c r="V1323" i="4"/>
  <c r="W1323" i="4"/>
  <c r="X1323" i="4"/>
  <c r="V1324" i="4"/>
  <c r="W1324" i="4"/>
  <c r="X1324" i="4"/>
  <c r="V1325" i="4"/>
  <c r="W1325" i="4"/>
  <c r="X1325" i="4"/>
  <c r="V1326" i="4"/>
  <c r="W1326" i="4"/>
  <c r="X1326" i="4"/>
  <c r="V1327" i="4"/>
  <c r="W1327" i="4"/>
  <c r="X1327" i="4"/>
  <c r="V1328" i="4"/>
  <c r="W1328" i="4"/>
  <c r="X1328" i="4"/>
  <c r="V1329" i="4"/>
  <c r="W1329" i="4"/>
  <c r="X1329" i="4"/>
  <c r="V1330" i="4"/>
  <c r="W1330" i="4"/>
  <c r="X1330" i="4"/>
  <c r="V1331" i="4"/>
  <c r="W1331" i="4"/>
  <c r="X1331" i="4"/>
  <c r="V1332" i="4"/>
  <c r="W1332" i="4"/>
  <c r="X1332" i="4"/>
  <c r="V1333" i="4"/>
  <c r="W1333" i="4"/>
  <c r="X1333" i="4"/>
  <c r="V1334" i="4"/>
  <c r="W1334" i="4"/>
  <c r="X1334" i="4"/>
  <c r="V1335" i="4"/>
  <c r="W1335" i="4"/>
  <c r="X1335" i="4"/>
  <c r="V1336" i="4"/>
  <c r="W1336" i="4"/>
  <c r="X1336" i="4"/>
  <c r="V1337" i="4"/>
  <c r="W1337" i="4"/>
  <c r="X1337" i="4"/>
  <c r="V1338" i="4"/>
  <c r="W1338" i="4"/>
  <c r="X1338" i="4"/>
  <c r="V1339" i="4"/>
  <c r="W1339" i="4"/>
  <c r="X1339" i="4"/>
  <c r="V1340" i="4"/>
  <c r="W1340" i="4"/>
  <c r="X1340" i="4"/>
  <c r="V1341" i="4"/>
  <c r="W1341" i="4"/>
  <c r="X1341" i="4"/>
  <c r="V1342" i="4"/>
  <c r="W1342" i="4"/>
  <c r="X1342" i="4"/>
  <c r="V1343" i="4"/>
  <c r="W1343" i="4"/>
  <c r="X1343" i="4"/>
  <c r="V1344" i="4"/>
  <c r="W1344" i="4"/>
  <c r="X1344" i="4"/>
  <c r="V1345" i="4"/>
  <c r="W1345" i="4"/>
  <c r="X1345" i="4"/>
  <c r="V1346" i="4"/>
  <c r="W1346" i="4"/>
  <c r="X1346" i="4"/>
  <c r="V1347" i="4"/>
  <c r="W1347" i="4"/>
  <c r="X1347" i="4"/>
  <c r="V1348" i="4"/>
  <c r="W1348" i="4"/>
  <c r="X1348" i="4"/>
  <c r="V1349" i="4"/>
  <c r="W1349" i="4"/>
  <c r="X1349" i="4"/>
  <c r="V1350" i="4"/>
  <c r="W1350" i="4"/>
  <c r="X1350" i="4"/>
  <c r="V1351" i="4"/>
  <c r="W1351" i="4"/>
  <c r="X1351" i="4"/>
  <c r="V1352" i="4"/>
  <c r="W1352" i="4"/>
  <c r="X1352" i="4"/>
  <c r="V1353" i="4"/>
  <c r="W1353" i="4"/>
  <c r="X1353" i="4"/>
  <c r="V1354" i="4"/>
  <c r="W1354" i="4"/>
  <c r="X1354" i="4"/>
  <c r="V1355" i="4"/>
  <c r="W1355" i="4"/>
  <c r="X1355" i="4"/>
  <c r="V1356" i="4"/>
  <c r="W1356" i="4"/>
  <c r="X1356" i="4"/>
  <c r="V1357" i="4"/>
  <c r="W1357" i="4"/>
  <c r="X1357" i="4"/>
  <c r="V1358" i="4"/>
  <c r="W1358" i="4"/>
  <c r="X1358" i="4"/>
  <c r="V1359" i="4"/>
  <c r="W1359" i="4"/>
  <c r="X1359" i="4"/>
  <c r="V1360" i="4"/>
  <c r="W1360" i="4"/>
  <c r="X1360" i="4"/>
  <c r="V1361" i="4"/>
  <c r="W1361" i="4"/>
  <c r="X1361" i="4"/>
  <c r="V1362" i="4"/>
  <c r="W1362" i="4"/>
  <c r="X1362" i="4"/>
  <c r="V1363" i="4"/>
  <c r="W1363" i="4"/>
  <c r="X1363" i="4"/>
  <c r="V1364" i="4"/>
  <c r="W1364" i="4"/>
  <c r="X1364" i="4"/>
  <c r="V1365" i="4"/>
  <c r="W1365" i="4"/>
  <c r="X1365" i="4"/>
  <c r="V1366" i="4"/>
  <c r="W1366" i="4"/>
  <c r="X1366" i="4"/>
  <c r="V1367" i="4"/>
  <c r="W1367" i="4"/>
  <c r="X1367" i="4"/>
  <c r="V1368" i="4"/>
  <c r="W1368" i="4"/>
  <c r="X1368" i="4"/>
  <c r="V1369" i="4"/>
  <c r="W1369" i="4"/>
  <c r="X1369" i="4"/>
  <c r="V1370" i="4"/>
  <c r="W1370" i="4"/>
  <c r="X1370" i="4"/>
  <c r="V1371" i="4"/>
  <c r="W1371" i="4"/>
  <c r="X1371" i="4"/>
  <c r="V1372" i="4"/>
  <c r="W1372" i="4"/>
  <c r="X1372" i="4"/>
  <c r="V1373" i="4"/>
  <c r="W1373" i="4"/>
  <c r="X1373" i="4"/>
  <c r="V1374" i="4"/>
  <c r="W1374" i="4"/>
  <c r="X1374" i="4"/>
  <c r="V1375" i="4"/>
  <c r="W1375" i="4"/>
  <c r="X1375" i="4"/>
  <c r="V1376" i="4"/>
  <c r="W1376" i="4"/>
  <c r="X1376" i="4"/>
  <c r="V1377" i="4"/>
  <c r="W1377" i="4"/>
  <c r="X1377" i="4"/>
  <c r="V1378" i="4"/>
  <c r="W1378" i="4"/>
  <c r="X1378" i="4"/>
  <c r="V1379" i="4"/>
  <c r="W1379" i="4"/>
  <c r="X1379" i="4"/>
  <c r="V1380" i="4"/>
  <c r="W1380" i="4"/>
  <c r="X1380" i="4"/>
  <c r="V1381" i="4"/>
  <c r="W1381" i="4"/>
  <c r="X1381" i="4"/>
  <c r="V1382" i="4"/>
  <c r="W1382" i="4"/>
  <c r="X1382" i="4"/>
  <c r="V1383" i="4"/>
  <c r="W1383" i="4"/>
  <c r="X1383" i="4"/>
  <c r="V1384" i="4"/>
  <c r="W1384" i="4"/>
  <c r="X1384" i="4"/>
  <c r="V1385" i="4"/>
  <c r="W1385" i="4"/>
  <c r="X1385" i="4"/>
  <c r="V1386" i="4"/>
  <c r="W1386" i="4"/>
  <c r="X1386" i="4"/>
  <c r="V1387" i="4"/>
  <c r="W1387" i="4"/>
  <c r="X1387" i="4"/>
  <c r="V1388" i="4"/>
  <c r="W1388" i="4"/>
  <c r="X1388" i="4"/>
  <c r="V1389" i="4"/>
  <c r="W1389" i="4"/>
  <c r="X1389" i="4"/>
  <c r="V1390" i="4"/>
  <c r="W1390" i="4"/>
  <c r="X1390" i="4"/>
  <c r="V1391" i="4"/>
  <c r="W1391" i="4"/>
  <c r="X1391" i="4"/>
  <c r="V1392" i="4"/>
  <c r="W1392" i="4"/>
  <c r="X1392" i="4"/>
  <c r="V1393" i="4"/>
  <c r="W1393" i="4"/>
  <c r="X1393" i="4"/>
  <c r="V1394" i="4"/>
  <c r="W1394" i="4"/>
  <c r="X1394" i="4"/>
  <c r="V1395" i="4"/>
  <c r="W1395" i="4"/>
  <c r="X1395" i="4"/>
  <c r="V1396" i="4"/>
  <c r="W1396" i="4"/>
  <c r="X1396" i="4"/>
  <c r="V1397" i="4"/>
  <c r="W1397" i="4"/>
  <c r="X1397" i="4"/>
  <c r="V1398" i="4"/>
  <c r="W1398" i="4"/>
  <c r="X1398" i="4"/>
  <c r="V1399" i="4"/>
  <c r="W1399" i="4"/>
  <c r="X1399" i="4"/>
  <c r="V1400" i="4"/>
  <c r="W1400" i="4"/>
  <c r="X1400" i="4"/>
  <c r="V1401" i="4"/>
  <c r="W1401" i="4"/>
  <c r="X1401" i="4"/>
  <c r="V1402" i="4"/>
  <c r="W1402" i="4"/>
  <c r="X1402" i="4"/>
  <c r="V1403" i="4"/>
  <c r="W1403" i="4"/>
  <c r="X1403" i="4"/>
  <c r="V1404" i="4"/>
  <c r="W1404" i="4"/>
  <c r="X1404" i="4"/>
  <c r="V1405" i="4"/>
  <c r="W1405" i="4"/>
  <c r="X1405" i="4"/>
  <c r="V1406" i="4"/>
  <c r="W1406" i="4"/>
  <c r="X1406" i="4"/>
  <c r="V1407" i="4"/>
  <c r="W1407" i="4"/>
  <c r="X1407" i="4"/>
  <c r="V1408" i="4"/>
  <c r="W1408" i="4"/>
  <c r="X1408" i="4"/>
  <c r="V1409" i="4"/>
  <c r="W1409" i="4"/>
  <c r="X1409" i="4"/>
  <c r="V1410" i="4"/>
  <c r="W1410" i="4"/>
  <c r="X1410" i="4"/>
  <c r="V1411" i="4"/>
  <c r="W1411" i="4"/>
  <c r="X1411" i="4"/>
  <c r="V1412" i="4"/>
  <c r="W1412" i="4"/>
  <c r="X1412" i="4"/>
  <c r="V1413" i="4"/>
  <c r="W1413" i="4"/>
  <c r="X1413" i="4"/>
  <c r="V1414" i="4"/>
  <c r="W1414" i="4"/>
  <c r="X1414" i="4"/>
  <c r="V1415" i="4"/>
  <c r="W1415" i="4"/>
  <c r="X1415" i="4"/>
  <c r="V1416" i="4"/>
  <c r="W1416" i="4"/>
  <c r="X1416" i="4"/>
  <c r="V1417" i="4"/>
  <c r="W1417" i="4"/>
  <c r="X1417" i="4"/>
  <c r="V1418" i="4"/>
  <c r="W1418" i="4"/>
  <c r="X1418" i="4"/>
  <c r="V1419" i="4"/>
  <c r="W1419" i="4"/>
  <c r="X1419" i="4"/>
  <c r="V1420" i="4"/>
  <c r="W1420" i="4"/>
  <c r="X1420" i="4"/>
  <c r="V1421" i="4"/>
  <c r="W1421" i="4"/>
  <c r="X1421" i="4"/>
  <c r="V1422" i="4"/>
  <c r="W1422" i="4"/>
  <c r="X1422" i="4"/>
  <c r="V1423" i="4"/>
  <c r="W1423" i="4"/>
  <c r="X1423" i="4"/>
  <c r="V1424" i="4"/>
  <c r="W1424" i="4"/>
  <c r="X1424" i="4"/>
  <c r="V1425" i="4"/>
  <c r="W1425" i="4"/>
  <c r="X1425" i="4"/>
  <c r="V1426" i="4"/>
  <c r="W1426" i="4"/>
  <c r="X1426" i="4"/>
  <c r="V1427" i="4"/>
  <c r="W1427" i="4"/>
  <c r="X1427" i="4"/>
  <c r="V1428" i="4"/>
  <c r="W1428" i="4"/>
  <c r="X1428" i="4"/>
  <c r="V1429" i="4"/>
  <c r="W1429" i="4"/>
  <c r="X1429" i="4"/>
  <c r="V1430" i="4"/>
  <c r="W1430" i="4"/>
  <c r="X1430" i="4"/>
  <c r="V1431" i="4"/>
  <c r="W1431" i="4"/>
  <c r="X1431" i="4"/>
  <c r="V1432" i="4"/>
  <c r="W1432" i="4"/>
  <c r="X1432" i="4"/>
  <c r="V1433" i="4"/>
  <c r="W1433" i="4"/>
  <c r="X1433" i="4"/>
  <c r="V1434" i="4"/>
  <c r="W1434" i="4"/>
  <c r="X1434" i="4"/>
  <c r="V1435" i="4"/>
  <c r="W1435" i="4"/>
  <c r="X1435" i="4"/>
  <c r="V1436" i="4"/>
  <c r="W1436" i="4"/>
  <c r="X1436" i="4"/>
  <c r="V1437" i="4"/>
  <c r="W1437" i="4"/>
  <c r="X1437" i="4"/>
  <c r="V1438" i="4"/>
  <c r="W1438" i="4"/>
  <c r="X1438" i="4"/>
  <c r="V1439" i="4"/>
  <c r="W1439" i="4"/>
  <c r="X1439" i="4"/>
  <c r="V1440" i="4"/>
  <c r="W1440" i="4"/>
  <c r="X1440" i="4"/>
  <c r="V1441" i="4"/>
  <c r="W1441" i="4"/>
  <c r="X1441" i="4"/>
  <c r="V1442" i="4"/>
  <c r="W1442" i="4"/>
  <c r="X1442" i="4"/>
  <c r="V1443" i="4"/>
  <c r="W1443" i="4"/>
  <c r="X1443" i="4"/>
  <c r="V1444" i="4"/>
  <c r="W1444" i="4"/>
  <c r="X1444" i="4"/>
  <c r="V1445" i="4"/>
  <c r="W1445" i="4"/>
  <c r="X1445" i="4"/>
  <c r="V1446" i="4"/>
  <c r="W1446" i="4"/>
  <c r="X1446" i="4"/>
  <c r="V1447" i="4"/>
  <c r="W1447" i="4"/>
  <c r="X1447" i="4"/>
  <c r="V1448" i="4"/>
  <c r="W1448" i="4"/>
  <c r="X1448" i="4"/>
  <c r="V1449" i="4"/>
  <c r="W1449" i="4"/>
  <c r="X1449" i="4"/>
  <c r="V1450" i="4"/>
  <c r="W1450" i="4"/>
  <c r="X1450" i="4"/>
  <c r="V1451" i="4"/>
  <c r="W1451" i="4"/>
  <c r="X1451" i="4"/>
  <c r="V1452" i="4"/>
  <c r="W1452" i="4"/>
  <c r="X1452" i="4"/>
  <c r="V1453" i="4"/>
  <c r="W1453" i="4"/>
  <c r="X1453" i="4"/>
  <c r="V1454" i="4"/>
  <c r="W1454" i="4"/>
  <c r="X1454" i="4"/>
  <c r="V1455" i="4"/>
  <c r="W1455" i="4"/>
  <c r="X1455" i="4"/>
  <c r="V1456" i="4"/>
  <c r="W1456" i="4"/>
  <c r="X1456" i="4"/>
  <c r="V1457" i="4"/>
  <c r="W1457" i="4"/>
  <c r="X1457" i="4"/>
  <c r="V1458" i="4"/>
  <c r="W1458" i="4"/>
  <c r="X1458" i="4"/>
  <c r="V1459" i="4"/>
  <c r="W1459" i="4"/>
  <c r="X1459" i="4"/>
  <c r="V1460" i="4"/>
  <c r="W1460" i="4"/>
  <c r="X1460" i="4"/>
  <c r="V1461" i="4"/>
  <c r="W1461" i="4"/>
  <c r="X1461" i="4"/>
  <c r="V1462" i="4"/>
  <c r="W1462" i="4"/>
  <c r="X1462" i="4"/>
  <c r="V1463" i="4"/>
  <c r="W1463" i="4"/>
  <c r="X1463" i="4"/>
  <c r="V1464" i="4"/>
  <c r="W1464" i="4"/>
  <c r="X1464" i="4"/>
  <c r="V1465" i="4"/>
  <c r="W1465" i="4"/>
  <c r="X1465" i="4"/>
  <c r="V1466" i="4"/>
  <c r="W1466" i="4"/>
  <c r="X1466" i="4"/>
  <c r="V1467" i="4"/>
  <c r="W1467" i="4"/>
  <c r="X1467" i="4"/>
  <c r="V1468" i="4"/>
  <c r="W1468" i="4"/>
  <c r="X1468" i="4"/>
  <c r="V1469" i="4"/>
  <c r="W1469" i="4"/>
  <c r="X1469" i="4"/>
  <c r="V1470" i="4"/>
  <c r="W1470" i="4"/>
  <c r="X1470" i="4"/>
  <c r="V1471" i="4"/>
  <c r="W1471" i="4"/>
  <c r="X1471" i="4"/>
  <c r="V1472" i="4"/>
  <c r="W1472" i="4"/>
  <c r="X1472" i="4"/>
  <c r="V1473" i="4"/>
  <c r="W1473" i="4"/>
  <c r="X1473" i="4"/>
  <c r="V1474" i="4"/>
  <c r="W1474" i="4"/>
  <c r="X1474" i="4"/>
  <c r="V1475" i="4"/>
  <c r="W1475" i="4"/>
  <c r="X1475" i="4"/>
  <c r="V1476" i="4"/>
  <c r="W1476" i="4"/>
  <c r="X1476" i="4"/>
  <c r="V1477" i="4"/>
  <c r="W1477" i="4"/>
  <c r="X1477" i="4"/>
  <c r="V1478" i="4"/>
  <c r="W1478" i="4"/>
  <c r="X1478" i="4"/>
  <c r="V1479" i="4"/>
  <c r="W1479" i="4"/>
  <c r="X1479" i="4"/>
  <c r="V1480" i="4"/>
  <c r="W1480" i="4"/>
  <c r="X1480" i="4"/>
  <c r="V1481" i="4"/>
  <c r="W1481" i="4"/>
  <c r="X1481" i="4"/>
  <c r="V1482" i="4"/>
  <c r="W1482" i="4"/>
  <c r="X1482" i="4"/>
  <c r="V1483" i="4"/>
  <c r="W1483" i="4"/>
  <c r="X1483" i="4"/>
  <c r="V1484" i="4"/>
  <c r="W1484" i="4"/>
  <c r="X1484" i="4"/>
  <c r="V1485" i="4"/>
  <c r="W1485" i="4"/>
  <c r="X1485" i="4"/>
  <c r="V1486" i="4"/>
  <c r="W1486" i="4"/>
  <c r="X1486" i="4"/>
  <c r="V1487" i="4"/>
  <c r="W1487" i="4"/>
  <c r="X1487" i="4"/>
  <c r="V1488" i="4"/>
  <c r="W1488" i="4"/>
  <c r="X1488" i="4"/>
  <c r="V1489" i="4"/>
  <c r="W1489" i="4"/>
  <c r="X1489" i="4"/>
  <c r="V1490" i="4"/>
  <c r="W1490" i="4"/>
  <c r="X1490" i="4"/>
  <c r="V1491" i="4"/>
  <c r="W1491" i="4"/>
  <c r="X1491" i="4"/>
  <c r="V1492" i="4"/>
  <c r="W1492" i="4"/>
  <c r="X1492" i="4"/>
  <c r="V1493" i="4"/>
  <c r="W1493" i="4"/>
  <c r="X1493" i="4"/>
  <c r="V1494" i="4"/>
  <c r="W1494" i="4"/>
  <c r="X1494" i="4"/>
  <c r="V1495" i="4"/>
  <c r="W1495" i="4"/>
  <c r="X1495" i="4"/>
  <c r="V1496" i="4"/>
  <c r="W1496" i="4"/>
  <c r="X1496" i="4"/>
  <c r="V1497" i="4"/>
  <c r="W1497" i="4"/>
  <c r="X1497" i="4"/>
  <c r="V1498" i="4"/>
  <c r="W1498" i="4"/>
  <c r="X1498" i="4"/>
  <c r="V1499" i="4"/>
  <c r="W1499" i="4"/>
  <c r="X1499" i="4"/>
  <c r="V1500" i="4"/>
  <c r="W1500" i="4"/>
  <c r="X1500" i="4"/>
  <c r="V1501" i="4"/>
  <c r="W1501" i="4"/>
  <c r="X1501" i="4"/>
  <c r="V1502" i="4"/>
  <c r="W1502" i="4"/>
  <c r="X1502" i="4"/>
  <c r="V1503" i="4"/>
  <c r="W1503" i="4"/>
  <c r="X1503" i="4"/>
  <c r="V1504" i="4"/>
  <c r="W1504" i="4"/>
  <c r="X1504" i="4"/>
  <c r="V1505" i="4"/>
  <c r="W1505" i="4"/>
  <c r="X1505" i="4"/>
  <c r="V1506" i="4"/>
  <c r="W1506" i="4"/>
  <c r="X1506" i="4"/>
  <c r="V1507" i="4"/>
  <c r="W1507" i="4"/>
  <c r="X1507" i="4"/>
  <c r="V1508" i="4"/>
  <c r="W1508" i="4"/>
  <c r="X1508" i="4"/>
  <c r="V1509" i="4"/>
  <c r="W1509" i="4"/>
  <c r="X1509" i="4"/>
  <c r="V1510" i="4"/>
  <c r="W1510" i="4"/>
  <c r="X1510" i="4"/>
  <c r="V1511" i="4"/>
  <c r="W1511" i="4"/>
  <c r="X1511" i="4"/>
  <c r="V1512" i="4"/>
  <c r="W1512" i="4"/>
  <c r="X1512" i="4"/>
  <c r="V1513" i="4"/>
  <c r="W1513" i="4"/>
  <c r="X1513" i="4"/>
  <c r="V1514" i="4"/>
  <c r="W1514" i="4"/>
  <c r="X1514" i="4"/>
  <c r="V1515" i="4"/>
  <c r="W1515" i="4"/>
  <c r="X1515" i="4"/>
  <c r="V1516" i="4"/>
  <c r="W1516" i="4"/>
  <c r="X1516" i="4"/>
  <c r="V1517" i="4"/>
  <c r="W1517" i="4"/>
  <c r="X1517" i="4"/>
  <c r="V1518" i="4"/>
  <c r="W1518" i="4"/>
  <c r="X1518" i="4"/>
  <c r="V1519" i="4"/>
  <c r="W1519" i="4"/>
  <c r="X1519" i="4"/>
  <c r="V1520" i="4"/>
  <c r="W1520" i="4"/>
  <c r="X1520" i="4"/>
  <c r="V1521" i="4"/>
  <c r="W1521" i="4"/>
  <c r="X1521" i="4"/>
  <c r="V1522" i="4"/>
  <c r="W1522" i="4"/>
  <c r="X1522" i="4"/>
  <c r="V1523" i="4"/>
  <c r="W1523" i="4"/>
  <c r="X1523" i="4"/>
  <c r="V1524" i="4"/>
  <c r="W1524" i="4"/>
  <c r="X1524" i="4"/>
  <c r="V1525" i="4"/>
  <c r="W1525" i="4"/>
  <c r="X1525" i="4"/>
  <c r="V1526" i="4"/>
  <c r="W1526" i="4"/>
  <c r="X1526" i="4"/>
  <c r="V1527" i="4"/>
  <c r="W1527" i="4"/>
  <c r="X1527" i="4"/>
  <c r="V1528" i="4"/>
  <c r="W1528" i="4"/>
  <c r="X1528" i="4"/>
  <c r="V1529" i="4"/>
  <c r="W1529" i="4"/>
  <c r="X1529" i="4"/>
  <c r="V1530" i="4"/>
  <c r="W1530" i="4"/>
  <c r="X1530" i="4"/>
  <c r="V1531" i="4"/>
  <c r="W1531" i="4"/>
  <c r="X1531" i="4"/>
  <c r="V1532" i="4"/>
  <c r="W1532" i="4"/>
  <c r="X1532" i="4"/>
  <c r="V1533" i="4"/>
  <c r="W1533" i="4"/>
  <c r="X1533" i="4"/>
  <c r="V1534" i="4"/>
  <c r="W1534" i="4"/>
  <c r="X1534" i="4"/>
  <c r="V1535" i="4"/>
  <c r="W1535" i="4"/>
  <c r="X1535" i="4"/>
  <c r="V1536" i="4"/>
  <c r="W1536" i="4"/>
  <c r="X1536" i="4"/>
  <c r="V1537" i="4"/>
  <c r="W1537" i="4"/>
  <c r="X1537" i="4"/>
  <c r="V1538" i="4"/>
  <c r="W1538" i="4"/>
  <c r="X1538" i="4"/>
  <c r="V1539" i="4"/>
  <c r="W1539" i="4"/>
  <c r="X1539" i="4"/>
  <c r="V1540" i="4"/>
  <c r="W1540" i="4"/>
  <c r="X1540" i="4"/>
  <c r="V1541" i="4"/>
  <c r="W1541" i="4"/>
  <c r="X1541" i="4"/>
  <c r="V1542" i="4"/>
  <c r="W1542" i="4"/>
  <c r="X1542" i="4"/>
  <c r="V1543" i="4"/>
  <c r="W1543" i="4"/>
  <c r="X1543" i="4"/>
  <c r="V1544" i="4"/>
  <c r="W1544" i="4"/>
  <c r="X1544" i="4"/>
  <c r="V1545" i="4"/>
  <c r="W1545" i="4"/>
  <c r="X1545" i="4"/>
  <c r="V1546" i="4"/>
  <c r="W1546" i="4"/>
  <c r="X1546" i="4"/>
  <c r="V1547" i="4"/>
  <c r="W1547" i="4"/>
  <c r="X1547" i="4"/>
  <c r="V1548" i="4"/>
  <c r="W1548" i="4"/>
  <c r="X1548" i="4"/>
  <c r="V1549" i="4"/>
  <c r="W1549" i="4"/>
  <c r="X1549" i="4"/>
  <c r="V1550" i="4"/>
  <c r="W1550" i="4"/>
  <c r="X1550" i="4"/>
  <c r="V1551" i="4"/>
  <c r="W1551" i="4"/>
  <c r="X1551" i="4"/>
  <c r="V1552" i="4"/>
  <c r="W1552" i="4"/>
  <c r="X1552" i="4"/>
  <c r="V1553" i="4"/>
  <c r="W1553" i="4"/>
  <c r="X1553" i="4"/>
  <c r="V1554" i="4"/>
  <c r="W1554" i="4"/>
  <c r="X1554" i="4"/>
  <c r="V1555" i="4"/>
  <c r="W1555" i="4"/>
  <c r="X1555" i="4"/>
  <c r="V1556" i="4"/>
  <c r="W1556" i="4"/>
  <c r="X1556" i="4"/>
  <c r="V1557" i="4"/>
  <c r="W1557" i="4"/>
  <c r="X1557" i="4"/>
  <c r="V1558" i="4"/>
  <c r="W1558" i="4"/>
  <c r="X1558" i="4"/>
  <c r="V1559" i="4"/>
  <c r="W1559" i="4"/>
  <c r="X1559" i="4"/>
  <c r="V1560" i="4"/>
  <c r="W1560" i="4"/>
  <c r="X1560" i="4"/>
  <c r="V1561" i="4"/>
  <c r="W1561" i="4"/>
  <c r="X1561" i="4"/>
  <c r="V1562" i="4"/>
  <c r="W1562" i="4"/>
  <c r="X1562" i="4"/>
  <c r="V1563" i="4"/>
  <c r="W1563" i="4"/>
  <c r="X1563" i="4"/>
  <c r="V1564" i="4"/>
  <c r="W1564" i="4"/>
  <c r="X1564" i="4"/>
  <c r="V1565" i="4"/>
  <c r="W1565" i="4"/>
  <c r="X1565" i="4"/>
  <c r="V1566" i="4"/>
  <c r="W1566" i="4"/>
  <c r="X1566" i="4"/>
  <c r="V1567" i="4"/>
  <c r="W1567" i="4"/>
  <c r="X1567" i="4"/>
  <c r="V1568" i="4"/>
  <c r="W1568" i="4"/>
  <c r="X1568" i="4"/>
  <c r="V1569" i="4"/>
  <c r="W1569" i="4"/>
  <c r="X1569" i="4"/>
  <c r="V1570" i="4"/>
  <c r="W1570" i="4"/>
  <c r="X1570" i="4"/>
  <c r="V1571" i="4"/>
  <c r="W1571" i="4"/>
  <c r="X1571" i="4"/>
  <c r="V1572" i="4"/>
  <c r="W1572" i="4"/>
  <c r="X1572" i="4"/>
  <c r="V1573" i="4"/>
  <c r="W1573" i="4"/>
  <c r="X1573" i="4"/>
  <c r="V1574" i="4"/>
  <c r="W1574" i="4"/>
  <c r="X1574" i="4"/>
  <c r="V1575" i="4"/>
  <c r="W1575" i="4"/>
  <c r="X1575" i="4"/>
  <c r="V1576" i="4"/>
  <c r="W1576" i="4"/>
  <c r="X1576" i="4"/>
  <c r="V1577" i="4"/>
  <c r="W1577" i="4"/>
  <c r="X1577" i="4"/>
  <c r="V1578" i="4"/>
  <c r="W1578" i="4"/>
  <c r="X1578" i="4"/>
  <c r="V1579" i="4"/>
  <c r="W1579" i="4"/>
  <c r="X1579" i="4"/>
  <c r="V1580" i="4"/>
  <c r="W1580" i="4"/>
  <c r="X1580" i="4"/>
  <c r="V1581" i="4"/>
  <c r="W1581" i="4"/>
  <c r="X1581" i="4"/>
  <c r="V1582" i="4"/>
  <c r="W1582" i="4"/>
  <c r="X1582" i="4"/>
  <c r="V1583" i="4"/>
  <c r="W1583" i="4"/>
  <c r="X1583" i="4"/>
  <c r="V1584" i="4"/>
  <c r="W1584" i="4"/>
  <c r="X1584" i="4"/>
  <c r="V1585" i="4"/>
  <c r="W1585" i="4"/>
  <c r="X1585" i="4"/>
  <c r="V1586" i="4"/>
  <c r="W1586" i="4"/>
  <c r="X1586" i="4"/>
  <c r="V1587" i="4"/>
  <c r="W1587" i="4"/>
  <c r="X1587" i="4"/>
  <c r="V1588" i="4"/>
  <c r="W1588" i="4"/>
  <c r="X1588" i="4"/>
  <c r="V1589" i="4"/>
  <c r="W1589" i="4"/>
  <c r="X1589" i="4"/>
  <c r="V1590" i="4"/>
  <c r="W1590" i="4"/>
  <c r="X1590" i="4"/>
  <c r="V1591" i="4"/>
  <c r="W1591" i="4"/>
  <c r="X1591" i="4"/>
  <c r="V1592" i="4"/>
  <c r="W1592" i="4"/>
  <c r="X1592" i="4"/>
  <c r="V1593" i="4"/>
  <c r="W1593" i="4"/>
  <c r="X1593" i="4"/>
  <c r="V1594" i="4"/>
  <c r="W1594" i="4"/>
  <c r="X1594" i="4"/>
  <c r="V1595" i="4"/>
  <c r="W1595" i="4"/>
  <c r="X1595" i="4"/>
  <c r="V1596" i="4"/>
  <c r="W1596" i="4"/>
  <c r="X1596" i="4"/>
  <c r="V1597" i="4"/>
  <c r="W1597" i="4"/>
  <c r="X1597" i="4"/>
  <c r="V1598" i="4"/>
  <c r="W1598" i="4"/>
  <c r="X1598" i="4"/>
  <c r="V1599" i="4"/>
  <c r="W1599" i="4"/>
  <c r="X1599" i="4"/>
  <c r="V1600" i="4"/>
  <c r="W1600" i="4"/>
  <c r="X1600" i="4"/>
  <c r="V1601" i="4"/>
  <c r="W1601" i="4"/>
  <c r="X1601" i="4"/>
  <c r="V1602" i="4"/>
  <c r="W1602" i="4"/>
  <c r="X1602" i="4"/>
  <c r="V1603" i="4"/>
  <c r="W1603" i="4"/>
  <c r="X1603" i="4"/>
  <c r="V1604" i="4"/>
  <c r="W1604" i="4"/>
  <c r="X1604" i="4"/>
  <c r="V1605" i="4"/>
  <c r="W1605" i="4"/>
  <c r="X1605" i="4"/>
  <c r="V1606" i="4"/>
  <c r="W1606" i="4"/>
  <c r="X1606" i="4"/>
  <c r="V1607" i="4"/>
  <c r="W1607" i="4"/>
  <c r="X1607" i="4"/>
  <c r="V1608" i="4"/>
  <c r="W1608" i="4"/>
  <c r="X1608" i="4"/>
  <c r="V1609" i="4"/>
  <c r="W1609" i="4"/>
  <c r="X1609" i="4"/>
  <c r="V1610" i="4"/>
  <c r="W1610" i="4"/>
  <c r="X1610" i="4"/>
  <c r="V1611" i="4"/>
  <c r="W1611" i="4"/>
  <c r="X1611" i="4"/>
  <c r="V1612" i="4"/>
  <c r="W1612" i="4"/>
  <c r="X1612" i="4"/>
  <c r="V1613" i="4"/>
  <c r="W1613" i="4"/>
  <c r="X1613" i="4"/>
  <c r="V1614" i="4"/>
  <c r="W1614" i="4"/>
  <c r="X1614" i="4"/>
  <c r="V1615" i="4"/>
  <c r="W1615" i="4"/>
  <c r="X1615" i="4"/>
  <c r="V1616" i="4"/>
  <c r="W1616" i="4"/>
  <c r="X1616" i="4"/>
  <c r="V1617" i="4"/>
  <c r="W1617" i="4"/>
  <c r="X1617" i="4"/>
  <c r="V1618" i="4"/>
  <c r="W1618" i="4"/>
  <c r="X1618" i="4"/>
  <c r="V1619" i="4"/>
  <c r="W1619" i="4"/>
  <c r="X1619" i="4"/>
  <c r="V1620" i="4"/>
  <c r="W1620" i="4"/>
  <c r="X1620" i="4"/>
  <c r="V1621" i="4"/>
  <c r="W1621" i="4"/>
  <c r="X1621" i="4"/>
  <c r="V1622" i="4"/>
  <c r="W1622" i="4"/>
  <c r="X1622" i="4"/>
  <c r="V1623" i="4"/>
  <c r="W1623" i="4"/>
  <c r="X1623" i="4"/>
  <c r="V1624" i="4"/>
  <c r="W1624" i="4"/>
  <c r="X1624" i="4"/>
  <c r="V1625" i="4"/>
  <c r="W1625" i="4"/>
  <c r="X1625" i="4"/>
  <c r="V1626" i="4"/>
  <c r="W1626" i="4"/>
  <c r="X1626" i="4"/>
  <c r="V1627" i="4"/>
  <c r="W1627" i="4"/>
  <c r="X1627" i="4"/>
  <c r="V1628" i="4"/>
  <c r="W1628" i="4"/>
  <c r="X1628" i="4"/>
  <c r="V1629" i="4"/>
  <c r="W1629" i="4"/>
  <c r="X1629" i="4"/>
  <c r="V1630" i="4"/>
  <c r="W1630" i="4"/>
  <c r="X1630" i="4"/>
  <c r="V1631" i="4"/>
  <c r="W1631" i="4"/>
  <c r="X1631" i="4"/>
  <c r="V1632" i="4"/>
  <c r="W1632" i="4"/>
  <c r="X1632" i="4"/>
  <c r="V1633" i="4"/>
  <c r="W1633" i="4"/>
  <c r="X1633" i="4"/>
  <c r="V1634" i="4"/>
  <c r="W1634" i="4"/>
  <c r="X1634" i="4"/>
  <c r="V1635" i="4"/>
  <c r="W1635" i="4"/>
  <c r="X1635" i="4"/>
  <c r="V1636" i="4"/>
  <c r="W1636" i="4"/>
  <c r="X1636" i="4"/>
  <c r="V1637" i="4"/>
  <c r="W1637" i="4"/>
  <c r="X1637" i="4"/>
  <c r="V1638" i="4"/>
  <c r="W1638" i="4"/>
  <c r="X1638" i="4"/>
  <c r="V1639" i="4"/>
  <c r="W1639" i="4"/>
  <c r="X1639" i="4"/>
  <c r="V1640" i="4"/>
  <c r="W1640" i="4"/>
  <c r="X1640" i="4"/>
  <c r="V1641" i="4"/>
  <c r="W1641" i="4"/>
  <c r="X1641" i="4"/>
  <c r="V1642" i="4"/>
  <c r="W1642" i="4"/>
  <c r="X1642" i="4"/>
  <c r="V1643" i="4"/>
  <c r="W1643" i="4"/>
  <c r="X1643" i="4"/>
  <c r="V1644" i="4"/>
  <c r="W1644" i="4"/>
  <c r="X1644" i="4"/>
  <c r="V1645" i="4"/>
  <c r="W1645" i="4"/>
  <c r="X1645" i="4"/>
  <c r="V1646" i="4"/>
  <c r="W1646" i="4"/>
  <c r="X1646" i="4"/>
  <c r="V1647" i="4"/>
  <c r="W1647" i="4"/>
  <c r="X1647" i="4"/>
  <c r="V1648" i="4"/>
  <c r="W1648" i="4"/>
  <c r="X1648" i="4"/>
  <c r="V1649" i="4"/>
  <c r="W1649" i="4"/>
  <c r="X1649" i="4"/>
  <c r="V1650" i="4"/>
  <c r="W1650" i="4"/>
  <c r="X1650" i="4"/>
  <c r="V1651" i="4"/>
  <c r="W1651" i="4"/>
  <c r="X1651" i="4"/>
  <c r="V1652" i="4"/>
  <c r="W1652" i="4"/>
  <c r="X1652" i="4"/>
  <c r="V1653" i="4"/>
  <c r="W1653" i="4"/>
  <c r="X1653" i="4"/>
  <c r="V1654" i="4"/>
  <c r="W1654" i="4"/>
  <c r="X1654" i="4"/>
  <c r="V1655" i="4"/>
  <c r="W1655" i="4"/>
  <c r="X1655" i="4"/>
  <c r="V1656" i="4"/>
  <c r="W1656" i="4"/>
  <c r="X1656" i="4"/>
  <c r="V1657" i="4"/>
  <c r="W1657" i="4"/>
  <c r="X1657" i="4"/>
  <c r="V1658" i="4"/>
  <c r="W1658" i="4"/>
  <c r="X1658" i="4"/>
  <c r="V1659" i="4"/>
  <c r="W1659" i="4"/>
  <c r="X1659" i="4"/>
  <c r="V1660" i="4"/>
  <c r="W1660" i="4"/>
  <c r="X1660" i="4"/>
  <c r="V1661" i="4"/>
  <c r="W1661" i="4"/>
  <c r="X1661" i="4"/>
  <c r="V1662" i="4"/>
  <c r="W1662" i="4"/>
  <c r="X1662" i="4"/>
  <c r="V1663" i="4"/>
  <c r="W1663" i="4"/>
  <c r="X1663" i="4"/>
  <c r="V1664" i="4"/>
  <c r="W1664" i="4"/>
  <c r="X1664" i="4"/>
  <c r="V1665" i="4"/>
  <c r="W1665" i="4"/>
  <c r="X1665" i="4"/>
  <c r="V1666" i="4"/>
  <c r="W1666" i="4"/>
  <c r="X1666" i="4"/>
  <c r="V1667" i="4"/>
  <c r="W1667" i="4"/>
  <c r="X1667" i="4"/>
  <c r="V1668" i="4"/>
  <c r="W1668" i="4"/>
  <c r="X1668" i="4"/>
  <c r="V1669" i="4"/>
  <c r="W1669" i="4"/>
  <c r="X1669" i="4"/>
  <c r="V1670" i="4"/>
  <c r="W1670" i="4"/>
  <c r="X1670" i="4"/>
  <c r="V1671" i="4"/>
  <c r="W1671" i="4"/>
  <c r="X1671" i="4"/>
  <c r="V1672" i="4"/>
  <c r="W1672" i="4"/>
  <c r="X1672" i="4"/>
  <c r="V1673" i="4"/>
  <c r="W1673" i="4"/>
  <c r="X1673" i="4"/>
  <c r="V1674" i="4"/>
  <c r="W1674" i="4"/>
  <c r="X1674" i="4"/>
  <c r="V1675" i="4"/>
  <c r="W1675" i="4"/>
  <c r="X1675" i="4"/>
  <c r="V1676" i="4"/>
  <c r="W1676" i="4"/>
  <c r="X1676" i="4"/>
  <c r="V1677" i="4"/>
  <c r="W1677" i="4"/>
  <c r="X1677" i="4"/>
  <c r="V1678" i="4"/>
  <c r="W1678" i="4"/>
  <c r="X1678" i="4"/>
  <c r="V1679" i="4"/>
  <c r="W1679" i="4"/>
  <c r="X1679" i="4"/>
  <c r="V1680" i="4"/>
  <c r="W1680" i="4"/>
  <c r="X1680" i="4"/>
  <c r="V1681" i="4"/>
  <c r="W1681" i="4"/>
  <c r="X1681" i="4"/>
  <c r="V1682" i="4"/>
  <c r="W1682" i="4"/>
  <c r="X1682" i="4"/>
  <c r="V1683" i="4"/>
  <c r="W1683" i="4"/>
  <c r="X1683" i="4"/>
  <c r="V1684" i="4"/>
  <c r="W1684" i="4"/>
  <c r="X1684" i="4"/>
  <c r="V1685" i="4"/>
  <c r="W1685" i="4"/>
  <c r="X1685" i="4"/>
  <c r="V1686" i="4"/>
  <c r="W1686" i="4"/>
  <c r="X1686" i="4"/>
  <c r="V1687" i="4"/>
  <c r="W1687" i="4"/>
  <c r="X1687" i="4"/>
  <c r="V1688" i="4"/>
  <c r="W1688" i="4"/>
  <c r="X1688" i="4"/>
  <c r="V1689" i="4"/>
  <c r="W1689" i="4"/>
  <c r="X1689" i="4"/>
  <c r="V1690" i="4"/>
  <c r="W1690" i="4"/>
  <c r="X1690" i="4"/>
  <c r="V1691" i="4"/>
  <c r="W1691" i="4"/>
  <c r="X1691" i="4"/>
  <c r="V1692" i="4"/>
  <c r="W1692" i="4"/>
  <c r="X1692" i="4"/>
  <c r="V1693" i="4"/>
  <c r="W1693" i="4"/>
  <c r="X1693" i="4"/>
  <c r="V1694" i="4"/>
  <c r="W1694" i="4"/>
  <c r="X1694" i="4"/>
  <c r="V1695" i="4"/>
  <c r="W1695" i="4"/>
  <c r="X1695" i="4"/>
  <c r="V1696" i="4"/>
  <c r="W1696" i="4"/>
  <c r="X1696" i="4"/>
  <c r="V1697" i="4"/>
  <c r="W1697" i="4"/>
  <c r="X1697" i="4"/>
  <c r="V1698" i="4"/>
  <c r="W1698" i="4"/>
  <c r="X1698" i="4"/>
  <c r="V1699" i="4"/>
  <c r="W1699" i="4"/>
  <c r="X1699" i="4"/>
  <c r="V1700" i="4"/>
  <c r="W1700" i="4"/>
  <c r="X1700" i="4"/>
  <c r="V1701" i="4"/>
  <c r="W1701" i="4"/>
  <c r="X1701" i="4"/>
  <c r="V1702" i="4"/>
  <c r="W1702" i="4"/>
  <c r="X1702" i="4"/>
  <c r="V1703" i="4"/>
  <c r="W1703" i="4"/>
  <c r="X1703" i="4"/>
  <c r="V1704" i="4"/>
  <c r="W1704" i="4"/>
  <c r="X1704" i="4"/>
  <c r="V1705" i="4"/>
  <c r="W1705" i="4"/>
  <c r="X1705" i="4"/>
  <c r="V1706" i="4"/>
  <c r="W1706" i="4"/>
  <c r="X1706" i="4"/>
  <c r="V1707" i="4"/>
  <c r="W1707" i="4"/>
  <c r="X1707" i="4"/>
  <c r="V1708" i="4"/>
  <c r="W1708" i="4"/>
  <c r="X1708" i="4"/>
  <c r="V1709" i="4"/>
  <c r="W1709" i="4"/>
  <c r="X1709" i="4"/>
  <c r="V1710" i="4"/>
  <c r="W1710" i="4"/>
  <c r="X1710" i="4"/>
  <c r="V1711" i="4"/>
  <c r="W1711" i="4"/>
  <c r="X1711" i="4"/>
  <c r="V1712" i="4"/>
  <c r="W1712" i="4"/>
  <c r="X1712" i="4"/>
  <c r="V1713" i="4"/>
  <c r="W1713" i="4"/>
  <c r="X1713" i="4"/>
  <c r="V1714" i="4"/>
  <c r="W1714" i="4"/>
  <c r="X1714" i="4"/>
  <c r="V1715" i="4"/>
  <c r="W1715" i="4"/>
  <c r="X1715" i="4"/>
  <c r="V1716" i="4"/>
  <c r="W1716" i="4"/>
  <c r="X1716" i="4"/>
  <c r="V1717" i="4"/>
  <c r="W1717" i="4"/>
  <c r="X1717" i="4"/>
  <c r="V1718" i="4"/>
  <c r="W1718" i="4"/>
  <c r="X1718" i="4"/>
  <c r="V1719" i="4"/>
  <c r="W1719" i="4"/>
  <c r="X1719" i="4"/>
  <c r="V1720" i="4"/>
  <c r="W1720" i="4"/>
  <c r="X1720" i="4"/>
  <c r="V1721" i="4"/>
  <c r="W1721" i="4"/>
  <c r="X1721" i="4"/>
  <c r="V1722" i="4"/>
  <c r="W1722" i="4"/>
  <c r="X1722" i="4"/>
  <c r="V1723" i="4"/>
  <c r="W1723" i="4"/>
  <c r="X1723" i="4"/>
  <c r="V1724" i="4"/>
  <c r="W1724" i="4"/>
  <c r="X1724" i="4"/>
  <c r="V1725" i="4"/>
  <c r="W1725" i="4"/>
  <c r="X1725" i="4"/>
  <c r="V1726" i="4"/>
  <c r="W1726" i="4"/>
  <c r="X1726" i="4"/>
  <c r="V1727" i="4"/>
  <c r="W1727" i="4"/>
  <c r="X1727" i="4"/>
  <c r="V1728" i="4"/>
  <c r="W1728" i="4"/>
  <c r="X1728" i="4"/>
  <c r="V1729" i="4"/>
  <c r="W1729" i="4"/>
  <c r="X1729" i="4"/>
  <c r="V1730" i="4"/>
  <c r="W1730" i="4"/>
  <c r="X1730" i="4"/>
  <c r="V1731" i="4"/>
  <c r="W1731" i="4"/>
  <c r="X1731" i="4"/>
  <c r="V1732" i="4"/>
  <c r="W1732" i="4"/>
  <c r="X1732" i="4"/>
  <c r="V1733" i="4"/>
  <c r="W1733" i="4"/>
  <c r="X1733" i="4"/>
  <c r="V1734" i="4"/>
  <c r="W1734" i="4"/>
  <c r="X1734" i="4"/>
  <c r="V1735" i="4"/>
  <c r="W1735" i="4"/>
  <c r="X1735" i="4"/>
  <c r="V1736" i="4"/>
  <c r="W1736" i="4"/>
  <c r="X1736" i="4"/>
  <c r="V1737" i="4"/>
  <c r="W1737" i="4"/>
  <c r="X1737" i="4"/>
  <c r="V1738" i="4"/>
  <c r="W1738" i="4"/>
  <c r="X1738" i="4"/>
  <c r="V1739" i="4"/>
  <c r="W1739" i="4"/>
  <c r="X1739" i="4"/>
  <c r="V1740" i="4"/>
  <c r="W1740" i="4"/>
  <c r="X1740" i="4"/>
  <c r="V1741" i="4"/>
  <c r="W1741" i="4"/>
  <c r="X1741" i="4"/>
  <c r="V1742" i="4"/>
  <c r="W1742" i="4"/>
  <c r="X1742" i="4"/>
  <c r="V1743" i="4"/>
  <c r="W1743" i="4"/>
  <c r="X1743" i="4"/>
  <c r="V1744" i="4"/>
  <c r="W1744" i="4"/>
  <c r="X1744" i="4"/>
  <c r="V1745" i="4"/>
  <c r="W1745" i="4"/>
  <c r="X1745" i="4"/>
  <c r="V1746" i="4"/>
  <c r="W1746" i="4"/>
  <c r="X1746" i="4"/>
  <c r="V1747" i="4"/>
  <c r="W1747" i="4"/>
  <c r="X1747" i="4"/>
  <c r="V1748" i="4"/>
  <c r="W1748" i="4"/>
  <c r="X1748" i="4"/>
  <c r="V1749" i="4"/>
  <c r="W1749" i="4"/>
  <c r="X1749" i="4"/>
  <c r="V1750" i="4"/>
  <c r="W1750" i="4"/>
  <c r="X1750" i="4"/>
  <c r="V1751" i="4"/>
  <c r="W1751" i="4"/>
  <c r="X1751" i="4"/>
  <c r="V1752" i="4"/>
  <c r="W1752" i="4"/>
  <c r="X1752" i="4"/>
  <c r="V1753" i="4"/>
  <c r="W1753" i="4"/>
  <c r="X1753" i="4"/>
  <c r="V1754" i="4"/>
  <c r="W1754" i="4"/>
  <c r="X1754" i="4"/>
  <c r="V1755" i="4"/>
  <c r="W1755" i="4"/>
  <c r="X1755" i="4"/>
  <c r="V1756" i="4"/>
  <c r="W1756" i="4"/>
  <c r="X1756" i="4"/>
  <c r="V1757" i="4"/>
  <c r="W1757" i="4"/>
  <c r="X1757" i="4"/>
  <c r="V1758" i="4"/>
  <c r="W1758" i="4"/>
  <c r="X1758" i="4"/>
  <c r="V1759" i="4"/>
  <c r="W1759" i="4"/>
  <c r="X1759" i="4"/>
  <c r="V1760" i="4"/>
  <c r="W1760" i="4"/>
  <c r="X1760" i="4"/>
  <c r="V1761" i="4"/>
  <c r="W1761" i="4"/>
  <c r="X1761" i="4"/>
  <c r="V1762" i="4"/>
  <c r="W1762" i="4"/>
  <c r="X1762" i="4"/>
  <c r="V1763" i="4"/>
  <c r="W1763" i="4"/>
  <c r="X1763" i="4"/>
  <c r="V1764" i="4"/>
  <c r="W1764" i="4"/>
  <c r="X1764" i="4"/>
  <c r="V1765" i="4"/>
  <c r="W1765" i="4"/>
  <c r="X1765" i="4"/>
  <c r="V1766" i="4"/>
  <c r="W1766" i="4"/>
  <c r="X1766" i="4"/>
  <c r="V1767" i="4"/>
  <c r="W1767" i="4"/>
  <c r="X1767" i="4"/>
  <c r="V1768" i="4"/>
  <c r="W1768" i="4"/>
  <c r="X1768" i="4"/>
  <c r="V1769" i="4"/>
  <c r="W1769" i="4"/>
  <c r="X1769" i="4"/>
  <c r="V1770" i="4"/>
  <c r="W1770" i="4"/>
  <c r="X1770" i="4"/>
  <c r="V1771" i="4"/>
  <c r="W1771" i="4"/>
  <c r="X1771" i="4"/>
  <c r="V1772" i="4"/>
  <c r="W1772" i="4"/>
  <c r="X1772" i="4"/>
  <c r="V1773" i="4"/>
  <c r="W1773" i="4"/>
  <c r="X1773" i="4"/>
  <c r="V1774" i="4"/>
  <c r="W1774" i="4"/>
  <c r="X1774" i="4"/>
  <c r="V1775" i="4"/>
  <c r="W1775" i="4"/>
  <c r="X1775" i="4"/>
  <c r="V1776" i="4"/>
  <c r="W1776" i="4"/>
  <c r="X1776" i="4"/>
  <c r="V1777" i="4"/>
  <c r="W1777" i="4"/>
  <c r="X1777" i="4"/>
  <c r="V1778" i="4"/>
  <c r="W1778" i="4"/>
  <c r="X1778" i="4"/>
  <c r="V1779" i="4"/>
  <c r="W1779" i="4"/>
  <c r="X1779" i="4"/>
  <c r="V1780" i="4"/>
  <c r="W1780" i="4"/>
  <c r="X1780" i="4"/>
  <c r="V1781" i="4"/>
  <c r="W1781" i="4"/>
  <c r="X1781" i="4"/>
  <c r="V1782" i="4"/>
  <c r="W1782" i="4"/>
  <c r="X1782" i="4"/>
  <c r="V1783" i="4"/>
  <c r="W1783" i="4"/>
  <c r="X1783" i="4"/>
  <c r="V1784" i="4"/>
  <c r="W1784" i="4"/>
  <c r="X1784" i="4"/>
  <c r="V1785" i="4"/>
  <c r="W1785" i="4"/>
  <c r="X1785" i="4"/>
  <c r="V1786" i="4"/>
  <c r="W1786" i="4"/>
  <c r="X1786" i="4"/>
  <c r="V1787" i="4"/>
  <c r="W1787" i="4"/>
  <c r="X1787" i="4"/>
  <c r="V1788" i="4"/>
  <c r="W1788" i="4"/>
  <c r="X1788" i="4"/>
  <c r="V1789" i="4"/>
  <c r="W1789" i="4"/>
  <c r="X1789" i="4"/>
  <c r="V1790" i="4"/>
  <c r="W1790" i="4"/>
  <c r="X1790" i="4"/>
  <c r="V1791" i="4"/>
  <c r="W1791" i="4"/>
  <c r="X1791" i="4"/>
  <c r="V1792" i="4"/>
  <c r="W1792" i="4"/>
  <c r="X1792" i="4"/>
  <c r="V1793" i="4"/>
  <c r="W1793" i="4"/>
  <c r="X1793" i="4"/>
  <c r="V1794" i="4"/>
  <c r="W1794" i="4"/>
  <c r="X1794" i="4"/>
  <c r="V1795" i="4"/>
  <c r="W1795" i="4"/>
  <c r="X1795" i="4"/>
  <c r="V1796" i="4"/>
  <c r="W1796" i="4"/>
  <c r="X1796" i="4"/>
  <c r="V1797" i="4"/>
  <c r="W1797" i="4"/>
  <c r="X1797" i="4"/>
  <c r="V1798" i="4"/>
  <c r="W1798" i="4"/>
  <c r="X1798" i="4"/>
  <c r="V1799" i="4"/>
  <c r="W1799" i="4"/>
  <c r="X1799" i="4"/>
  <c r="V1800" i="4"/>
  <c r="W1800" i="4"/>
  <c r="X1800" i="4"/>
  <c r="V1801" i="4"/>
  <c r="W1801" i="4"/>
  <c r="X1801" i="4"/>
  <c r="V1802" i="4"/>
  <c r="W1802" i="4"/>
  <c r="X1802" i="4"/>
  <c r="V1803" i="4"/>
  <c r="W1803" i="4"/>
  <c r="X1803" i="4"/>
  <c r="V1804" i="4"/>
  <c r="W1804" i="4"/>
  <c r="X1804" i="4"/>
  <c r="V1805" i="4"/>
  <c r="W1805" i="4"/>
  <c r="X1805" i="4"/>
  <c r="V1806" i="4"/>
  <c r="W1806" i="4"/>
  <c r="X1806" i="4"/>
  <c r="V1807" i="4"/>
  <c r="W1807" i="4"/>
  <c r="X1807" i="4"/>
  <c r="V1808" i="4"/>
  <c r="W1808" i="4"/>
  <c r="X1808" i="4"/>
  <c r="V1809" i="4"/>
  <c r="W1809" i="4"/>
  <c r="X1809" i="4"/>
  <c r="V1810" i="4"/>
  <c r="W1810" i="4"/>
  <c r="X1810" i="4"/>
  <c r="V1811" i="4"/>
  <c r="W1811" i="4"/>
  <c r="X1811" i="4"/>
  <c r="V1812" i="4"/>
  <c r="W1812" i="4"/>
  <c r="X1812" i="4"/>
  <c r="V1813" i="4"/>
  <c r="W1813" i="4"/>
  <c r="X1813" i="4"/>
  <c r="V1814" i="4"/>
  <c r="W1814" i="4"/>
  <c r="X1814" i="4"/>
  <c r="V1815" i="4"/>
  <c r="W1815" i="4"/>
  <c r="X1815" i="4"/>
  <c r="V1816" i="4"/>
  <c r="W1816" i="4"/>
  <c r="X1816" i="4"/>
  <c r="V1817" i="4"/>
  <c r="W1817" i="4"/>
  <c r="X1817" i="4"/>
  <c r="V1818" i="4"/>
  <c r="W1818" i="4"/>
  <c r="X1818" i="4"/>
  <c r="V1819" i="4"/>
  <c r="W1819" i="4"/>
  <c r="X1819" i="4"/>
  <c r="V1820" i="4"/>
  <c r="W1820" i="4"/>
  <c r="X1820" i="4"/>
  <c r="V1821" i="4"/>
  <c r="W1821" i="4"/>
  <c r="X1821" i="4"/>
  <c r="V1822" i="4"/>
  <c r="W1822" i="4"/>
  <c r="X1822" i="4"/>
  <c r="V1823" i="4"/>
  <c r="W1823" i="4"/>
  <c r="X1823" i="4"/>
  <c r="V1824" i="4"/>
  <c r="W1824" i="4"/>
  <c r="X1824" i="4"/>
  <c r="V1825" i="4"/>
  <c r="W1825" i="4"/>
  <c r="X1825" i="4"/>
  <c r="V1826" i="4"/>
  <c r="W1826" i="4"/>
  <c r="X1826" i="4"/>
  <c r="V1827" i="4"/>
  <c r="W1827" i="4"/>
  <c r="X1827" i="4"/>
  <c r="V1828" i="4"/>
  <c r="W1828" i="4"/>
  <c r="X1828" i="4"/>
  <c r="V1829" i="4"/>
  <c r="W1829" i="4"/>
  <c r="X1829" i="4"/>
  <c r="V1830" i="4"/>
  <c r="W1830" i="4"/>
  <c r="X1830" i="4"/>
  <c r="V1831" i="4"/>
  <c r="W1831" i="4"/>
  <c r="X1831" i="4"/>
  <c r="V1832" i="4"/>
  <c r="W1832" i="4"/>
  <c r="X1832" i="4"/>
  <c r="V1833" i="4"/>
  <c r="W1833" i="4"/>
  <c r="X1833" i="4"/>
  <c r="V1834" i="4"/>
  <c r="W1834" i="4"/>
  <c r="X1834" i="4"/>
  <c r="V1835" i="4"/>
  <c r="W1835" i="4"/>
  <c r="X1835" i="4"/>
  <c r="V1836" i="4"/>
  <c r="W1836" i="4"/>
  <c r="X1836" i="4"/>
  <c r="V1837" i="4"/>
  <c r="W1837" i="4"/>
  <c r="X1837" i="4"/>
  <c r="V1838" i="4"/>
  <c r="W1838" i="4"/>
  <c r="X1838" i="4"/>
  <c r="V1839" i="4"/>
  <c r="W1839" i="4"/>
  <c r="X1839" i="4"/>
  <c r="V1840" i="4"/>
  <c r="W1840" i="4"/>
  <c r="X1840" i="4"/>
  <c r="V1841" i="4"/>
  <c r="W1841" i="4"/>
  <c r="X1841" i="4"/>
  <c r="V1842" i="4"/>
  <c r="W1842" i="4"/>
  <c r="X1842" i="4"/>
  <c r="V1843" i="4"/>
  <c r="W1843" i="4"/>
  <c r="X1843" i="4"/>
  <c r="V1844" i="4"/>
  <c r="W1844" i="4"/>
  <c r="X1844" i="4"/>
  <c r="V1845" i="4"/>
  <c r="W1845" i="4"/>
  <c r="X1845" i="4"/>
  <c r="V1846" i="4"/>
  <c r="W1846" i="4"/>
  <c r="X1846" i="4"/>
  <c r="V1847" i="4"/>
  <c r="W1847" i="4"/>
  <c r="X1847" i="4"/>
  <c r="V1848" i="4"/>
  <c r="W1848" i="4"/>
  <c r="X1848" i="4"/>
  <c r="V1849" i="4"/>
  <c r="W1849" i="4"/>
  <c r="X1849" i="4"/>
  <c r="V1850" i="4"/>
  <c r="W1850" i="4"/>
  <c r="X1850" i="4"/>
  <c r="V1851" i="4"/>
  <c r="W1851" i="4"/>
  <c r="X1851" i="4"/>
  <c r="V1852" i="4"/>
  <c r="W1852" i="4"/>
  <c r="X1852" i="4"/>
  <c r="V1853" i="4"/>
  <c r="W1853" i="4"/>
  <c r="X1853" i="4"/>
  <c r="V1854" i="4"/>
  <c r="W1854" i="4"/>
  <c r="X1854" i="4"/>
  <c r="V1855" i="4"/>
  <c r="W1855" i="4"/>
  <c r="X1855" i="4"/>
  <c r="V1856" i="4"/>
  <c r="W1856" i="4"/>
  <c r="X1856" i="4"/>
  <c r="V1857" i="4"/>
  <c r="W1857" i="4"/>
  <c r="X1857" i="4"/>
  <c r="V1858" i="4"/>
  <c r="W1858" i="4"/>
  <c r="X1858" i="4"/>
  <c r="V1859" i="4"/>
  <c r="W1859" i="4"/>
  <c r="X1859" i="4"/>
  <c r="V1860" i="4"/>
  <c r="W1860" i="4"/>
  <c r="X1860" i="4"/>
  <c r="V1861" i="4"/>
  <c r="W1861" i="4"/>
  <c r="X1861" i="4"/>
  <c r="V1862" i="4"/>
  <c r="W1862" i="4"/>
  <c r="X1862" i="4"/>
  <c r="V1863" i="4"/>
  <c r="W1863" i="4"/>
  <c r="X1863" i="4"/>
  <c r="V1864" i="4"/>
  <c r="W1864" i="4"/>
  <c r="X1864" i="4"/>
  <c r="V1865" i="4"/>
  <c r="W1865" i="4"/>
  <c r="X1865" i="4"/>
  <c r="V1866" i="4"/>
  <c r="W1866" i="4"/>
  <c r="X1866" i="4"/>
  <c r="V1867" i="4"/>
  <c r="W1867" i="4"/>
  <c r="X1867" i="4"/>
  <c r="V1868" i="4"/>
  <c r="W1868" i="4"/>
  <c r="X1868" i="4"/>
  <c r="V1869" i="4"/>
  <c r="W1869" i="4"/>
  <c r="X1869" i="4"/>
  <c r="V1870" i="4"/>
  <c r="W1870" i="4"/>
  <c r="X1870" i="4"/>
  <c r="V1871" i="4"/>
  <c r="W1871" i="4"/>
  <c r="X1871" i="4"/>
  <c r="V1872" i="4"/>
  <c r="W1872" i="4"/>
  <c r="X1872" i="4"/>
  <c r="V1873" i="4"/>
  <c r="W1873" i="4"/>
  <c r="X1873" i="4"/>
  <c r="V1874" i="4"/>
  <c r="W1874" i="4"/>
  <c r="X1874" i="4"/>
  <c r="V1875" i="4"/>
  <c r="W1875" i="4"/>
  <c r="X1875" i="4"/>
  <c r="V1876" i="4"/>
  <c r="W1876" i="4"/>
  <c r="X1876" i="4"/>
  <c r="V1877" i="4"/>
  <c r="W1877" i="4"/>
  <c r="X1877" i="4"/>
  <c r="V1878" i="4"/>
  <c r="W1878" i="4"/>
  <c r="X1878" i="4"/>
  <c r="V1879" i="4"/>
  <c r="W1879" i="4"/>
  <c r="X1879" i="4"/>
  <c r="V1880" i="4"/>
  <c r="W1880" i="4"/>
  <c r="X1880" i="4"/>
  <c r="V1881" i="4"/>
  <c r="W1881" i="4"/>
  <c r="X1881" i="4"/>
  <c r="V1882" i="4"/>
  <c r="W1882" i="4"/>
  <c r="X1882" i="4"/>
  <c r="V1883" i="4"/>
  <c r="W1883" i="4"/>
  <c r="X1883" i="4"/>
  <c r="V1884" i="4"/>
  <c r="W1884" i="4"/>
  <c r="X1884" i="4"/>
  <c r="V1885" i="4"/>
  <c r="W1885" i="4"/>
  <c r="X1885" i="4"/>
  <c r="V1886" i="4"/>
  <c r="W1886" i="4"/>
  <c r="X1886" i="4"/>
  <c r="V1887" i="4"/>
  <c r="W1887" i="4"/>
  <c r="X1887" i="4"/>
  <c r="V1888" i="4"/>
  <c r="W1888" i="4"/>
  <c r="X1888" i="4"/>
  <c r="V1889" i="4"/>
  <c r="W1889" i="4"/>
  <c r="X1889" i="4"/>
  <c r="V1890" i="4"/>
  <c r="W1890" i="4"/>
  <c r="X1890" i="4"/>
  <c r="V1891" i="4"/>
  <c r="W1891" i="4"/>
  <c r="X1891" i="4"/>
  <c r="V1892" i="4"/>
  <c r="W1892" i="4"/>
  <c r="X1892" i="4"/>
  <c r="W2" i="4"/>
  <c r="X2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0" i="4"/>
  <c r="T1731" i="4"/>
  <c r="T1732" i="4"/>
  <c r="T1733" i="4"/>
  <c r="T1734" i="4"/>
  <c r="T1735" i="4"/>
  <c r="T1736" i="4"/>
  <c r="T1737" i="4"/>
  <c r="T1738" i="4"/>
  <c r="T1739" i="4"/>
  <c r="T1740" i="4"/>
  <c r="T1741" i="4"/>
  <c r="T1742" i="4"/>
  <c r="T1743" i="4"/>
  <c r="T1744" i="4"/>
  <c r="T1745" i="4"/>
  <c r="T1746" i="4"/>
  <c r="T1747" i="4"/>
  <c r="T1748" i="4"/>
  <c r="T1749" i="4"/>
  <c r="T1750" i="4"/>
  <c r="T1751" i="4"/>
  <c r="T1752" i="4"/>
  <c r="T1753" i="4"/>
  <c r="T1754" i="4"/>
  <c r="T1755" i="4"/>
  <c r="T1756" i="4"/>
  <c r="T1757" i="4"/>
  <c r="T1758" i="4"/>
  <c r="T1759" i="4"/>
  <c r="T1760" i="4"/>
  <c r="T1761" i="4"/>
  <c r="T1762" i="4"/>
  <c r="T1763" i="4"/>
  <c r="T1764" i="4"/>
  <c r="T1765" i="4"/>
  <c r="T1766" i="4"/>
  <c r="T1767" i="4"/>
  <c r="T1768" i="4"/>
  <c r="T1769" i="4"/>
  <c r="T1770" i="4"/>
  <c r="T1771" i="4"/>
  <c r="T1772" i="4"/>
  <c r="T1773" i="4"/>
  <c r="T1774" i="4"/>
  <c r="T1775" i="4"/>
  <c r="T1776" i="4"/>
  <c r="T1777" i="4"/>
  <c r="T1778" i="4"/>
  <c r="T1779" i="4"/>
  <c r="T1780" i="4"/>
  <c r="T1781" i="4"/>
  <c r="T1782" i="4"/>
  <c r="T1783" i="4"/>
  <c r="T1784" i="4"/>
  <c r="T1785" i="4"/>
  <c r="T1786" i="4"/>
  <c r="T1787" i="4"/>
  <c r="T1788" i="4"/>
  <c r="T1789" i="4"/>
  <c r="T1790" i="4"/>
  <c r="T1791" i="4"/>
  <c r="T1792" i="4"/>
  <c r="T1793" i="4"/>
  <c r="T1794" i="4"/>
  <c r="T1795" i="4"/>
  <c r="T1796" i="4"/>
  <c r="T1797" i="4"/>
  <c r="T1798" i="4"/>
  <c r="T1799" i="4"/>
  <c r="T1800" i="4"/>
  <c r="T1801" i="4"/>
  <c r="T1802" i="4"/>
  <c r="T1803" i="4"/>
  <c r="T1804" i="4"/>
  <c r="T1805" i="4"/>
  <c r="T1806" i="4"/>
  <c r="T1807" i="4"/>
  <c r="T1808" i="4"/>
  <c r="T1809" i="4"/>
  <c r="T1810" i="4"/>
  <c r="T1811" i="4"/>
  <c r="T1812" i="4"/>
  <c r="T1813" i="4"/>
  <c r="T1814" i="4"/>
  <c r="T1815" i="4"/>
  <c r="T1816" i="4"/>
  <c r="T1817" i="4"/>
  <c r="T1818" i="4"/>
  <c r="T1819" i="4"/>
  <c r="T1820" i="4"/>
  <c r="T1821" i="4"/>
  <c r="T1822" i="4"/>
  <c r="T1823" i="4"/>
  <c r="T1824" i="4"/>
  <c r="T1825" i="4"/>
  <c r="T1826" i="4"/>
  <c r="T1827" i="4"/>
  <c r="T1828" i="4"/>
  <c r="T1829" i="4"/>
  <c r="T1830" i="4"/>
  <c r="T1831" i="4"/>
  <c r="T1832" i="4"/>
  <c r="T1833" i="4"/>
  <c r="T1834" i="4"/>
  <c r="T1835" i="4"/>
  <c r="T1836" i="4"/>
  <c r="T1837" i="4"/>
  <c r="T1838" i="4"/>
  <c r="T1839" i="4"/>
  <c r="T1840" i="4"/>
  <c r="T1841" i="4"/>
  <c r="T1842" i="4"/>
  <c r="T1843" i="4"/>
  <c r="T1844" i="4"/>
  <c r="T1845" i="4"/>
  <c r="T1846" i="4"/>
  <c r="T1847" i="4"/>
  <c r="T1848" i="4"/>
  <c r="T1849" i="4"/>
  <c r="T1850" i="4"/>
  <c r="T1851" i="4"/>
  <c r="T1852" i="4"/>
  <c r="T1853" i="4"/>
  <c r="T1854" i="4"/>
  <c r="T1855" i="4"/>
  <c r="T1856" i="4"/>
  <c r="T1857" i="4"/>
  <c r="T1858" i="4"/>
  <c r="T1859" i="4"/>
  <c r="T1860" i="4"/>
  <c r="T1861" i="4"/>
  <c r="T1862" i="4"/>
  <c r="T1863" i="4"/>
  <c r="T1864" i="4"/>
  <c r="T1865" i="4"/>
  <c r="T1866" i="4"/>
  <c r="T1867" i="4"/>
  <c r="T1868" i="4"/>
  <c r="T1869" i="4"/>
  <c r="T1870" i="4"/>
  <c r="T1871" i="4"/>
  <c r="T1872" i="4"/>
  <c r="T1873" i="4"/>
  <c r="T1874" i="4"/>
  <c r="T1875" i="4"/>
  <c r="T1876" i="4"/>
  <c r="T1877" i="4"/>
  <c r="T1878" i="4"/>
  <c r="T1879" i="4"/>
  <c r="T1880" i="4"/>
  <c r="T1881" i="4"/>
  <c r="T1882" i="4"/>
  <c r="T1883" i="4"/>
  <c r="T1884" i="4"/>
  <c r="T1885" i="4"/>
  <c r="T1886" i="4"/>
  <c r="T1887" i="4"/>
  <c r="T1888" i="4"/>
  <c r="T1889" i="4"/>
  <c r="T1890" i="4"/>
  <c r="T1891" i="4"/>
  <c r="T1892" i="4"/>
  <c r="T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M330" i="4"/>
  <c r="N330" i="4"/>
  <c r="M331" i="4"/>
  <c r="N331" i="4"/>
  <c r="M332" i="4"/>
  <c r="N332" i="4"/>
  <c r="M333" i="4"/>
  <c r="N333" i="4"/>
  <c r="M334" i="4"/>
  <c r="N334" i="4"/>
  <c r="M335" i="4"/>
  <c r="N335" i="4"/>
  <c r="M336" i="4"/>
  <c r="N336" i="4"/>
  <c r="M337" i="4"/>
  <c r="N337" i="4"/>
  <c r="M338" i="4"/>
  <c r="N338" i="4"/>
  <c r="M339" i="4"/>
  <c r="N339" i="4"/>
  <c r="M340" i="4"/>
  <c r="N340" i="4"/>
  <c r="M341" i="4"/>
  <c r="N341" i="4"/>
  <c r="M342" i="4"/>
  <c r="N342" i="4"/>
  <c r="M343" i="4"/>
  <c r="N343" i="4"/>
  <c r="M344" i="4"/>
  <c r="N344" i="4"/>
  <c r="M345" i="4"/>
  <c r="N345" i="4"/>
  <c r="M346" i="4"/>
  <c r="N346" i="4"/>
  <c r="M347" i="4"/>
  <c r="N347" i="4"/>
  <c r="M348" i="4"/>
  <c r="N348" i="4"/>
  <c r="M349" i="4"/>
  <c r="N349" i="4"/>
  <c r="M350" i="4"/>
  <c r="N350" i="4"/>
  <c r="M351" i="4"/>
  <c r="N351" i="4"/>
  <c r="M352" i="4"/>
  <c r="N352" i="4"/>
  <c r="M353" i="4"/>
  <c r="N353" i="4"/>
  <c r="M354" i="4"/>
  <c r="N354" i="4"/>
  <c r="M355" i="4"/>
  <c r="N355" i="4"/>
  <c r="M356" i="4"/>
  <c r="N356" i="4"/>
  <c r="M357" i="4"/>
  <c r="N357" i="4"/>
  <c r="M358" i="4"/>
  <c r="N358" i="4"/>
  <c r="M359" i="4"/>
  <c r="N359" i="4"/>
  <c r="M360" i="4"/>
  <c r="N360" i="4"/>
  <c r="M361" i="4"/>
  <c r="N361" i="4"/>
  <c r="M362" i="4"/>
  <c r="N362" i="4"/>
  <c r="M363" i="4"/>
  <c r="N363" i="4"/>
  <c r="M364" i="4"/>
  <c r="N364" i="4"/>
  <c r="M365" i="4"/>
  <c r="N365" i="4"/>
  <c r="M366" i="4"/>
  <c r="N366" i="4"/>
  <c r="M367" i="4"/>
  <c r="N367" i="4"/>
  <c r="M368" i="4"/>
  <c r="N368" i="4"/>
  <c r="M369" i="4"/>
  <c r="N369" i="4"/>
  <c r="M370" i="4"/>
  <c r="N370" i="4"/>
  <c r="M371" i="4"/>
  <c r="N371" i="4"/>
  <c r="M372" i="4"/>
  <c r="N372" i="4"/>
  <c r="M373" i="4"/>
  <c r="N373" i="4"/>
  <c r="M374" i="4"/>
  <c r="N374" i="4"/>
  <c r="M375" i="4"/>
  <c r="N375" i="4"/>
  <c r="M376" i="4"/>
  <c r="N376" i="4"/>
  <c r="M377" i="4"/>
  <c r="N377" i="4"/>
  <c r="M378" i="4"/>
  <c r="N378" i="4"/>
  <c r="M379" i="4"/>
  <c r="N379" i="4"/>
  <c r="M380" i="4"/>
  <c r="N380" i="4"/>
  <c r="M381" i="4"/>
  <c r="N381" i="4"/>
  <c r="M382" i="4"/>
  <c r="N382" i="4"/>
  <c r="M383" i="4"/>
  <c r="N383" i="4"/>
  <c r="M384" i="4"/>
  <c r="N384" i="4"/>
  <c r="M385" i="4"/>
  <c r="N385" i="4"/>
  <c r="M386" i="4"/>
  <c r="N386" i="4"/>
  <c r="M387" i="4"/>
  <c r="N387" i="4"/>
  <c r="M388" i="4"/>
  <c r="N388" i="4"/>
  <c r="M389" i="4"/>
  <c r="N389" i="4"/>
  <c r="M390" i="4"/>
  <c r="N390" i="4"/>
  <c r="M391" i="4"/>
  <c r="N391" i="4"/>
  <c r="M392" i="4"/>
  <c r="N392" i="4"/>
  <c r="M393" i="4"/>
  <c r="N393" i="4"/>
  <c r="M394" i="4"/>
  <c r="N394" i="4"/>
  <c r="M395" i="4"/>
  <c r="N395" i="4"/>
  <c r="M396" i="4"/>
  <c r="N396" i="4"/>
  <c r="M397" i="4"/>
  <c r="N397" i="4"/>
  <c r="M398" i="4"/>
  <c r="N398" i="4"/>
  <c r="M399" i="4"/>
  <c r="N399" i="4"/>
  <c r="M400" i="4"/>
  <c r="N400" i="4"/>
  <c r="M401" i="4"/>
  <c r="N401" i="4"/>
  <c r="M402" i="4"/>
  <c r="N402" i="4"/>
  <c r="M403" i="4"/>
  <c r="N403" i="4"/>
  <c r="M404" i="4"/>
  <c r="N404" i="4"/>
  <c r="M405" i="4"/>
  <c r="N405" i="4"/>
  <c r="M406" i="4"/>
  <c r="N406" i="4"/>
  <c r="M407" i="4"/>
  <c r="N407" i="4"/>
  <c r="M408" i="4"/>
  <c r="N408" i="4"/>
  <c r="M409" i="4"/>
  <c r="N409" i="4"/>
  <c r="M410" i="4"/>
  <c r="N410" i="4"/>
  <c r="M411" i="4"/>
  <c r="N411" i="4"/>
  <c r="M412" i="4"/>
  <c r="N412" i="4"/>
  <c r="M413" i="4"/>
  <c r="N413" i="4"/>
  <c r="M414" i="4"/>
  <c r="N414" i="4"/>
  <c r="M415" i="4"/>
  <c r="N415" i="4"/>
  <c r="M416" i="4"/>
  <c r="N416" i="4"/>
  <c r="M417" i="4"/>
  <c r="N417" i="4"/>
  <c r="M418" i="4"/>
  <c r="N418" i="4"/>
  <c r="M419" i="4"/>
  <c r="N419" i="4"/>
  <c r="M420" i="4"/>
  <c r="N420" i="4"/>
  <c r="M421" i="4"/>
  <c r="N421" i="4"/>
  <c r="M422" i="4"/>
  <c r="N422" i="4"/>
  <c r="M423" i="4"/>
  <c r="N423" i="4"/>
  <c r="M424" i="4"/>
  <c r="N424" i="4"/>
  <c r="M425" i="4"/>
  <c r="N425" i="4"/>
  <c r="M426" i="4"/>
  <c r="N426" i="4"/>
  <c r="M427" i="4"/>
  <c r="N427" i="4"/>
  <c r="M428" i="4"/>
  <c r="N428" i="4"/>
  <c r="M429" i="4"/>
  <c r="N429" i="4"/>
  <c r="M430" i="4"/>
  <c r="N430" i="4"/>
  <c r="M431" i="4"/>
  <c r="N431" i="4"/>
  <c r="M432" i="4"/>
  <c r="N432" i="4"/>
  <c r="M433" i="4"/>
  <c r="N433" i="4"/>
  <c r="M434" i="4"/>
  <c r="N434" i="4"/>
  <c r="M435" i="4"/>
  <c r="N435" i="4"/>
  <c r="M436" i="4"/>
  <c r="N436" i="4"/>
  <c r="M437" i="4"/>
  <c r="N437" i="4"/>
  <c r="M438" i="4"/>
  <c r="N438" i="4"/>
  <c r="M439" i="4"/>
  <c r="N439" i="4"/>
  <c r="M440" i="4"/>
  <c r="N440" i="4"/>
  <c r="M441" i="4"/>
  <c r="N441" i="4"/>
  <c r="M442" i="4"/>
  <c r="N442" i="4"/>
  <c r="M443" i="4"/>
  <c r="N443" i="4"/>
  <c r="M444" i="4"/>
  <c r="N444" i="4"/>
  <c r="M445" i="4"/>
  <c r="N445" i="4"/>
  <c r="M446" i="4"/>
  <c r="N446" i="4"/>
  <c r="M447" i="4"/>
  <c r="N447" i="4"/>
  <c r="M448" i="4"/>
  <c r="N448" i="4"/>
  <c r="M449" i="4"/>
  <c r="N449" i="4"/>
  <c r="M450" i="4"/>
  <c r="N450" i="4"/>
  <c r="M451" i="4"/>
  <c r="N451" i="4"/>
  <c r="M452" i="4"/>
  <c r="N452" i="4"/>
  <c r="M453" i="4"/>
  <c r="N453" i="4"/>
  <c r="M454" i="4"/>
  <c r="N454" i="4"/>
  <c r="M455" i="4"/>
  <c r="N455" i="4"/>
  <c r="M456" i="4"/>
  <c r="N456" i="4"/>
  <c r="M457" i="4"/>
  <c r="N457" i="4"/>
  <c r="M458" i="4"/>
  <c r="N458" i="4"/>
  <c r="M459" i="4"/>
  <c r="N459" i="4"/>
  <c r="M460" i="4"/>
  <c r="N460" i="4"/>
  <c r="M461" i="4"/>
  <c r="N461" i="4"/>
  <c r="M462" i="4"/>
  <c r="N462" i="4"/>
  <c r="M463" i="4"/>
  <c r="N463" i="4"/>
  <c r="M464" i="4"/>
  <c r="N464" i="4"/>
  <c r="M465" i="4"/>
  <c r="N465" i="4"/>
  <c r="M466" i="4"/>
  <c r="N466" i="4"/>
  <c r="M467" i="4"/>
  <c r="N467" i="4"/>
  <c r="M468" i="4"/>
  <c r="N468" i="4"/>
  <c r="M469" i="4"/>
  <c r="N469" i="4"/>
  <c r="M470" i="4"/>
  <c r="N470" i="4"/>
  <c r="M471" i="4"/>
  <c r="N471" i="4"/>
  <c r="M472" i="4"/>
  <c r="N472" i="4"/>
  <c r="M473" i="4"/>
  <c r="N473" i="4"/>
  <c r="M474" i="4"/>
  <c r="N474" i="4"/>
  <c r="M475" i="4"/>
  <c r="N475" i="4"/>
  <c r="M476" i="4"/>
  <c r="N476" i="4"/>
  <c r="M477" i="4"/>
  <c r="N477" i="4"/>
  <c r="M478" i="4"/>
  <c r="N478" i="4"/>
  <c r="M479" i="4"/>
  <c r="N479" i="4"/>
  <c r="M480" i="4"/>
  <c r="N480" i="4"/>
  <c r="M481" i="4"/>
  <c r="N481" i="4"/>
  <c r="M482" i="4"/>
  <c r="N482" i="4"/>
  <c r="M483" i="4"/>
  <c r="N483" i="4"/>
  <c r="M484" i="4"/>
  <c r="N484" i="4"/>
  <c r="M485" i="4"/>
  <c r="N485" i="4"/>
  <c r="M486" i="4"/>
  <c r="N486" i="4"/>
  <c r="M487" i="4"/>
  <c r="N487" i="4"/>
  <c r="M488" i="4"/>
  <c r="N488" i="4"/>
  <c r="M489" i="4"/>
  <c r="N489" i="4"/>
  <c r="M490" i="4"/>
  <c r="N490" i="4"/>
  <c r="M491" i="4"/>
  <c r="N491" i="4"/>
  <c r="M492" i="4"/>
  <c r="N492" i="4"/>
  <c r="M493" i="4"/>
  <c r="N493" i="4"/>
  <c r="M494" i="4"/>
  <c r="N494" i="4"/>
  <c r="M495" i="4"/>
  <c r="N495" i="4"/>
  <c r="M496" i="4"/>
  <c r="N496" i="4"/>
  <c r="M497" i="4"/>
  <c r="N497" i="4"/>
  <c r="M498" i="4"/>
  <c r="N498" i="4"/>
  <c r="M499" i="4"/>
  <c r="N499" i="4"/>
  <c r="M500" i="4"/>
  <c r="N500" i="4"/>
  <c r="M501" i="4"/>
  <c r="N501" i="4"/>
  <c r="M502" i="4"/>
  <c r="N502" i="4"/>
  <c r="M503" i="4"/>
  <c r="N503" i="4"/>
  <c r="M504" i="4"/>
  <c r="N504" i="4"/>
  <c r="M505" i="4"/>
  <c r="N505" i="4"/>
  <c r="M506" i="4"/>
  <c r="N506" i="4"/>
  <c r="M507" i="4"/>
  <c r="N507" i="4"/>
  <c r="M508" i="4"/>
  <c r="N508" i="4"/>
  <c r="M509" i="4"/>
  <c r="N509" i="4"/>
  <c r="M510" i="4"/>
  <c r="N510" i="4"/>
  <c r="M511" i="4"/>
  <c r="N511" i="4"/>
  <c r="M512" i="4"/>
  <c r="N512" i="4"/>
  <c r="M513" i="4"/>
  <c r="N513" i="4"/>
  <c r="M514" i="4"/>
  <c r="N514" i="4"/>
  <c r="M515" i="4"/>
  <c r="N515" i="4"/>
  <c r="M516" i="4"/>
  <c r="N516" i="4"/>
  <c r="M517" i="4"/>
  <c r="N517" i="4"/>
  <c r="M518" i="4"/>
  <c r="N518" i="4"/>
  <c r="M519" i="4"/>
  <c r="N519" i="4"/>
  <c r="M520" i="4"/>
  <c r="N520" i="4"/>
  <c r="M521" i="4"/>
  <c r="N521" i="4"/>
  <c r="M522" i="4"/>
  <c r="N522" i="4"/>
  <c r="M523" i="4"/>
  <c r="N523" i="4"/>
  <c r="M524" i="4"/>
  <c r="N524" i="4"/>
  <c r="M525" i="4"/>
  <c r="N525" i="4"/>
  <c r="M526" i="4"/>
  <c r="N526" i="4"/>
  <c r="M527" i="4"/>
  <c r="N527" i="4"/>
  <c r="M528" i="4"/>
  <c r="N528" i="4"/>
  <c r="M529" i="4"/>
  <c r="N529" i="4"/>
  <c r="M530" i="4"/>
  <c r="N530" i="4"/>
  <c r="M531" i="4"/>
  <c r="N531" i="4"/>
  <c r="M532" i="4"/>
  <c r="N532" i="4"/>
  <c r="M533" i="4"/>
  <c r="N533" i="4"/>
  <c r="M534" i="4"/>
  <c r="N534" i="4"/>
  <c r="M535" i="4"/>
  <c r="N535" i="4"/>
  <c r="M536" i="4"/>
  <c r="N536" i="4"/>
  <c r="M537" i="4"/>
  <c r="N537" i="4"/>
  <c r="M538" i="4"/>
  <c r="N538" i="4"/>
  <c r="M539" i="4"/>
  <c r="N539" i="4"/>
  <c r="M540" i="4"/>
  <c r="N540" i="4"/>
  <c r="M541" i="4"/>
  <c r="N541" i="4"/>
  <c r="M542" i="4"/>
  <c r="N542" i="4"/>
  <c r="M543" i="4"/>
  <c r="N543" i="4"/>
  <c r="M544" i="4"/>
  <c r="N544" i="4"/>
  <c r="M545" i="4"/>
  <c r="N545" i="4"/>
  <c r="M546" i="4"/>
  <c r="N546" i="4"/>
  <c r="M547" i="4"/>
  <c r="N547" i="4"/>
  <c r="M548" i="4"/>
  <c r="N548" i="4"/>
  <c r="M549" i="4"/>
  <c r="N549" i="4"/>
  <c r="M550" i="4"/>
  <c r="N550" i="4"/>
  <c r="M551" i="4"/>
  <c r="N551" i="4"/>
  <c r="M552" i="4"/>
  <c r="N552" i="4"/>
  <c r="M553" i="4"/>
  <c r="N553" i="4"/>
  <c r="M554" i="4"/>
  <c r="N554" i="4"/>
  <c r="M555" i="4"/>
  <c r="N555" i="4"/>
  <c r="M556" i="4"/>
  <c r="N556" i="4"/>
  <c r="M557" i="4"/>
  <c r="N557" i="4"/>
  <c r="M558" i="4"/>
  <c r="N558" i="4"/>
  <c r="M559" i="4"/>
  <c r="N559" i="4"/>
  <c r="M560" i="4"/>
  <c r="N560" i="4"/>
  <c r="M561" i="4"/>
  <c r="N561" i="4"/>
  <c r="M562" i="4"/>
  <c r="N562" i="4"/>
  <c r="M563" i="4"/>
  <c r="N563" i="4"/>
  <c r="M564" i="4"/>
  <c r="N564" i="4"/>
  <c r="M565" i="4"/>
  <c r="N565" i="4"/>
  <c r="M566" i="4"/>
  <c r="N566" i="4"/>
  <c r="M567" i="4"/>
  <c r="N567" i="4"/>
  <c r="M568" i="4"/>
  <c r="N568" i="4"/>
  <c r="M569" i="4"/>
  <c r="N569" i="4"/>
  <c r="M570" i="4"/>
  <c r="N570" i="4"/>
  <c r="M571" i="4"/>
  <c r="N571" i="4"/>
  <c r="M572" i="4"/>
  <c r="N572" i="4"/>
  <c r="M573" i="4"/>
  <c r="N573" i="4"/>
  <c r="M574" i="4"/>
  <c r="N574" i="4"/>
  <c r="M575" i="4"/>
  <c r="N575" i="4"/>
  <c r="M576" i="4"/>
  <c r="N576" i="4"/>
  <c r="M577" i="4"/>
  <c r="N577" i="4"/>
  <c r="M578" i="4"/>
  <c r="N578" i="4"/>
  <c r="M579" i="4"/>
  <c r="N579" i="4"/>
  <c r="M580" i="4"/>
  <c r="N580" i="4"/>
  <c r="M581" i="4"/>
  <c r="N581" i="4"/>
  <c r="M582" i="4"/>
  <c r="N582" i="4"/>
  <c r="M583" i="4"/>
  <c r="N583" i="4"/>
  <c r="M584" i="4"/>
  <c r="N584" i="4"/>
  <c r="M585" i="4"/>
  <c r="N585" i="4"/>
  <c r="M586" i="4"/>
  <c r="N586" i="4"/>
  <c r="M587" i="4"/>
  <c r="N587" i="4"/>
  <c r="M588" i="4"/>
  <c r="N588" i="4"/>
  <c r="M589" i="4"/>
  <c r="N589" i="4"/>
  <c r="M590" i="4"/>
  <c r="N590" i="4"/>
  <c r="M591" i="4"/>
  <c r="N591" i="4"/>
  <c r="M592" i="4"/>
  <c r="N592" i="4"/>
  <c r="M593" i="4"/>
  <c r="N593" i="4"/>
  <c r="M594" i="4"/>
  <c r="N594" i="4"/>
  <c r="M595" i="4"/>
  <c r="N595" i="4"/>
  <c r="M596" i="4"/>
  <c r="N596" i="4"/>
  <c r="M597" i="4"/>
  <c r="N597" i="4"/>
  <c r="M598" i="4"/>
  <c r="N598" i="4"/>
  <c r="M599" i="4"/>
  <c r="N599" i="4"/>
  <c r="M600" i="4"/>
  <c r="N600" i="4"/>
  <c r="M601" i="4"/>
  <c r="N601" i="4"/>
  <c r="M602" i="4"/>
  <c r="N602" i="4"/>
  <c r="M603" i="4"/>
  <c r="N603" i="4"/>
  <c r="M604" i="4"/>
  <c r="N604" i="4"/>
  <c r="M605" i="4"/>
  <c r="N605" i="4"/>
  <c r="M606" i="4"/>
  <c r="N606" i="4"/>
  <c r="M607" i="4"/>
  <c r="N607" i="4"/>
  <c r="M608" i="4"/>
  <c r="N608" i="4"/>
  <c r="M609" i="4"/>
  <c r="N609" i="4"/>
  <c r="M610" i="4"/>
  <c r="N610" i="4"/>
  <c r="M611" i="4"/>
  <c r="N611" i="4"/>
  <c r="M612" i="4"/>
  <c r="N612" i="4"/>
  <c r="M613" i="4"/>
  <c r="N613" i="4"/>
  <c r="M614" i="4"/>
  <c r="N614" i="4"/>
  <c r="M615" i="4"/>
  <c r="N615" i="4"/>
  <c r="M616" i="4"/>
  <c r="N616" i="4"/>
  <c r="M617" i="4"/>
  <c r="N617" i="4"/>
  <c r="M618" i="4"/>
  <c r="N618" i="4"/>
  <c r="M619" i="4"/>
  <c r="N619" i="4"/>
  <c r="M620" i="4"/>
  <c r="N620" i="4"/>
  <c r="M621" i="4"/>
  <c r="N621" i="4"/>
  <c r="M622" i="4"/>
  <c r="N622" i="4"/>
  <c r="M623" i="4"/>
  <c r="N623" i="4"/>
  <c r="M624" i="4"/>
  <c r="N624" i="4"/>
  <c r="M625" i="4"/>
  <c r="N625" i="4"/>
  <c r="M626" i="4"/>
  <c r="N626" i="4"/>
  <c r="M627" i="4"/>
  <c r="N627" i="4"/>
  <c r="M628" i="4"/>
  <c r="N628" i="4"/>
  <c r="M629" i="4"/>
  <c r="N629" i="4"/>
  <c r="M630" i="4"/>
  <c r="N630" i="4"/>
  <c r="M631" i="4"/>
  <c r="N631" i="4"/>
  <c r="M632" i="4"/>
  <c r="N632" i="4"/>
  <c r="M633" i="4"/>
  <c r="N633" i="4"/>
  <c r="M634" i="4"/>
  <c r="N634" i="4"/>
  <c r="M635" i="4"/>
  <c r="N635" i="4"/>
  <c r="M636" i="4"/>
  <c r="N636" i="4"/>
  <c r="M637" i="4"/>
  <c r="N637" i="4"/>
  <c r="M638" i="4"/>
  <c r="N638" i="4"/>
  <c r="M639" i="4"/>
  <c r="N639" i="4"/>
  <c r="M640" i="4"/>
  <c r="N640" i="4"/>
  <c r="M641" i="4"/>
  <c r="N641" i="4"/>
  <c r="M642" i="4"/>
  <c r="N642" i="4"/>
  <c r="M643" i="4"/>
  <c r="N643" i="4"/>
  <c r="M644" i="4"/>
  <c r="N644" i="4"/>
  <c r="M645" i="4"/>
  <c r="N645" i="4"/>
  <c r="M646" i="4"/>
  <c r="N646" i="4"/>
  <c r="M647" i="4"/>
  <c r="N647" i="4"/>
  <c r="M648" i="4"/>
  <c r="N648" i="4"/>
  <c r="M649" i="4"/>
  <c r="N649" i="4"/>
  <c r="M650" i="4"/>
  <c r="N650" i="4"/>
  <c r="M651" i="4"/>
  <c r="N651" i="4"/>
  <c r="M652" i="4"/>
  <c r="N652" i="4"/>
  <c r="M653" i="4"/>
  <c r="N653" i="4"/>
  <c r="M654" i="4"/>
  <c r="N654" i="4"/>
  <c r="M655" i="4"/>
  <c r="N655" i="4"/>
  <c r="M656" i="4"/>
  <c r="N656" i="4"/>
  <c r="M657" i="4"/>
  <c r="N657" i="4"/>
  <c r="M658" i="4"/>
  <c r="N658" i="4"/>
  <c r="M659" i="4"/>
  <c r="N659" i="4"/>
  <c r="M660" i="4"/>
  <c r="N660" i="4"/>
  <c r="M661" i="4"/>
  <c r="N661" i="4"/>
  <c r="M662" i="4"/>
  <c r="N662" i="4"/>
  <c r="M663" i="4"/>
  <c r="N663" i="4"/>
  <c r="M664" i="4"/>
  <c r="N664" i="4"/>
  <c r="M665" i="4"/>
  <c r="N665" i="4"/>
  <c r="M666" i="4"/>
  <c r="N666" i="4"/>
  <c r="M667" i="4"/>
  <c r="N667" i="4"/>
  <c r="M668" i="4"/>
  <c r="N668" i="4"/>
  <c r="M669" i="4"/>
  <c r="N669" i="4"/>
  <c r="M670" i="4"/>
  <c r="N670" i="4"/>
  <c r="M671" i="4"/>
  <c r="N671" i="4"/>
  <c r="M672" i="4"/>
  <c r="N672" i="4"/>
  <c r="M673" i="4"/>
  <c r="N673" i="4"/>
  <c r="M674" i="4"/>
  <c r="N674" i="4"/>
  <c r="M675" i="4"/>
  <c r="N675" i="4"/>
  <c r="M676" i="4"/>
  <c r="N676" i="4"/>
  <c r="M677" i="4"/>
  <c r="N677" i="4"/>
  <c r="M678" i="4"/>
  <c r="N678" i="4"/>
  <c r="M679" i="4"/>
  <c r="N679" i="4"/>
  <c r="M680" i="4"/>
  <c r="N680" i="4"/>
  <c r="M681" i="4"/>
  <c r="N681" i="4"/>
  <c r="M682" i="4"/>
  <c r="N682" i="4"/>
  <c r="M683" i="4"/>
  <c r="N683" i="4"/>
  <c r="M684" i="4"/>
  <c r="N684" i="4"/>
  <c r="M685" i="4"/>
  <c r="N685" i="4"/>
  <c r="M686" i="4"/>
  <c r="N686" i="4"/>
  <c r="M687" i="4"/>
  <c r="N687" i="4"/>
  <c r="M688" i="4"/>
  <c r="N688" i="4"/>
  <c r="M689" i="4"/>
  <c r="N689" i="4"/>
  <c r="M690" i="4"/>
  <c r="N690" i="4"/>
  <c r="M691" i="4"/>
  <c r="N691" i="4"/>
  <c r="M692" i="4"/>
  <c r="N692" i="4"/>
  <c r="M693" i="4"/>
  <c r="N693" i="4"/>
  <c r="M694" i="4"/>
  <c r="N694" i="4"/>
  <c r="M695" i="4"/>
  <c r="N695" i="4"/>
  <c r="M696" i="4"/>
  <c r="N696" i="4"/>
  <c r="M697" i="4"/>
  <c r="N697" i="4"/>
  <c r="M698" i="4"/>
  <c r="N698" i="4"/>
  <c r="M699" i="4"/>
  <c r="N699" i="4"/>
  <c r="M700" i="4"/>
  <c r="N700" i="4"/>
  <c r="M701" i="4"/>
  <c r="N701" i="4"/>
  <c r="M702" i="4"/>
  <c r="N702" i="4"/>
  <c r="M703" i="4"/>
  <c r="N703" i="4"/>
  <c r="M704" i="4"/>
  <c r="N704" i="4"/>
  <c r="M705" i="4"/>
  <c r="N705" i="4"/>
  <c r="M706" i="4"/>
  <c r="N706" i="4"/>
  <c r="M707" i="4"/>
  <c r="N707" i="4"/>
  <c r="M708" i="4"/>
  <c r="N708" i="4"/>
  <c r="M709" i="4"/>
  <c r="N709" i="4"/>
  <c r="M710" i="4"/>
  <c r="N710" i="4"/>
  <c r="M711" i="4"/>
  <c r="N711" i="4"/>
  <c r="M712" i="4"/>
  <c r="N712" i="4"/>
  <c r="M713" i="4"/>
  <c r="N713" i="4"/>
  <c r="M714" i="4"/>
  <c r="N714" i="4"/>
  <c r="M715" i="4"/>
  <c r="N715" i="4"/>
  <c r="M716" i="4"/>
  <c r="N716" i="4"/>
  <c r="M717" i="4"/>
  <c r="N717" i="4"/>
  <c r="M718" i="4"/>
  <c r="N718" i="4"/>
  <c r="M719" i="4"/>
  <c r="N719" i="4"/>
  <c r="M720" i="4"/>
  <c r="N720" i="4"/>
  <c r="M721" i="4"/>
  <c r="N721" i="4"/>
  <c r="M722" i="4"/>
  <c r="N722" i="4"/>
  <c r="M723" i="4"/>
  <c r="N723" i="4"/>
  <c r="M724" i="4"/>
  <c r="N724" i="4"/>
  <c r="M725" i="4"/>
  <c r="N725" i="4"/>
  <c r="M726" i="4"/>
  <c r="N726" i="4"/>
  <c r="M727" i="4"/>
  <c r="N727" i="4"/>
  <c r="M728" i="4"/>
  <c r="N728" i="4"/>
  <c r="M729" i="4"/>
  <c r="N729" i="4"/>
  <c r="M730" i="4"/>
  <c r="N730" i="4"/>
  <c r="M731" i="4"/>
  <c r="N731" i="4"/>
  <c r="M732" i="4"/>
  <c r="N732" i="4"/>
  <c r="M733" i="4"/>
  <c r="N733" i="4"/>
  <c r="M734" i="4"/>
  <c r="N734" i="4"/>
  <c r="M735" i="4"/>
  <c r="N735" i="4"/>
  <c r="M736" i="4"/>
  <c r="N736" i="4"/>
  <c r="M737" i="4"/>
  <c r="N737" i="4"/>
  <c r="M738" i="4"/>
  <c r="N738" i="4"/>
  <c r="M739" i="4"/>
  <c r="N739" i="4"/>
  <c r="M740" i="4"/>
  <c r="N740" i="4"/>
  <c r="M741" i="4"/>
  <c r="N741" i="4"/>
  <c r="M742" i="4"/>
  <c r="N742" i="4"/>
  <c r="M743" i="4"/>
  <c r="N743" i="4"/>
  <c r="M744" i="4"/>
  <c r="N744" i="4"/>
  <c r="M745" i="4"/>
  <c r="N745" i="4"/>
  <c r="M746" i="4"/>
  <c r="N746" i="4"/>
  <c r="M747" i="4"/>
  <c r="N747" i="4"/>
  <c r="M748" i="4"/>
  <c r="N748" i="4"/>
  <c r="M749" i="4"/>
  <c r="N749" i="4"/>
  <c r="M750" i="4"/>
  <c r="N750" i="4"/>
  <c r="M751" i="4"/>
  <c r="N751" i="4"/>
  <c r="M752" i="4"/>
  <c r="N752" i="4"/>
  <c r="M753" i="4"/>
  <c r="N753" i="4"/>
  <c r="M754" i="4"/>
  <c r="N754" i="4"/>
  <c r="M755" i="4"/>
  <c r="N755" i="4"/>
  <c r="M756" i="4"/>
  <c r="N756" i="4"/>
  <c r="M757" i="4"/>
  <c r="N757" i="4"/>
  <c r="M758" i="4"/>
  <c r="N758" i="4"/>
  <c r="M759" i="4"/>
  <c r="N759" i="4"/>
  <c r="M760" i="4"/>
  <c r="N760" i="4"/>
  <c r="M761" i="4"/>
  <c r="N761" i="4"/>
  <c r="M762" i="4"/>
  <c r="N762" i="4"/>
  <c r="M763" i="4"/>
  <c r="N763" i="4"/>
  <c r="M764" i="4"/>
  <c r="N764" i="4"/>
  <c r="M765" i="4"/>
  <c r="N765" i="4"/>
  <c r="M766" i="4"/>
  <c r="N766" i="4"/>
  <c r="M767" i="4"/>
  <c r="N767" i="4"/>
  <c r="M768" i="4"/>
  <c r="N768" i="4"/>
  <c r="M769" i="4"/>
  <c r="N769" i="4"/>
  <c r="M770" i="4"/>
  <c r="N770" i="4"/>
  <c r="M771" i="4"/>
  <c r="N771" i="4"/>
  <c r="M772" i="4"/>
  <c r="N772" i="4"/>
  <c r="M773" i="4"/>
  <c r="N773" i="4"/>
  <c r="M774" i="4"/>
  <c r="N774" i="4"/>
  <c r="M775" i="4"/>
  <c r="N775" i="4"/>
  <c r="M776" i="4"/>
  <c r="N776" i="4"/>
  <c r="M777" i="4"/>
  <c r="N777" i="4"/>
  <c r="M778" i="4"/>
  <c r="N778" i="4"/>
  <c r="M779" i="4"/>
  <c r="N779" i="4"/>
  <c r="M780" i="4"/>
  <c r="N780" i="4"/>
  <c r="M781" i="4"/>
  <c r="N781" i="4"/>
  <c r="M782" i="4"/>
  <c r="N782" i="4"/>
  <c r="M783" i="4"/>
  <c r="N783" i="4"/>
  <c r="M784" i="4"/>
  <c r="N784" i="4"/>
  <c r="M785" i="4"/>
  <c r="N785" i="4"/>
  <c r="M786" i="4"/>
  <c r="N786" i="4"/>
  <c r="M787" i="4"/>
  <c r="N787" i="4"/>
  <c r="M788" i="4"/>
  <c r="N788" i="4"/>
  <c r="M789" i="4"/>
  <c r="N789" i="4"/>
  <c r="M790" i="4"/>
  <c r="N790" i="4"/>
  <c r="M791" i="4"/>
  <c r="N791" i="4"/>
  <c r="M792" i="4"/>
  <c r="N792" i="4"/>
  <c r="M793" i="4"/>
  <c r="N793" i="4"/>
  <c r="M794" i="4"/>
  <c r="N794" i="4"/>
  <c r="M795" i="4"/>
  <c r="N795" i="4"/>
  <c r="M796" i="4"/>
  <c r="N796" i="4"/>
  <c r="M797" i="4"/>
  <c r="N797" i="4"/>
  <c r="M798" i="4"/>
  <c r="N798" i="4"/>
  <c r="M799" i="4"/>
  <c r="N799" i="4"/>
  <c r="M800" i="4"/>
  <c r="N800" i="4"/>
  <c r="M801" i="4"/>
  <c r="N801" i="4"/>
  <c r="M802" i="4"/>
  <c r="N802" i="4"/>
  <c r="M803" i="4"/>
  <c r="N803" i="4"/>
  <c r="M804" i="4"/>
  <c r="N804" i="4"/>
  <c r="M805" i="4"/>
  <c r="N805" i="4"/>
  <c r="M806" i="4"/>
  <c r="N806" i="4"/>
  <c r="M807" i="4"/>
  <c r="N807" i="4"/>
  <c r="M808" i="4"/>
  <c r="N808" i="4"/>
  <c r="M809" i="4"/>
  <c r="N809" i="4"/>
  <c r="M810" i="4"/>
  <c r="N810" i="4"/>
  <c r="M811" i="4"/>
  <c r="N811" i="4"/>
  <c r="M812" i="4"/>
  <c r="N812" i="4"/>
  <c r="M813" i="4"/>
  <c r="N813" i="4"/>
  <c r="M814" i="4"/>
  <c r="N814" i="4"/>
  <c r="M815" i="4"/>
  <c r="N815" i="4"/>
  <c r="M816" i="4"/>
  <c r="N816" i="4"/>
  <c r="M817" i="4"/>
  <c r="N817" i="4"/>
  <c r="M818" i="4"/>
  <c r="N818" i="4"/>
  <c r="M819" i="4"/>
  <c r="N819" i="4"/>
  <c r="M820" i="4"/>
  <c r="N820" i="4"/>
  <c r="M821" i="4"/>
  <c r="N821" i="4"/>
  <c r="M822" i="4"/>
  <c r="N822" i="4"/>
  <c r="M823" i="4"/>
  <c r="N823" i="4"/>
  <c r="M824" i="4"/>
  <c r="N824" i="4"/>
  <c r="M825" i="4"/>
  <c r="N825" i="4"/>
  <c r="M826" i="4"/>
  <c r="N826" i="4"/>
  <c r="M827" i="4"/>
  <c r="N827" i="4"/>
  <c r="M828" i="4"/>
  <c r="N828" i="4"/>
  <c r="M829" i="4"/>
  <c r="N829" i="4"/>
  <c r="M830" i="4"/>
  <c r="N830" i="4"/>
  <c r="M831" i="4"/>
  <c r="N831" i="4"/>
  <c r="M832" i="4"/>
  <c r="N832" i="4"/>
  <c r="M833" i="4"/>
  <c r="N833" i="4"/>
  <c r="M834" i="4"/>
  <c r="N834" i="4"/>
  <c r="M835" i="4"/>
  <c r="N835" i="4"/>
  <c r="M836" i="4"/>
  <c r="N836" i="4"/>
  <c r="M837" i="4"/>
  <c r="N837" i="4"/>
  <c r="M838" i="4"/>
  <c r="N838" i="4"/>
  <c r="M839" i="4"/>
  <c r="N839" i="4"/>
  <c r="M840" i="4"/>
  <c r="N840" i="4"/>
  <c r="M841" i="4"/>
  <c r="N841" i="4"/>
  <c r="M842" i="4"/>
  <c r="N842" i="4"/>
  <c r="M843" i="4"/>
  <c r="N843" i="4"/>
  <c r="M844" i="4"/>
  <c r="N844" i="4"/>
  <c r="M845" i="4"/>
  <c r="N845" i="4"/>
  <c r="M846" i="4"/>
  <c r="N846" i="4"/>
  <c r="M847" i="4"/>
  <c r="N847" i="4"/>
  <c r="M848" i="4"/>
  <c r="N848" i="4"/>
  <c r="M849" i="4"/>
  <c r="N849" i="4"/>
  <c r="M850" i="4"/>
  <c r="N850" i="4"/>
  <c r="M851" i="4"/>
  <c r="N851" i="4"/>
  <c r="M852" i="4"/>
  <c r="N852" i="4"/>
  <c r="M853" i="4"/>
  <c r="N853" i="4"/>
  <c r="M854" i="4"/>
  <c r="N854" i="4"/>
  <c r="M855" i="4"/>
  <c r="N855" i="4"/>
  <c r="M856" i="4"/>
  <c r="N856" i="4"/>
  <c r="M857" i="4"/>
  <c r="N857" i="4"/>
  <c r="M858" i="4"/>
  <c r="N858" i="4"/>
  <c r="M859" i="4"/>
  <c r="N859" i="4"/>
  <c r="M860" i="4"/>
  <c r="N860" i="4"/>
  <c r="M861" i="4"/>
  <c r="N861" i="4"/>
  <c r="M862" i="4"/>
  <c r="N862" i="4"/>
  <c r="M863" i="4"/>
  <c r="N863" i="4"/>
  <c r="M864" i="4"/>
  <c r="N864" i="4"/>
  <c r="M865" i="4"/>
  <c r="N865" i="4"/>
  <c r="M866" i="4"/>
  <c r="N866" i="4"/>
  <c r="M867" i="4"/>
  <c r="N867" i="4"/>
  <c r="M868" i="4"/>
  <c r="N868" i="4"/>
  <c r="M869" i="4"/>
  <c r="N869" i="4"/>
  <c r="M870" i="4"/>
  <c r="N870" i="4"/>
  <c r="M871" i="4"/>
  <c r="N871" i="4"/>
  <c r="M872" i="4"/>
  <c r="N872" i="4"/>
  <c r="M873" i="4"/>
  <c r="N873" i="4"/>
  <c r="M874" i="4"/>
  <c r="N874" i="4"/>
  <c r="M875" i="4"/>
  <c r="N875" i="4"/>
  <c r="M876" i="4"/>
  <c r="N876" i="4"/>
  <c r="M877" i="4"/>
  <c r="N877" i="4"/>
  <c r="M878" i="4"/>
  <c r="N878" i="4"/>
  <c r="M879" i="4"/>
  <c r="N879" i="4"/>
  <c r="M880" i="4"/>
  <c r="N880" i="4"/>
  <c r="M881" i="4"/>
  <c r="N881" i="4"/>
  <c r="M882" i="4"/>
  <c r="N882" i="4"/>
  <c r="M883" i="4"/>
  <c r="N883" i="4"/>
  <c r="M884" i="4"/>
  <c r="N884" i="4"/>
  <c r="M885" i="4"/>
  <c r="N885" i="4"/>
  <c r="M886" i="4"/>
  <c r="N886" i="4"/>
  <c r="M887" i="4"/>
  <c r="N887" i="4"/>
  <c r="M888" i="4"/>
  <c r="N888" i="4"/>
  <c r="M889" i="4"/>
  <c r="N889" i="4"/>
  <c r="M890" i="4"/>
  <c r="N890" i="4"/>
  <c r="M891" i="4"/>
  <c r="N891" i="4"/>
  <c r="M892" i="4"/>
  <c r="N892" i="4"/>
  <c r="M893" i="4"/>
  <c r="N893" i="4"/>
  <c r="M894" i="4"/>
  <c r="N894" i="4"/>
  <c r="M895" i="4"/>
  <c r="N895" i="4"/>
  <c r="M896" i="4"/>
  <c r="N896" i="4"/>
  <c r="M897" i="4"/>
  <c r="N897" i="4"/>
  <c r="M898" i="4"/>
  <c r="N898" i="4"/>
  <c r="M899" i="4"/>
  <c r="N899" i="4"/>
  <c r="M900" i="4"/>
  <c r="N900" i="4"/>
  <c r="M901" i="4"/>
  <c r="N901" i="4"/>
  <c r="M902" i="4"/>
  <c r="N902" i="4"/>
  <c r="M903" i="4"/>
  <c r="N903" i="4"/>
  <c r="M904" i="4"/>
  <c r="N904" i="4"/>
  <c r="M905" i="4"/>
  <c r="N905" i="4"/>
  <c r="M906" i="4"/>
  <c r="N906" i="4"/>
  <c r="M907" i="4"/>
  <c r="N907" i="4"/>
  <c r="M908" i="4"/>
  <c r="N908" i="4"/>
  <c r="M909" i="4"/>
  <c r="N909" i="4"/>
  <c r="M910" i="4"/>
  <c r="N910" i="4"/>
  <c r="M911" i="4"/>
  <c r="N911" i="4"/>
  <c r="M912" i="4"/>
  <c r="N912" i="4"/>
  <c r="M913" i="4"/>
  <c r="N913" i="4"/>
  <c r="M914" i="4"/>
  <c r="N914" i="4"/>
  <c r="M915" i="4"/>
  <c r="N915" i="4"/>
  <c r="M916" i="4"/>
  <c r="N916" i="4"/>
  <c r="M917" i="4"/>
  <c r="N917" i="4"/>
  <c r="M918" i="4"/>
  <c r="N918" i="4"/>
  <c r="M919" i="4"/>
  <c r="N919" i="4"/>
  <c r="M920" i="4"/>
  <c r="N920" i="4"/>
  <c r="M921" i="4"/>
  <c r="N921" i="4"/>
  <c r="M922" i="4"/>
  <c r="N922" i="4"/>
  <c r="M923" i="4"/>
  <c r="N923" i="4"/>
  <c r="M924" i="4"/>
  <c r="N924" i="4"/>
  <c r="M925" i="4"/>
  <c r="N925" i="4"/>
  <c r="M926" i="4"/>
  <c r="N926" i="4"/>
  <c r="M927" i="4"/>
  <c r="N927" i="4"/>
  <c r="M928" i="4"/>
  <c r="N928" i="4"/>
  <c r="M929" i="4"/>
  <c r="N929" i="4"/>
  <c r="M930" i="4"/>
  <c r="N930" i="4"/>
  <c r="M931" i="4"/>
  <c r="N931" i="4"/>
  <c r="M932" i="4"/>
  <c r="N932" i="4"/>
  <c r="M933" i="4"/>
  <c r="N933" i="4"/>
  <c r="M934" i="4"/>
  <c r="N934" i="4"/>
  <c r="M935" i="4"/>
  <c r="N935" i="4"/>
  <c r="M936" i="4"/>
  <c r="N936" i="4"/>
  <c r="M937" i="4"/>
  <c r="N937" i="4"/>
  <c r="M938" i="4"/>
  <c r="N938" i="4"/>
  <c r="M939" i="4"/>
  <c r="N939" i="4"/>
  <c r="M940" i="4"/>
  <c r="N940" i="4"/>
  <c r="M941" i="4"/>
  <c r="N941" i="4"/>
  <c r="M942" i="4"/>
  <c r="N942" i="4"/>
  <c r="M943" i="4"/>
  <c r="N943" i="4"/>
  <c r="M944" i="4"/>
  <c r="N944" i="4"/>
  <c r="M945" i="4"/>
  <c r="N945" i="4"/>
  <c r="M946" i="4"/>
  <c r="N946" i="4"/>
  <c r="M947" i="4"/>
  <c r="N947" i="4"/>
  <c r="M948" i="4"/>
  <c r="N948" i="4"/>
  <c r="M949" i="4"/>
  <c r="N949" i="4"/>
  <c r="M950" i="4"/>
  <c r="N950" i="4"/>
  <c r="M951" i="4"/>
  <c r="N951" i="4"/>
  <c r="M952" i="4"/>
  <c r="N952" i="4"/>
  <c r="M953" i="4"/>
  <c r="N953" i="4"/>
  <c r="M954" i="4"/>
  <c r="N954" i="4"/>
  <c r="M955" i="4"/>
  <c r="N955" i="4"/>
  <c r="M956" i="4"/>
  <c r="N956" i="4"/>
  <c r="M957" i="4"/>
  <c r="N957" i="4"/>
  <c r="M958" i="4"/>
  <c r="N958" i="4"/>
  <c r="M959" i="4"/>
  <c r="N959" i="4"/>
  <c r="M960" i="4"/>
  <c r="N960" i="4"/>
  <c r="M961" i="4"/>
  <c r="N961" i="4"/>
  <c r="M962" i="4"/>
  <c r="N962" i="4"/>
  <c r="M963" i="4"/>
  <c r="N963" i="4"/>
  <c r="M964" i="4"/>
  <c r="N964" i="4"/>
  <c r="M965" i="4"/>
  <c r="N965" i="4"/>
  <c r="M966" i="4"/>
  <c r="N966" i="4"/>
  <c r="M967" i="4"/>
  <c r="N967" i="4"/>
  <c r="M968" i="4"/>
  <c r="N968" i="4"/>
  <c r="M969" i="4"/>
  <c r="N969" i="4"/>
  <c r="M970" i="4"/>
  <c r="N970" i="4"/>
  <c r="M971" i="4"/>
  <c r="N971" i="4"/>
  <c r="M972" i="4"/>
  <c r="N972" i="4"/>
  <c r="M973" i="4"/>
  <c r="N973" i="4"/>
  <c r="M974" i="4"/>
  <c r="N974" i="4"/>
  <c r="M975" i="4"/>
  <c r="N975" i="4"/>
  <c r="M976" i="4"/>
  <c r="N976" i="4"/>
  <c r="M977" i="4"/>
  <c r="N977" i="4"/>
  <c r="M978" i="4"/>
  <c r="N978" i="4"/>
  <c r="M979" i="4"/>
  <c r="N979" i="4"/>
  <c r="M980" i="4"/>
  <c r="N980" i="4"/>
  <c r="M981" i="4"/>
  <c r="N981" i="4"/>
  <c r="M982" i="4"/>
  <c r="N982" i="4"/>
  <c r="M983" i="4"/>
  <c r="N983" i="4"/>
  <c r="M984" i="4"/>
  <c r="N984" i="4"/>
  <c r="M985" i="4"/>
  <c r="N985" i="4"/>
  <c r="M986" i="4"/>
  <c r="N986" i="4"/>
  <c r="M987" i="4"/>
  <c r="N987" i="4"/>
  <c r="M988" i="4"/>
  <c r="N988" i="4"/>
  <c r="M989" i="4"/>
  <c r="N989" i="4"/>
  <c r="M990" i="4"/>
  <c r="N990" i="4"/>
  <c r="M991" i="4"/>
  <c r="N991" i="4"/>
  <c r="M992" i="4"/>
  <c r="N992" i="4"/>
  <c r="M993" i="4"/>
  <c r="N993" i="4"/>
  <c r="M994" i="4"/>
  <c r="N994" i="4"/>
  <c r="M995" i="4"/>
  <c r="N995" i="4"/>
  <c r="M996" i="4"/>
  <c r="N996" i="4"/>
  <c r="M997" i="4"/>
  <c r="N997" i="4"/>
  <c r="M998" i="4"/>
  <c r="N998" i="4"/>
  <c r="M999" i="4"/>
  <c r="N999" i="4"/>
  <c r="M1000" i="4"/>
  <c r="N1000" i="4"/>
  <c r="M1001" i="4"/>
  <c r="N1001" i="4"/>
  <c r="M1002" i="4"/>
  <c r="N1002" i="4"/>
  <c r="M1003" i="4"/>
  <c r="N1003" i="4"/>
  <c r="M1004" i="4"/>
  <c r="N1004" i="4"/>
  <c r="M1005" i="4"/>
  <c r="N1005" i="4"/>
  <c r="M1006" i="4"/>
  <c r="N1006" i="4"/>
  <c r="M1007" i="4"/>
  <c r="N1007" i="4"/>
  <c r="M1008" i="4"/>
  <c r="N1008" i="4"/>
  <c r="M1009" i="4"/>
  <c r="N1009" i="4"/>
  <c r="M1010" i="4"/>
  <c r="N1010" i="4"/>
  <c r="M1011" i="4"/>
  <c r="N1011" i="4"/>
  <c r="M1012" i="4"/>
  <c r="N1012" i="4"/>
  <c r="M1013" i="4"/>
  <c r="N1013" i="4"/>
  <c r="M1014" i="4"/>
  <c r="N1014" i="4"/>
  <c r="M1015" i="4"/>
  <c r="N1015" i="4"/>
  <c r="M1016" i="4"/>
  <c r="N1016" i="4"/>
  <c r="M1017" i="4"/>
  <c r="N1017" i="4"/>
  <c r="M1018" i="4"/>
  <c r="N1018" i="4"/>
  <c r="M1019" i="4"/>
  <c r="N1019" i="4"/>
  <c r="M1020" i="4"/>
  <c r="N1020" i="4"/>
  <c r="M1021" i="4"/>
  <c r="N1021" i="4"/>
  <c r="M1022" i="4"/>
  <c r="N1022" i="4"/>
  <c r="M1023" i="4"/>
  <c r="N1023" i="4"/>
  <c r="M1024" i="4"/>
  <c r="N1024" i="4"/>
  <c r="M1025" i="4"/>
  <c r="N1025" i="4"/>
  <c r="M1026" i="4"/>
  <c r="N1026" i="4"/>
  <c r="M1027" i="4"/>
  <c r="N1027" i="4"/>
  <c r="M1028" i="4"/>
  <c r="N1028" i="4"/>
  <c r="M1029" i="4"/>
  <c r="N1029" i="4"/>
  <c r="M1030" i="4"/>
  <c r="N1030" i="4"/>
  <c r="M1031" i="4"/>
  <c r="N1031" i="4"/>
  <c r="M1032" i="4"/>
  <c r="N1032" i="4"/>
  <c r="M1033" i="4"/>
  <c r="N1033" i="4"/>
  <c r="M1034" i="4"/>
  <c r="N1034" i="4"/>
  <c r="M1035" i="4"/>
  <c r="N1035" i="4"/>
  <c r="M1036" i="4"/>
  <c r="N1036" i="4"/>
  <c r="M1037" i="4"/>
  <c r="N1037" i="4"/>
  <c r="M1038" i="4"/>
  <c r="N1038" i="4"/>
  <c r="M1039" i="4"/>
  <c r="N1039" i="4"/>
  <c r="M1040" i="4"/>
  <c r="N1040" i="4"/>
  <c r="M1041" i="4"/>
  <c r="N1041" i="4"/>
  <c r="M1042" i="4"/>
  <c r="N1042" i="4"/>
  <c r="M1043" i="4"/>
  <c r="N1043" i="4"/>
  <c r="M1044" i="4"/>
  <c r="N1044" i="4"/>
  <c r="M1045" i="4"/>
  <c r="N1045" i="4"/>
  <c r="M1046" i="4"/>
  <c r="N1046" i="4"/>
  <c r="M1047" i="4"/>
  <c r="N1047" i="4"/>
  <c r="M1048" i="4"/>
  <c r="N1048" i="4"/>
  <c r="M1049" i="4"/>
  <c r="N1049" i="4"/>
  <c r="M1050" i="4"/>
  <c r="N1050" i="4"/>
  <c r="M1051" i="4"/>
  <c r="N1051" i="4"/>
  <c r="M1052" i="4"/>
  <c r="N1052" i="4"/>
  <c r="M1053" i="4"/>
  <c r="N1053" i="4"/>
  <c r="M1054" i="4"/>
  <c r="N1054" i="4"/>
  <c r="M1055" i="4"/>
  <c r="N1055" i="4"/>
  <c r="M1056" i="4"/>
  <c r="N1056" i="4"/>
  <c r="M1057" i="4"/>
  <c r="N1057" i="4"/>
  <c r="M1058" i="4"/>
  <c r="N1058" i="4"/>
  <c r="M1059" i="4"/>
  <c r="N1059" i="4"/>
  <c r="M1060" i="4"/>
  <c r="N1060" i="4"/>
  <c r="M1061" i="4"/>
  <c r="N1061" i="4"/>
  <c r="M1062" i="4"/>
  <c r="N1062" i="4"/>
  <c r="M1063" i="4"/>
  <c r="N1063" i="4"/>
  <c r="M1064" i="4"/>
  <c r="N1064" i="4"/>
  <c r="M1065" i="4"/>
  <c r="N1065" i="4"/>
  <c r="M1066" i="4"/>
  <c r="N1066" i="4"/>
  <c r="M1067" i="4"/>
  <c r="N1067" i="4"/>
  <c r="M1068" i="4"/>
  <c r="N1068" i="4"/>
  <c r="M1069" i="4"/>
  <c r="N1069" i="4"/>
  <c r="M1070" i="4"/>
  <c r="N1070" i="4"/>
  <c r="M1071" i="4"/>
  <c r="N1071" i="4"/>
  <c r="M1072" i="4"/>
  <c r="N1072" i="4"/>
  <c r="M1073" i="4"/>
  <c r="N1073" i="4"/>
  <c r="M1074" i="4"/>
  <c r="N1074" i="4"/>
  <c r="M1075" i="4"/>
  <c r="N1075" i="4"/>
  <c r="M1076" i="4"/>
  <c r="N1076" i="4"/>
  <c r="M1077" i="4"/>
  <c r="N1077" i="4"/>
  <c r="M1078" i="4"/>
  <c r="N1078" i="4"/>
  <c r="M1079" i="4"/>
  <c r="N1079" i="4"/>
  <c r="M1080" i="4"/>
  <c r="N1080" i="4"/>
  <c r="M1081" i="4"/>
  <c r="N1081" i="4"/>
  <c r="M1082" i="4"/>
  <c r="N1082" i="4"/>
  <c r="M1083" i="4"/>
  <c r="N1083" i="4"/>
  <c r="M1084" i="4"/>
  <c r="N1084" i="4"/>
  <c r="M1085" i="4"/>
  <c r="N1085" i="4"/>
  <c r="M1086" i="4"/>
  <c r="N1086" i="4"/>
  <c r="M1087" i="4"/>
  <c r="N1087" i="4"/>
  <c r="M1088" i="4"/>
  <c r="N1088" i="4"/>
  <c r="M1089" i="4"/>
  <c r="N1089" i="4"/>
  <c r="M1090" i="4"/>
  <c r="N1090" i="4"/>
  <c r="M1091" i="4"/>
  <c r="N1091" i="4"/>
  <c r="M1092" i="4"/>
  <c r="N1092" i="4"/>
  <c r="M1093" i="4"/>
  <c r="N1093" i="4"/>
  <c r="M1094" i="4"/>
  <c r="N1094" i="4"/>
  <c r="M1095" i="4"/>
  <c r="N1095" i="4"/>
  <c r="M1096" i="4"/>
  <c r="N1096" i="4"/>
  <c r="M1097" i="4"/>
  <c r="N1097" i="4"/>
  <c r="M1098" i="4"/>
  <c r="N1098" i="4"/>
  <c r="M1099" i="4"/>
  <c r="N1099" i="4"/>
  <c r="M1100" i="4"/>
  <c r="N1100" i="4"/>
  <c r="M1101" i="4"/>
  <c r="N1101" i="4"/>
  <c r="M1102" i="4"/>
  <c r="N1102" i="4"/>
  <c r="M1103" i="4"/>
  <c r="N1103" i="4"/>
  <c r="M1104" i="4"/>
  <c r="N1104" i="4"/>
  <c r="M1105" i="4"/>
  <c r="N1105" i="4"/>
  <c r="M1106" i="4"/>
  <c r="N1106" i="4"/>
  <c r="M1107" i="4"/>
  <c r="N1107" i="4"/>
  <c r="M1108" i="4"/>
  <c r="N1108" i="4"/>
  <c r="M1109" i="4"/>
  <c r="N1109" i="4"/>
  <c r="M1110" i="4"/>
  <c r="N1110" i="4"/>
  <c r="M1111" i="4"/>
  <c r="N1111" i="4"/>
  <c r="M1112" i="4"/>
  <c r="N1112" i="4"/>
  <c r="M1113" i="4"/>
  <c r="N1113" i="4"/>
  <c r="M1114" i="4"/>
  <c r="N1114" i="4"/>
  <c r="M1115" i="4"/>
  <c r="N1115" i="4"/>
  <c r="M1116" i="4"/>
  <c r="N1116" i="4"/>
  <c r="M1117" i="4"/>
  <c r="N1117" i="4"/>
  <c r="M1118" i="4"/>
  <c r="N1118" i="4"/>
  <c r="M1119" i="4"/>
  <c r="N1119" i="4"/>
  <c r="M1120" i="4"/>
  <c r="N1120" i="4"/>
  <c r="M1121" i="4"/>
  <c r="N1121" i="4"/>
  <c r="M1122" i="4"/>
  <c r="N1122" i="4"/>
  <c r="M1123" i="4"/>
  <c r="N1123" i="4"/>
  <c r="M1124" i="4"/>
  <c r="N1124" i="4"/>
  <c r="M1125" i="4"/>
  <c r="N1125" i="4"/>
  <c r="M1126" i="4"/>
  <c r="N1126" i="4"/>
  <c r="M1127" i="4"/>
  <c r="N1127" i="4"/>
  <c r="M1128" i="4"/>
  <c r="N1128" i="4"/>
  <c r="M1129" i="4"/>
  <c r="N1129" i="4"/>
  <c r="M1130" i="4"/>
  <c r="N1130" i="4"/>
  <c r="M1131" i="4"/>
  <c r="N1131" i="4"/>
  <c r="M1132" i="4"/>
  <c r="N1132" i="4"/>
  <c r="M1133" i="4"/>
  <c r="N1133" i="4"/>
  <c r="M1134" i="4"/>
  <c r="N1134" i="4"/>
  <c r="M1135" i="4"/>
  <c r="N1135" i="4"/>
  <c r="M1136" i="4"/>
  <c r="N1136" i="4"/>
  <c r="M1137" i="4"/>
  <c r="N1137" i="4"/>
  <c r="M1138" i="4"/>
  <c r="N1138" i="4"/>
  <c r="M1139" i="4"/>
  <c r="N1139" i="4"/>
  <c r="M1140" i="4"/>
  <c r="N1140" i="4"/>
  <c r="M1141" i="4"/>
  <c r="N1141" i="4"/>
  <c r="M1142" i="4"/>
  <c r="N1142" i="4"/>
  <c r="M1143" i="4"/>
  <c r="N1143" i="4"/>
  <c r="M1144" i="4"/>
  <c r="N1144" i="4"/>
  <c r="M1145" i="4"/>
  <c r="N1145" i="4"/>
  <c r="M1146" i="4"/>
  <c r="N1146" i="4"/>
  <c r="M1147" i="4"/>
  <c r="N1147" i="4"/>
  <c r="M1148" i="4"/>
  <c r="N1148" i="4"/>
  <c r="M1149" i="4"/>
  <c r="N1149" i="4"/>
  <c r="M1150" i="4"/>
  <c r="N1150" i="4"/>
  <c r="M1151" i="4"/>
  <c r="N1151" i="4"/>
  <c r="M1152" i="4"/>
  <c r="N1152" i="4"/>
  <c r="M1153" i="4"/>
  <c r="N1153" i="4"/>
  <c r="M1154" i="4"/>
  <c r="N1154" i="4"/>
  <c r="M1155" i="4"/>
  <c r="N1155" i="4"/>
  <c r="M1156" i="4"/>
  <c r="N1156" i="4"/>
  <c r="M1157" i="4"/>
  <c r="N1157" i="4"/>
  <c r="M1158" i="4"/>
  <c r="N1158" i="4"/>
  <c r="M1159" i="4"/>
  <c r="N1159" i="4"/>
  <c r="M1160" i="4"/>
  <c r="N1160" i="4"/>
  <c r="M1161" i="4"/>
  <c r="N1161" i="4"/>
  <c r="M1162" i="4"/>
  <c r="N1162" i="4"/>
  <c r="M1163" i="4"/>
  <c r="N1163" i="4"/>
  <c r="M1164" i="4"/>
  <c r="N1164" i="4"/>
  <c r="M1165" i="4"/>
  <c r="N1165" i="4"/>
  <c r="M1166" i="4"/>
  <c r="N1166" i="4"/>
  <c r="M1167" i="4"/>
  <c r="N1167" i="4"/>
  <c r="M1168" i="4"/>
  <c r="N1168" i="4"/>
  <c r="M1169" i="4"/>
  <c r="N1169" i="4"/>
  <c r="M1170" i="4"/>
  <c r="N1170" i="4"/>
  <c r="M1171" i="4"/>
  <c r="N1171" i="4"/>
  <c r="M1172" i="4"/>
  <c r="N1172" i="4"/>
  <c r="M1173" i="4"/>
  <c r="N1173" i="4"/>
  <c r="M1174" i="4"/>
  <c r="N1174" i="4"/>
  <c r="M1175" i="4"/>
  <c r="N1175" i="4"/>
  <c r="M1176" i="4"/>
  <c r="N1176" i="4"/>
  <c r="M1177" i="4"/>
  <c r="N1177" i="4"/>
  <c r="M1178" i="4"/>
  <c r="N1178" i="4"/>
  <c r="M1179" i="4"/>
  <c r="N1179" i="4"/>
  <c r="M1180" i="4"/>
  <c r="N1180" i="4"/>
  <c r="M1181" i="4"/>
  <c r="N1181" i="4"/>
  <c r="M1182" i="4"/>
  <c r="N1182" i="4"/>
  <c r="M1183" i="4"/>
  <c r="N1183" i="4"/>
  <c r="M1184" i="4"/>
  <c r="N1184" i="4"/>
  <c r="M1185" i="4"/>
  <c r="N1185" i="4"/>
  <c r="M1186" i="4"/>
  <c r="N1186" i="4"/>
  <c r="M1187" i="4"/>
  <c r="N1187" i="4"/>
  <c r="M1188" i="4"/>
  <c r="N1188" i="4"/>
  <c r="M1189" i="4"/>
  <c r="N1189" i="4"/>
  <c r="M1190" i="4"/>
  <c r="N1190" i="4"/>
  <c r="M1191" i="4"/>
  <c r="N1191" i="4"/>
  <c r="M1192" i="4"/>
  <c r="N1192" i="4"/>
  <c r="M1193" i="4"/>
  <c r="N1193" i="4"/>
  <c r="M1194" i="4"/>
  <c r="N1194" i="4"/>
  <c r="M1195" i="4"/>
  <c r="N1195" i="4"/>
  <c r="M1196" i="4"/>
  <c r="N1196" i="4"/>
  <c r="M1197" i="4"/>
  <c r="N1197" i="4"/>
  <c r="M1198" i="4"/>
  <c r="N1198" i="4"/>
  <c r="M1199" i="4"/>
  <c r="N1199" i="4"/>
  <c r="M1200" i="4"/>
  <c r="N1200" i="4"/>
  <c r="M1201" i="4"/>
  <c r="N1201" i="4"/>
  <c r="M1202" i="4"/>
  <c r="N1202" i="4"/>
  <c r="M1203" i="4"/>
  <c r="N1203" i="4"/>
  <c r="M1204" i="4"/>
  <c r="N1204" i="4"/>
  <c r="M1205" i="4"/>
  <c r="N1205" i="4"/>
  <c r="M1206" i="4"/>
  <c r="N1206" i="4"/>
  <c r="M1207" i="4"/>
  <c r="N1207" i="4"/>
  <c r="M1208" i="4"/>
  <c r="N1208" i="4"/>
  <c r="M1209" i="4"/>
  <c r="N1209" i="4"/>
  <c r="M1210" i="4"/>
  <c r="N1210" i="4"/>
  <c r="M1211" i="4"/>
  <c r="N1211" i="4"/>
  <c r="M1212" i="4"/>
  <c r="N1212" i="4"/>
  <c r="M1213" i="4"/>
  <c r="N1213" i="4"/>
  <c r="M1214" i="4"/>
  <c r="N1214" i="4"/>
  <c r="M1215" i="4"/>
  <c r="N1215" i="4"/>
  <c r="M1216" i="4"/>
  <c r="N1216" i="4"/>
  <c r="M1217" i="4"/>
  <c r="N1217" i="4"/>
  <c r="M1218" i="4"/>
  <c r="N1218" i="4"/>
  <c r="M1219" i="4"/>
  <c r="N1219" i="4"/>
  <c r="M1220" i="4"/>
  <c r="N1220" i="4"/>
  <c r="M1221" i="4"/>
  <c r="N1221" i="4"/>
  <c r="M1222" i="4"/>
  <c r="N1222" i="4"/>
  <c r="M1223" i="4"/>
  <c r="N1223" i="4"/>
  <c r="M1224" i="4"/>
  <c r="N1224" i="4"/>
  <c r="M1225" i="4"/>
  <c r="N1225" i="4"/>
  <c r="M1226" i="4"/>
  <c r="N1226" i="4"/>
  <c r="M1227" i="4"/>
  <c r="N1227" i="4"/>
  <c r="M1228" i="4"/>
  <c r="N1228" i="4"/>
  <c r="M1229" i="4"/>
  <c r="N1229" i="4"/>
  <c r="M1230" i="4"/>
  <c r="N1230" i="4"/>
  <c r="M1231" i="4"/>
  <c r="N1231" i="4"/>
  <c r="M1232" i="4"/>
  <c r="N1232" i="4"/>
  <c r="M1233" i="4"/>
  <c r="N1233" i="4"/>
  <c r="M1234" i="4"/>
  <c r="N1234" i="4"/>
  <c r="M1235" i="4"/>
  <c r="N1235" i="4"/>
  <c r="M1236" i="4"/>
  <c r="N1236" i="4"/>
  <c r="M1237" i="4"/>
  <c r="N1237" i="4"/>
  <c r="M1238" i="4"/>
  <c r="N1238" i="4"/>
  <c r="M1239" i="4"/>
  <c r="N1239" i="4"/>
  <c r="M1240" i="4"/>
  <c r="N1240" i="4"/>
  <c r="M1241" i="4"/>
  <c r="N1241" i="4"/>
  <c r="M1242" i="4"/>
  <c r="N1242" i="4"/>
  <c r="M1243" i="4"/>
  <c r="N1243" i="4"/>
  <c r="M1244" i="4"/>
  <c r="N1244" i="4"/>
  <c r="M1245" i="4"/>
  <c r="N1245" i="4"/>
  <c r="M1246" i="4"/>
  <c r="N1246" i="4"/>
  <c r="M1247" i="4"/>
  <c r="N1247" i="4"/>
  <c r="M1248" i="4"/>
  <c r="N1248" i="4"/>
  <c r="M1249" i="4"/>
  <c r="N1249" i="4"/>
  <c r="M1250" i="4"/>
  <c r="N1250" i="4"/>
  <c r="M1251" i="4"/>
  <c r="N1251" i="4"/>
  <c r="M1252" i="4"/>
  <c r="N1252" i="4"/>
  <c r="M1253" i="4"/>
  <c r="N1253" i="4"/>
  <c r="M1254" i="4"/>
  <c r="N1254" i="4"/>
  <c r="M1255" i="4"/>
  <c r="N1255" i="4"/>
  <c r="M1256" i="4"/>
  <c r="N1256" i="4"/>
  <c r="M1257" i="4"/>
  <c r="N1257" i="4"/>
  <c r="M1258" i="4"/>
  <c r="N1258" i="4"/>
  <c r="M1259" i="4"/>
  <c r="N1259" i="4"/>
  <c r="M1260" i="4"/>
  <c r="N1260" i="4"/>
  <c r="M1261" i="4"/>
  <c r="N1261" i="4"/>
  <c r="M1262" i="4"/>
  <c r="N1262" i="4"/>
  <c r="M1263" i="4"/>
  <c r="N1263" i="4"/>
  <c r="M1264" i="4"/>
  <c r="N1264" i="4"/>
  <c r="M1265" i="4"/>
  <c r="N1265" i="4"/>
  <c r="M1266" i="4"/>
  <c r="N1266" i="4"/>
  <c r="M1267" i="4"/>
  <c r="N1267" i="4"/>
  <c r="M1268" i="4"/>
  <c r="N1268" i="4"/>
  <c r="M1269" i="4"/>
  <c r="N1269" i="4"/>
  <c r="M1270" i="4"/>
  <c r="N1270" i="4"/>
  <c r="M1271" i="4"/>
  <c r="N1271" i="4"/>
  <c r="M1272" i="4"/>
  <c r="N1272" i="4"/>
  <c r="M1273" i="4"/>
  <c r="N1273" i="4"/>
  <c r="M1274" i="4"/>
  <c r="N1274" i="4"/>
  <c r="M1275" i="4"/>
  <c r="N1275" i="4"/>
  <c r="M1276" i="4"/>
  <c r="N1276" i="4"/>
  <c r="M1277" i="4"/>
  <c r="N1277" i="4"/>
  <c r="M1278" i="4"/>
  <c r="N1278" i="4"/>
  <c r="M1279" i="4"/>
  <c r="N1279" i="4"/>
  <c r="M1280" i="4"/>
  <c r="N1280" i="4"/>
  <c r="M1281" i="4"/>
  <c r="N1281" i="4"/>
  <c r="M1282" i="4"/>
  <c r="N1282" i="4"/>
  <c r="M1283" i="4"/>
  <c r="N1283" i="4"/>
  <c r="M1284" i="4"/>
  <c r="N1284" i="4"/>
  <c r="M1285" i="4"/>
  <c r="N1285" i="4"/>
  <c r="M1286" i="4"/>
  <c r="N1286" i="4"/>
  <c r="M1287" i="4"/>
  <c r="N1287" i="4"/>
  <c r="M1288" i="4"/>
  <c r="N1288" i="4"/>
  <c r="M1289" i="4"/>
  <c r="N1289" i="4"/>
  <c r="M1290" i="4"/>
  <c r="N1290" i="4"/>
  <c r="M1291" i="4"/>
  <c r="N1291" i="4"/>
  <c r="M1292" i="4"/>
  <c r="N1292" i="4"/>
  <c r="M1293" i="4"/>
  <c r="N1293" i="4"/>
  <c r="M1294" i="4"/>
  <c r="N1294" i="4"/>
  <c r="M1295" i="4"/>
  <c r="N1295" i="4"/>
  <c r="M1296" i="4"/>
  <c r="N1296" i="4"/>
  <c r="M1297" i="4"/>
  <c r="N1297" i="4"/>
  <c r="M1298" i="4"/>
  <c r="N1298" i="4"/>
  <c r="M1299" i="4"/>
  <c r="N1299" i="4"/>
  <c r="M1300" i="4"/>
  <c r="N1300" i="4"/>
  <c r="M1301" i="4"/>
  <c r="N1301" i="4"/>
  <c r="M1302" i="4"/>
  <c r="N1302" i="4"/>
  <c r="M1303" i="4"/>
  <c r="N1303" i="4"/>
  <c r="M1304" i="4"/>
  <c r="N1304" i="4"/>
  <c r="M1305" i="4"/>
  <c r="N1305" i="4"/>
  <c r="M1306" i="4"/>
  <c r="N1306" i="4"/>
  <c r="M1307" i="4"/>
  <c r="N1307" i="4"/>
  <c r="M1308" i="4"/>
  <c r="N1308" i="4"/>
  <c r="M1309" i="4"/>
  <c r="N1309" i="4"/>
  <c r="M1310" i="4"/>
  <c r="N1310" i="4"/>
  <c r="M1311" i="4"/>
  <c r="N1311" i="4"/>
  <c r="M1312" i="4"/>
  <c r="N1312" i="4"/>
  <c r="M1313" i="4"/>
  <c r="N1313" i="4"/>
  <c r="M1314" i="4"/>
  <c r="N1314" i="4"/>
  <c r="M1315" i="4"/>
  <c r="N1315" i="4"/>
  <c r="M1316" i="4"/>
  <c r="N1316" i="4"/>
  <c r="M1317" i="4"/>
  <c r="N1317" i="4"/>
  <c r="M1318" i="4"/>
  <c r="N1318" i="4"/>
  <c r="M1319" i="4"/>
  <c r="N1319" i="4"/>
  <c r="M1320" i="4"/>
  <c r="N1320" i="4"/>
  <c r="M1321" i="4"/>
  <c r="N1321" i="4"/>
  <c r="M1322" i="4"/>
  <c r="N1322" i="4"/>
  <c r="M1323" i="4"/>
  <c r="N1323" i="4"/>
  <c r="M1324" i="4"/>
  <c r="N1324" i="4"/>
  <c r="M1325" i="4"/>
  <c r="N1325" i="4"/>
  <c r="M1326" i="4"/>
  <c r="N1326" i="4"/>
  <c r="M1327" i="4"/>
  <c r="N1327" i="4"/>
  <c r="M1328" i="4"/>
  <c r="N1328" i="4"/>
  <c r="M1329" i="4"/>
  <c r="N1329" i="4"/>
  <c r="M1330" i="4"/>
  <c r="N1330" i="4"/>
  <c r="M1331" i="4"/>
  <c r="N1331" i="4"/>
  <c r="M1332" i="4"/>
  <c r="N1332" i="4"/>
  <c r="M1333" i="4"/>
  <c r="N1333" i="4"/>
  <c r="M1334" i="4"/>
  <c r="N1334" i="4"/>
  <c r="M1335" i="4"/>
  <c r="N1335" i="4"/>
  <c r="M1336" i="4"/>
  <c r="N1336" i="4"/>
  <c r="M1337" i="4"/>
  <c r="N1337" i="4"/>
  <c r="M1338" i="4"/>
  <c r="N1338" i="4"/>
  <c r="M1339" i="4"/>
  <c r="N1339" i="4"/>
  <c r="M1340" i="4"/>
  <c r="N1340" i="4"/>
  <c r="M1341" i="4"/>
  <c r="N1341" i="4"/>
  <c r="M1342" i="4"/>
  <c r="N1342" i="4"/>
  <c r="M1343" i="4"/>
  <c r="N1343" i="4"/>
  <c r="M1344" i="4"/>
  <c r="N1344" i="4"/>
  <c r="M1345" i="4"/>
  <c r="N1345" i="4"/>
  <c r="M1346" i="4"/>
  <c r="N1346" i="4"/>
  <c r="M1347" i="4"/>
  <c r="N1347" i="4"/>
  <c r="M1348" i="4"/>
  <c r="N1348" i="4"/>
  <c r="M1349" i="4"/>
  <c r="N1349" i="4"/>
  <c r="M1350" i="4"/>
  <c r="N1350" i="4"/>
  <c r="M1351" i="4"/>
  <c r="N1351" i="4"/>
  <c r="M1352" i="4"/>
  <c r="N1352" i="4"/>
  <c r="M1353" i="4"/>
  <c r="N1353" i="4"/>
  <c r="M1354" i="4"/>
  <c r="N1354" i="4"/>
  <c r="M1355" i="4"/>
  <c r="N1355" i="4"/>
  <c r="M1356" i="4"/>
  <c r="N1356" i="4"/>
  <c r="M1357" i="4"/>
  <c r="N1357" i="4"/>
  <c r="M1358" i="4"/>
  <c r="N1358" i="4"/>
  <c r="M1359" i="4"/>
  <c r="N1359" i="4"/>
  <c r="M1360" i="4"/>
  <c r="N1360" i="4"/>
  <c r="M1361" i="4"/>
  <c r="N1361" i="4"/>
  <c r="M1362" i="4"/>
  <c r="N1362" i="4"/>
  <c r="M1363" i="4"/>
  <c r="N1363" i="4"/>
  <c r="M1364" i="4"/>
  <c r="N1364" i="4"/>
  <c r="M1365" i="4"/>
  <c r="N1365" i="4"/>
  <c r="M1366" i="4"/>
  <c r="N1366" i="4"/>
  <c r="M1367" i="4"/>
  <c r="N1367" i="4"/>
  <c r="M1368" i="4"/>
  <c r="N1368" i="4"/>
  <c r="M1369" i="4"/>
  <c r="N1369" i="4"/>
  <c r="M1370" i="4"/>
  <c r="N1370" i="4"/>
  <c r="M1371" i="4"/>
  <c r="N1371" i="4"/>
  <c r="M1372" i="4"/>
  <c r="N1372" i="4"/>
  <c r="M1373" i="4"/>
  <c r="N1373" i="4"/>
  <c r="M1374" i="4"/>
  <c r="N1374" i="4"/>
  <c r="M1375" i="4"/>
  <c r="N1375" i="4"/>
  <c r="M1376" i="4"/>
  <c r="N1376" i="4"/>
  <c r="M1377" i="4"/>
  <c r="N1377" i="4"/>
  <c r="M1378" i="4"/>
  <c r="N1378" i="4"/>
  <c r="M1379" i="4"/>
  <c r="N1379" i="4"/>
  <c r="M1380" i="4"/>
  <c r="N1380" i="4"/>
  <c r="M1381" i="4"/>
  <c r="N1381" i="4"/>
  <c r="M1382" i="4"/>
  <c r="N1382" i="4"/>
  <c r="M1383" i="4"/>
  <c r="N1383" i="4"/>
  <c r="M1384" i="4"/>
  <c r="N1384" i="4"/>
  <c r="M1385" i="4"/>
  <c r="N1385" i="4"/>
  <c r="M1386" i="4"/>
  <c r="N1386" i="4"/>
  <c r="M1387" i="4"/>
  <c r="N1387" i="4"/>
  <c r="M1388" i="4"/>
  <c r="N1388" i="4"/>
  <c r="M1389" i="4"/>
  <c r="N1389" i="4"/>
  <c r="M1390" i="4"/>
  <c r="N1390" i="4"/>
  <c r="M1391" i="4"/>
  <c r="N1391" i="4"/>
  <c r="M1392" i="4"/>
  <c r="N1392" i="4"/>
  <c r="M1393" i="4"/>
  <c r="N1393" i="4"/>
  <c r="M1394" i="4"/>
  <c r="N1394" i="4"/>
  <c r="M1395" i="4"/>
  <c r="N1395" i="4"/>
  <c r="M1396" i="4"/>
  <c r="N1396" i="4"/>
  <c r="M1397" i="4"/>
  <c r="N1397" i="4"/>
  <c r="M1398" i="4"/>
  <c r="N1398" i="4"/>
  <c r="M1399" i="4"/>
  <c r="N1399" i="4"/>
  <c r="M1400" i="4"/>
  <c r="N1400" i="4"/>
  <c r="M1401" i="4"/>
  <c r="N1401" i="4"/>
  <c r="M1402" i="4"/>
  <c r="N1402" i="4"/>
  <c r="M1403" i="4"/>
  <c r="N1403" i="4"/>
  <c r="M1404" i="4"/>
  <c r="N1404" i="4"/>
  <c r="M1405" i="4"/>
  <c r="N1405" i="4"/>
  <c r="M1406" i="4"/>
  <c r="N1406" i="4"/>
  <c r="M1407" i="4"/>
  <c r="N1407" i="4"/>
  <c r="M1408" i="4"/>
  <c r="N1408" i="4"/>
  <c r="M1409" i="4"/>
  <c r="N1409" i="4"/>
  <c r="M1410" i="4"/>
  <c r="N1410" i="4"/>
  <c r="M1411" i="4"/>
  <c r="N1411" i="4"/>
  <c r="M1412" i="4"/>
  <c r="N1412" i="4"/>
  <c r="M1413" i="4"/>
  <c r="N1413" i="4"/>
  <c r="M1414" i="4"/>
  <c r="N1414" i="4"/>
  <c r="M1415" i="4"/>
  <c r="N1415" i="4"/>
  <c r="M1416" i="4"/>
  <c r="N1416" i="4"/>
  <c r="M1417" i="4"/>
  <c r="N1417" i="4"/>
  <c r="M1418" i="4"/>
  <c r="N1418" i="4"/>
  <c r="M1419" i="4"/>
  <c r="N1419" i="4"/>
  <c r="M1420" i="4"/>
  <c r="N1420" i="4"/>
  <c r="M1421" i="4"/>
  <c r="N1421" i="4"/>
  <c r="M1422" i="4"/>
  <c r="N1422" i="4"/>
  <c r="M1423" i="4"/>
  <c r="N1423" i="4"/>
  <c r="M1424" i="4"/>
  <c r="N1424" i="4"/>
  <c r="M1425" i="4"/>
  <c r="N1425" i="4"/>
  <c r="M1426" i="4"/>
  <c r="N1426" i="4"/>
  <c r="M1427" i="4"/>
  <c r="N1427" i="4"/>
  <c r="M1428" i="4"/>
  <c r="N1428" i="4"/>
  <c r="M1429" i="4"/>
  <c r="N1429" i="4"/>
  <c r="M1430" i="4"/>
  <c r="N1430" i="4"/>
  <c r="M1431" i="4"/>
  <c r="N1431" i="4"/>
  <c r="M1432" i="4"/>
  <c r="N1432" i="4"/>
  <c r="M1433" i="4"/>
  <c r="N1433" i="4"/>
  <c r="M1434" i="4"/>
  <c r="N1434" i="4"/>
  <c r="M1435" i="4"/>
  <c r="N1435" i="4"/>
  <c r="M1436" i="4"/>
  <c r="N1436" i="4"/>
  <c r="M1437" i="4"/>
  <c r="N1437" i="4"/>
  <c r="M1438" i="4"/>
  <c r="N1438" i="4"/>
  <c r="M1439" i="4"/>
  <c r="N1439" i="4"/>
  <c r="M1440" i="4"/>
  <c r="N1440" i="4"/>
  <c r="M1441" i="4"/>
  <c r="N1441" i="4"/>
  <c r="M1442" i="4"/>
  <c r="N1442" i="4"/>
  <c r="M1443" i="4"/>
  <c r="N1443" i="4"/>
  <c r="M1444" i="4"/>
  <c r="N1444" i="4"/>
  <c r="M1445" i="4"/>
  <c r="N1445" i="4"/>
  <c r="M1446" i="4"/>
  <c r="N1446" i="4"/>
  <c r="M1447" i="4"/>
  <c r="N1447" i="4"/>
  <c r="M1448" i="4"/>
  <c r="N1448" i="4"/>
  <c r="M1449" i="4"/>
  <c r="N1449" i="4"/>
  <c r="M1450" i="4"/>
  <c r="N1450" i="4"/>
  <c r="M1451" i="4"/>
  <c r="N1451" i="4"/>
  <c r="M1452" i="4"/>
  <c r="N1452" i="4"/>
  <c r="M1453" i="4"/>
  <c r="N1453" i="4"/>
  <c r="M1454" i="4"/>
  <c r="N1454" i="4"/>
  <c r="M1455" i="4"/>
  <c r="N1455" i="4"/>
  <c r="M1456" i="4"/>
  <c r="N1456" i="4"/>
  <c r="M1457" i="4"/>
  <c r="N1457" i="4"/>
  <c r="M1458" i="4"/>
  <c r="N1458" i="4"/>
  <c r="M1459" i="4"/>
  <c r="N1459" i="4"/>
  <c r="M1460" i="4"/>
  <c r="N1460" i="4"/>
  <c r="M1461" i="4"/>
  <c r="N1461" i="4"/>
  <c r="M1462" i="4"/>
  <c r="N1462" i="4"/>
  <c r="M1463" i="4"/>
  <c r="N1463" i="4"/>
  <c r="M1464" i="4"/>
  <c r="N1464" i="4"/>
  <c r="M1465" i="4"/>
  <c r="N1465" i="4"/>
  <c r="M1466" i="4"/>
  <c r="N1466" i="4"/>
  <c r="M1467" i="4"/>
  <c r="N1467" i="4"/>
  <c r="M1468" i="4"/>
  <c r="N1468" i="4"/>
  <c r="M1469" i="4"/>
  <c r="N1469" i="4"/>
  <c r="M1470" i="4"/>
  <c r="N1470" i="4"/>
  <c r="M1471" i="4"/>
  <c r="N1471" i="4"/>
  <c r="M1472" i="4"/>
  <c r="N1472" i="4"/>
  <c r="M1473" i="4"/>
  <c r="N1473" i="4"/>
  <c r="M1474" i="4"/>
  <c r="N1474" i="4"/>
  <c r="M1475" i="4"/>
  <c r="N1475" i="4"/>
  <c r="M1476" i="4"/>
  <c r="N1476" i="4"/>
  <c r="M1477" i="4"/>
  <c r="N1477" i="4"/>
  <c r="M1478" i="4"/>
  <c r="N1478" i="4"/>
  <c r="M1479" i="4"/>
  <c r="N1479" i="4"/>
  <c r="M1480" i="4"/>
  <c r="N1480" i="4"/>
  <c r="M1481" i="4"/>
  <c r="N1481" i="4"/>
  <c r="M1482" i="4"/>
  <c r="N1482" i="4"/>
  <c r="M1483" i="4"/>
  <c r="N1483" i="4"/>
  <c r="M1484" i="4"/>
  <c r="N1484" i="4"/>
  <c r="M1485" i="4"/>
  <c r="N1485" i="4"/>
  <c r="M1486" i="4"/>
  <c r="N1486" i="4"/>
  <c r="M1487" i="4"/>
  <c r="N1487" i="4"/>
  <c r="M1488" i="4"/>
  <c r="N1488" i="4"/>
  <c r="M1489" i="4"/>
  <c r="N1489" i="4"/>
  <c r="M1490" i="4"/>
  <c r="N1490" i="4"/>
  <c r="M1491" i="4"/>
  <c r="N1491" i="4"/>
  <c r="M1492" i="4"/>
  <c r="N1492" i="4"/>
  <c r="M1493" i="4"/>
  <c r="N1493" i="4"/>
  <c r="M1494" i="4"/>
  <c r="N1494" i="4"/>
  <c r="M1495" i="4"/>
  <c r="N1495" i="4"/>
  <c r="M1496" i="4"/>
  <c r="N1496" i="4"/>
  <c r="M1497" i="4"/>
  <c r="N1497" i="4"/>
  <c r="M1498" i="4"/>
  <c r="N1498" i="4"/>
  <c r="M1499" i="4"/>
  <c r="N1499" i="4"/>
  <c r="M1500" i="4"/>
  <c r="N1500" i="4"/>
  <c r="M1501" i="4"/>
  <c r="N1501" i="4"/>
  <c r="M1502" i="4"/>
  <c r="N1502" i="4"/>
  <c r="M1503" i="4"/>
  <c r="N1503" i="4"/>
  <c r="M1504" i="4"/>
  <c r="N1504" i="4"/>
  <c r="M1505" i="4"/>
  <c r="N1505" i="4"/>
  <c r="M1506" i="4"/>
  <c r="N1506" i="4"/>
  <c r="M1507" i="4"/>
  <c r="N1507" i="4"/>
  <c r="M1508" i="4"/>
  <c r="N1508" i="4"/>
  <c r="M1509" i="4"/>
  <c r="N1509" i="4"/>
  <c r="M1510" i="4"/>
  <c r="N1510" i="4"/>
  <c r="M1511" i="4"/>
  <c r="N1511" i="4"/>
  <c r="M1512" i="4"/>
  <c r="N1512" i="4"/>
  <c r="M1513" i="4"/>
  <c r="N1513" i="4"/>
  <c r="M1514" i="4"/>
  <c r="N1514" i="4"/>
  <c r="M1515" i="4"/>
  <c r="N1515" i="4"/>
  <c r="M1516" i="4"/>
  <c r="N1516" i="4"/>
  <c r="M1517" i="4"/>
  <c r="N1517" i="4"/>
  <c r="M1518" i="4"/>
  <c r="N1518" i="4"/>
  <c r="M1519" i="4"/>
  <c r="N1519" i="4"/>
  <c r="M1520" i="4"/>
  <c r="N1520" i="4"/>
  <c r="M1521" i="4"/>
  <c r="N1521" i="4"/>
  <c r="M1522" i="4"/>
  <c r="N1522" i="4"/>
  <c r="M1523" i="4"/>
  <c r="N1523" i="4"/>
  <c r="M1524" i="4"/>
  <c r="N1524" i="4"/>
  <c r="M1525" i="4"/>
  <c r="N1525" i="4"/>
  <c r="M1526" i="4"/>
  <c r="N1526" i="4"/>
  <c r="M1527" i="4"/>
  <c r="N1527" i="4"/>
  <c r="M1528" i="4"/>
  <c r="N1528" i="4"/>
  <c r="M1529" i="4"/>
  <c r="N1529" i="4"/>
  <c r="M1530" i="4"/>
  <c r="N1530" i="4"/>
  <c r="M1531" i="4"/>
  <c r="N1531" i="4"/>
  <c r="M1532" i="4"/>
  <c r="N1532" i="4"/>
  <c r="M1533" i="4"/>
  <c r="N1533" i="4"/>
  <c r="M1534" i="4"/>
  <c r="N1534" i="4"/>
  <c r="M1535" i="4"/>
  <c r="N1535" i="4"/>
  <c r="M1536" i="4"/>
  <c r="N1536" i="4"/>
  <c r="M1537" i="4"/>
  <c r="N1537" i="4"/>
  <c r="M1538" i="4"/>
  <c r="N1538" i="4"/>
  <c r="M1539" i="4"/>
  <c r="N1539" i="4"/>
  <c r="M1540" i="4"/>
  <c r="N1540" i="4"/>
  <c r="M1541" i="4"/>
  <c r="N1541" i="4"/>
  <c r="M1542" i="4"/>
  <c r="N1542" i="4"/>
  <c r="M1543" i="4"/>
  <c r="N1543" i="4"/>
  <c r="M1544" i="4"/>
  <c r="N1544" i="4"/>
  <c r="M1545" i="4"/>
  <c r="N1545" i="4"/>
  <c r="M1546" i="4"/>
  <c r="N1546" i="4"/>
  <c r="M1547" i="4"/>
  <c r="N1547" i="4"/>
  <c r="M1548" i="4"/>
  <c r="N1548" i="4"/>
  <c r="M1549" i="4"/>
  <c r="N1549" i="4"/>
  <c r="M1550" i="4"/>
  <c r="N1550" i="4"/>
  <c r="M1551" i="4"/>
  <c r="N1551" i="4"/>
  <c r="M1552" i="4"/>
  <c r="N1552" i="4"/>
  <c r="M1553" i="4"/>
  <c r="N1553" i="4"/>
  <c r="M1554" i="4"/>
  <c r="N1554" i="4"/>
  <c r="M1555" i="4"/>
  <c r="N1555" i="4"/>
  <c r="M1556" i="4"/>
  <c r="N1556" i="4"/>
  <c r="M1557" i="4"/>
  <c r="N1557" i="4"/>
  <c r="M1558" i="4"/>
  <c r="N1558" i="4"/>
  <c r="M1559" i="4"/>
  <c r="N1559" i="4"/>
  <c r="M1560" i="4"/>
  <c r="N1560" i="4"/>
  <c r="M1561" i="4"/>
  <c r="N1561" i="4"/>
  <c r="M1562" i="4"/>
  <c r="N1562" i="4"/>
  <c r="M1563" i="4"/>
  <c r="N1563" i="4"/>
  <c r="M1564" i="4"/>
  <c r="N1564" i="4"/>
  <c r="M1565" i="4"/>
  <c r="N1565" i="4"/>
  <c r="M1566" i="4"/>
  <c r="N1566" i="4"/>
  <c r="M1567" i="4"/>
  <c r="N1567" i="4"/>
  <c r="M1568" i="4"/>
  <c r="N1568" i="4"/>
  <c r="M1569" i="4"/>
  <c r="N1569" i="4"/>
  <c r="M1570" i="4"/>
  <c r="N1570" i="4"/>
  <c r="M1571" i="4"/>
  <c r="N1571" i="4"/>
  <c r="M1572" i="4"/>
  <c r="N1572" i="4"/>
  <c r="M1573" i="4"/>
  <c r="N1573" i="4"/>
  <c r="M1574" i="4"/>
  <c r="N1574" i="4"/>
  <c r="M1575" i="4"/>
  <c r="N1575" i="4"/>
  <c r="M1576" i="4"/>
  <c r="N1576" i="4"/>
  <c r="M1577" i="4"/>
  <c r="N1577" i="4"/>
  <c r="M1578" i="4"/>
  <c r="N1578" i="4"/>
  <c r="M1579" i="4"/>
  <c r="N1579" i="4"/>
  <c r="M1580" i="4"/>
  <c r="N1580" i="4"/>
  <c r="M1581" i="4"/>
  <c r="N1581" i="4"/>
  <c r="M1582" i="4"/>
  <c r="N1582" i="4"/>
  <c r="M1583" i="4"/>
  <c r="N1583" i="4"/>
  <c r="M1584" i="4"/>
  <c r="N1584" i="4"/>
  <c r="M1585" i="4"/>
  <c r="N1585" i="4"/>
  <c r="M1586" i="4"/>
  <c r="N1586" i="4"/>
  <c r="M1587" i="4"/>
  <c r="N1587" i="4"/>
  <c r="M1588" i="4"/>
  <c r="N1588" i="4"/>
  <c r="M1589" i="4"/>
  <c r="N1589" i="4"/>
  <c r="M1590" i="4"/>
  <c r="N1590" i="4"/>
  <c r="M1591" i="4"/>
  <c r="N1591" i="4"/>
  <c r="M1592" i="4"/>
  <c r="N1592" i="4"/>
  <c r="M1593" i="4"/>
  <c r="N1593" i="4"/>
  <c r="M1594" i="4"/>
  <c r="N1594" i="4"/>
  <c r="M1595" i="4"/>
  <c r="N1595" i="4"/>
  <c r="M1596" i="4"/>
  <c r="N1596" i="4"/>
  <c r="M1597" i="4"/>
  <c r="N1597" i="4"/>
  <c r="M1598" i="4"/>
  <c r="N1598" i="4"/>
  <c r="M1599" i="4"/>
  <c r="N1599" i="4"/>
  <c r="M1600" i="4"/>
  <c r="N1600" i="4"/>
  <c r="M1601" i="4"/>
  <c r="N1601" i="4"/>
  <c r="M1602" i="4"/>
  <c r="N1602" i="4"/>
  <c r="M1603" i="4"/>
  <c r="N1603" i="4"/>
  <c r="M1604" i="4"/>
  <c r="N1604" i="4"/>
  <c r="M1605" i="4"/>
  <c r="N1605" i="4"/>
  <c r="M1606" i="4"/>
  <c r="N1606" i="4"/>
  <c r="M1607" i="4"/>
  <c r="N1607" i="4"/>
  <c r="M1608" i="4"/>
  <c r="N1608" i="4"/>
  <c r="M1609" i="4"/>
  <c r="N1609" i="4"/>
  <c r="M1610" i="4"/>
  <c r="N1610" i="4"/>
  <c r="M1611" i="4"/>
  <c r="N1611" i="4"/>
  <c r="M1612" i="4"/>
  <c r="N1612" i="4"/>
  <c r="M1613" i="4"/>
  <c r="N1613" i="4"/>
  <c r="M1614" i="4"/>
  <c r="N1614" i="4"/>
  <c r="M1615" i="4"/>
  <c r="N1615" i="4"/>
  <c r="M1616" i="4"/>
  <c r="N1616" i="4"/>
  <c r="M1617" i="4"/>
  <c r="N1617" i="4"/>
  <c r="M1618" i="4"/>
  <c r="N1618" i="4"/>
  <c r="M1619" i="4"/>
  <c r="N1619" i="4"/>
  <c r="M1620" i="4"/>
  <c r="N1620" i="4"/>
  <c r="M1621" i="4"/>
  <c r="N1621" i="4"/>
  <c r="M1622" i="4"/>
  <c r="N1622" i="4"/>
  <c r="M1623" i="4"/>
  <c r="N1623" i="4"/>
  <c r="M1624" i="4"/>
  <c r="N1624" i="4"/>
  <c r="M1625" i="4"/>
  <c r="N1625" i="4"/>
  <c r="M1626" i="4"/>
  <c r="N1626" i="4"/>
  <c r="M1627" i="4"/>
  <c r="N1627" i="4"/>
  <c r="M1628" i="4"/>
  <c r="N1628" i="4"/>
  <c r="M1629" i="4"/>
  <c r="N1629" i="4"/>
  <c r="M1630" i="4"/>
  <c r="N1630" i="4"/>
  <c r="M1631" i="4"/>
  <c r="N1631" i="4"/>
  <c r="M1632" i="4"/>
  <c r="N1632" i="4"/>
  <c r="M1633" i="4"/>
  <c r="N1633" i="4"/>
  <c r="M1634" i="4"/>
  <c r="N1634" i="4"/>
  <c r="M1635" i="4"/>
  <c r="N1635" i="4"/>
  <c r="M1636" i="4"/>
  <c r="N1636" i="4"/>
  <c r="M1637" i="4"/>
  <c r="N1637" i="4"/>
  <c r="M1638" i="4"/>
  <c r="N1638" i="4"/>
  <c r="M1639" i="4"/>
  <c r="N1639" i="4"/>
  <c r="M1640" i="4"/>
  <c r="N1640" i="4"/>
  <c r="M1641" i="4"/>
  <c r="N1641" i="4"/>
  <c r="M1642" i="4"/>
  <c r="N1642" i="4"/>
  <c r="M1643" i="4"/>
  <c r="N1643" i="4"/>
  <c r="M1644" i="4"/>
  <c r="N1644" i="4"/>
  <c r="M1645" i="4"/>
  <c r="N1645" i="4"/>
  <c r="M1646" i="4"/>
  <c r="N1646" i="4"/>
  <c r="M1647" i="4"/>
  <c r="N1647" i="4"/>
  <c r="M1648" i="4"/>
  <c r="N1648" i="4"/>
  <c r="M1649" i="4"/>
  <c r="N1649" i="4"/>
  <c r="M1650" i="4"/>
  <c r="N1650" i="4"/>
  <c r="M1651" i="4"/>
  <c r="N1651" i="4"/>
  <c r="M1652" i="4"/>
  <c r="N1652" i="4"/>
  <c r="M1653" i="4"/>
  <c r="N1653" i="4"/>
  <c r="M1654" i="4"/>
  <c r="N1654" i="4"/>
  <c r="M1655" i="4"/>
  <c r="N1655" i="4"/>
  <c r="M1656" i="4"/>
  <c r="N1656" i="4"/>
  <c r="M1657" i="4"/>
  <c r="N1657" i="4"/>
  <c r="M1658" i="4"/>
  <c r="N1658" i="4"/>
  <c r="M1659" i="4"/>
  <c r="N1659" i="4"/>
  <c r="M1660" i="4"/>
  <c r="N1660" i="4"/>
  <c r="M1661" i="4"/>
  <c r="N1661" i="4"/>
  <c r="M1662" i="4"/>
  <c r="N1662" i="4"/>
  <c r="M1663" i="4"/>
  <c r="N1663" i="4"/>
  <c r="M1664" i="4"/>
  <c r="N1664" i="4"/>
  <c r="M1665" i="4"/>
  <c r="N1665" i="4"/>
  <c r="M1666" i="4"/>
  <c r="N1666" i="4"/>
  <c r="M1667" i="4"/>
  <c r="N1667" i="4"/>
  <c r="M1668" i="4"/>
  <c r="N1668" i="4"/>
  <c r="M1669" i="4"/>
  <c r="N1669" i="4"/>
  <c r="M1670" i="4"/>
  <c r="N1670" i="4"/>
  <c r="M1671" i="4"/>
  <c r="N1671" i="4"/>
  <c r="M1672" i="4"/>
  <c r="N1672" i="4"/>
  <c r="M1673" i="4"/>
  <c r="N1673" i="4"/>
  <c r="M1674" i="4"/>
  <c r="N1674" i="4"/>
  <c r="M1675" i="4"/>
  <c r="N1675" i="4"/>
  <c r="M1676" i="4"/>
  <c r="N1676" i="4"/>
  <c r="M1677" i="4"/>
  <c r="N1677" i="4"/>
  <c r="M1678" i="4"/>
  <c r="N1678" i="4"/>
  <c r="M1679" i="4"/>
  <c r="N1679" i="4"/>
  <c r="M1680" i="4"/>
  <c r="N1680" i="4"/>
  <c r="M1681" i="4"/>
  <c r="N1681" i="4"/>
  <c r="M1682" i="4"/>
  <c r="N1682" i="4"/>
  <c r="M1683" i="4"/>
  <c r="N1683" i="4"/>
  <c r="M1684" i="4"/>
  <c r="N1684" i="4"/>
  <c r="M1685" i="4"/>
  <c r="N1685" i="4"/>
  <c r="M1686" i="4"/>
  <c r="N1686" i="4"/>
  <c r="M1687" i="4"/>
  <c r="N1687" i="4"/>
  <c r="M1688" i="4"/>
  <c r="N1688" i="4"/>
  <c r="M1689" i="4"/>
  <c r="N1689" i="4"/>
  <c r="M1690" i="4"/>
  <c r="N1690" i="4"/>
  <c r="M1691" i="4"/>
  <c r="N1691" i="4"/>
  <c r="M1692" i="4"/>
  <c r="N1692" i="4"/>
  <c r="M1693" i="4"/>
  <c r="N1693" i="4"/>
  <c r="M1694" i="4"/>
  <c r="N1694" i="4"/>
  <c r="M1695" i="4"/>
  <c r="N1695" i="4"/>
  <c r="M1696" i="4"/>
  <c r="N1696" i="4"/>
  <c r="M1697" i="4"/>
  <c r="N1697" i="4"/>
  <c r="M1698" i="4"/>
  <c r="N1698" i="4"/>
  <c r="M1699" i="4"/>
  <c r="N1699" i="4"/>
  <c r="M1700" i="4"/>
  <c r="N1700" i="4"/>
  <c r="M1701" i="4"/>
  <c r="N1701" i="4"/>
  <c r="M1702" i="4"/>
  <c r="N1702" i="4"/>
  <c r="M1703" i="4"/>
  <c r="N1703" i="4"/>
  <c r="M1704" i="4"/>
  <c r="N1704" i="4"/>
  <c r="M1705" i="4"/>
  <c r="N1705" i="4"/>
  <c r="M1706" i="4"/>
  <c r="N1706" i="4"/>
  <c r="M1707" i="4"/>
  <c r="N1707" i="4"/>
  <c r="M1708" i="4"/>
  <c r="N1708" i="4"/>
  <c r="M1709" i="4"/>
  <c r="N1709" i="4"/>
  <c r="M1710" i="4"/>
  <c r="N1710" i="4"/>
  <c r="M1711" i="4"/>
  <c r="N1711" i="4"/>
  <c r="M1712" i="4"/>
  <c r="N1712" i="4"/>
  <c r="M1713" i="4"/>
  <c r="N1713" i="4"/>
  <c r="M1714" i="4"/>
  <c r="N1714" i="4"/>
  <c r="M1715" i="4"/>
  <c r="N1715" i="4"/>
  <c r="M1716" i="4"/>
  <c r="N1716" i="4"/>
  <c r="M1717" i="4"/>
  <c r="N1717" i="4"/>
  <c r="M1718" i="4"/>
  <c r="N1718" i="4"/>
  <c r="M1719" i="4"/>
  <c r="N1719" i="4"/>
  <c r="M1720" i="4"/>
  <c r="N1720" i="4"/>
  <c r="M1721" i="4"/>
  <c r="N1721" i="4"/>
  <c r="M1722" i="4"/>
  <c r="N1722" i="4"/>
  <c r="M1723" i="4"/>
  <c r="N1723" i="4"/>
  <c r="M1724" i="4"/>
  <c r="N1724" i="4"/>
  <c r="M1725" i="4"/>
  <c r="N1725" i="4"/>
  <c r="M1726" i="4"/>
  <c r="N1726" i="4"/>
  <c r="M1727" i="4"/>
  <c r="N1727" i="4"/>
  <c r="M1728" i="4"/>
  <c r="N1728" i="4"/>
  <c r="M1729" i="4"/>
  <c r="N1729" i="4"/>
  <c r="M1730" i="4"/>
  <c r="N1730" i="4"/>
  <c r="M1731" i="4"/>
  <c r="N1731" i="4"/>
  <c r="M1732" i="4"/>
  <c r="N1732" i="4"/>
  <c r="M1733" i="4"/>
  <c r="N1733" i="4"/>
  <c r="M1734" i="4"/>
  <c r="N1734" i="4"/>
  <c r="M1735" i="4"/>
  <c r="N1735" i="4"/>
  <c r="M1736" i="4"/>
  <c r="N1736" i="4"/>
  <c r="M1737" i="4"/>
  <c r="N1737" i="4"/>
  <c r="M1738" i="4"/>
  <c r="N1738" i="4"/>
  <c r="M1739" i="4"/>
  <c r="N1739" i="4"/>
  <c r="M1740" i="4"/>
  <c r="N1740" i="4"/>
  <c r="M1741" i="4"/>
  <c r="N1741" i="4"/>
  <c r="M1742" i="4"/>
  <c r="N1742" i="4"/>
  <c r="M1743" i="4"/>
  <c r="N1743" i="4"/>
  <c r="M1744" i="4"/>
  <c r="N1744" i="4"/>
  <c r="M1745" i="4"/>
  <c r="N1745" i="4"/>
  <c r="M1746" i="4"/>
  <c r="N1746" i="4"/>
  <c r="M1747" i="4"/>
  <c r="N1747" i="4"/>
  <c r="M1748" i="4"/>
  <c r="N1748" i="4"/>
  <c r="M1749" i="4"/>
  <c r="N1749" i="4"/>
  <c r="M1750" i="4"/>
  <c r="N1750" i="4"/>
  <c r="M1751" i="4"/>
  <c r="N1751" i="4"/>
  <c r="M1752" i="4"/>
  <c r="N1752" i="4"/>
  <c r="M1753" i="4"/>
  <c r="N1753" i="4"/>
  <c r="M1754" i="4"/>
  <c r="N1754" i="4"/>
  <c r="M1755" i="4"/>
  <c r="N1755" i="4"/>
  <c r="M1756" i="4"/>
  <c r="N1756" i="4"/>
  <c r="M1757" i="4"/>
  <c r="N1757" i="4"/>
  <c r="M1758" i="4"/>
  <c r="N1758" i="4"/>
  <c r="M1759" i="4"/>
  <c r="N1759" i="4"/>
  <c r="M1760" i="4"/>
  <c r="N1760" i="4"/>
  <c r="M1761" i="4"/>
  <c r="N1761" i="4"/>
  <c r="M1762" i="4"/>
  <c r="N1762" i="4"/>
  <c r="M1763" i="4"/>
  <c r="N1763" i="4"/>
  <c r="M1764" i="4"/>
  <c r="N1764" i="4"/>
  <c r="M1765" i="4"/>
  <c r="N1765" i="4"/>
  <c r="M1766" i="4"/>
  <c r="N1766" i="4"/>
  <c r="M1767" i="4"/>
  <c r="N1767" i="4"/>
  <c r="M1768" i="4"/>
  <c r="N1768" i="4"/>
  <c r="M1769" i="4"/>
  <c r="N1769" i="4"/>
  <c r="M1770" i="4"/>
  <c r="N1770" i="4"/>
  <c r="M1771" i="4"/>
  <c r="N1771" i="4"/>
  <c r="M1772" i="4"/>
  <c r="N1772" i="4"/>
  <c r="M1773" i="4"/>
  <c r="N1773" i="4"/>
  <c r="M1774" i="4"/>
  <c r="N1774" i="4"/>
  <c r="M1775" i="4"/>
  <c r="N1775" i="4"/>
  <c r="M1776" i="4"/>
  <c r="N1776" i="4"/>
  <c r="M1777" i="4"/>
  <c r="N1777" i="4"/>
  <c r="M1778" i="4"/>
  <c r="N1778" i="4"/>
  <c r="M1779" i="4"/>
  <c r="N1779" i="4"/>
  <c r="M1780" i="4"/>
  <c r="N1780" i="4"/>
  <c r="M1781" i="4"/>
  <c r="N1781" i="4"/>
  <c r="M1782" i="4"/>
  <c r="N1782" i="4"/>
  <c r="M1783" i="4"/>
  <c r="N1783" i="4"/>
  <c r="M1784" i="4"/>
  <c r="N1784" i="4"/>
  <c r="M1785" i="4"/>
  <c r="N1785" i="4"/>
  <c r="M1786" i="4"/>
  <c r="N1786" i="4"/>
  <c r="M1787" i="4"/>
  <c r="N1787" i="4"/>
  <c r="M1788" i="4"/>
  <c r="N1788" i="4"/>
  <c r="M1789" i="4"/>
  <c r="N1789" i="4"/>
  <c r="M1790" i="4"/>
  <c r="N1790" i="4"/>
  <c r="M1791" i="4"/>
  <c r="N1791" i="4"/>
  <c r="M1792" i="4"/>
  <c r="N1792" i="4"/>
  <c r="M1793" i="4"/>
  <c r="N1793" i="4"/>
  <c r="M1794" i="4"/>
  <c r="N1794" i="4"/>
  <c r="M1795" i="4"/>
  <c r="N1795" i="4"/>
  <c r="M1796" i="4"/>
  <c r="N1796" i="4"/>
  <c r="M1797" i="4"/>
  <c r="N1797" i="4"/>
  <c r="M1798" i="4"/>
  <c r="N1798" i="4"/>
  <c r="M1799" i="4"/>
  <c r="N1799" i="4"/>
  <c r="M1800" i="4"/>
  <c r="N1800" i="4"/>
  <c r="M1801" i="4"/>
  <c r="N1801" i="4"/>
  <c r="M1802" i="4"/>
  <c r="N1802" i="4"/>
  <c r="M1803" i="4"/>
  <c r="N1803" i="4"/>
  <c r="M1804" i="4"/>
  <c r="N1804" i="4"/>
  <c r="M1805" i="4"/>
  <c r="N1805" i="4"/>
  <c r="M1806" i="4"/>
  <c r="N1806" i="4"/>
  <c r="M1807" i="4"/>
  <c r="N1807" i="4"/>
  <c r="M1808" i="4"/>
  <c r="N1808" i="4"/>
  <c r="M1809" i="4"/>
  <c r="N1809" i="4"/>
  <c r="M1810" i="4"/>
  <c r="N1810" i="4"/>
  <c r="M1811" i="4"/>
  <c r="N1811" i="4"/>
  <c r="M1812" i="4"/>
  <c r="N1812" i="4"/>
  <c r="M1813" i="4"/>
  <c r="N1813" i="4"/>
  <c r="M1814" i="4"/>
  <c r="N1814" i="4"/>
  <c r="M1815" i="4"/>
  <c r="N1815" i="4"/>
  <c r="M1816" i="4"/>
  <c r="N1816" i="4"/>
  <c r="M1817" i="4"/>
  <c r="N1817" i="4"/>
  <c r="M1818" i="4"/>
  <c r="N1818" i="4"/>
  <c r="M1819" i="4"/>
  <c r="N1819" i="4"/>
  <c r="M1820" i="4"/>
  <c r="N1820" i="4"/>
  <c r="M1821" i="4"/>
  <c r="N1821" i="4"/>
  <c r="M1822" i="4"/>
  <c r="N1822" i="4"/>
  <c r="M1823" i="4"/>
  <c r="N1823" i="4"/>
  <c r="M1824" i="4"/>
  <c r="N1824" i="4"/>
  <c r="M1825" i="4"/>
  <c r="N1825" i="4"/>
  <c r="M1826" i="4"/>
  <c r="N1826" i="4"/>
  <c r="M1827" i="4"/>
  <c r="N1827" i="4"/>
  <c r="M1828" i="4"/>
  <c r="N1828" i="4"/>
  <c r="M1829" i="4"/>
  <c r="N1829" i="4"/>
  <c r="M1830" i="4"/>
  <c r="N1830" i="4"/>
  <c r="M1831" i="4"/>
  <c r="N1831" i="4"/>
  <c r="M1832" i="4"/>
  <c r="N1832" i="4"/>
  <c r="M1833" i="4"/>
  <c r="N1833" i="4"/>
  <c r="M1834" i="4"/>
  <c r="N1834" i="4"/>
  <c r="M1835" i="4"/>
  <c r="N1835" i="4"/>
  <c r="M1836" i="4"/>
  <c r="N1836" i="4"/>
  <c r="M1837" i="4"/>
  <c r="N1837" i="4"/>
  <c r="M1838" i="4"/>
  <c r="N1838" i="4"/>
  <c r="M1839" i="4"/>
  <c r="N1839" i="4"/>
  <c r="M1840" i="4"/>
  <c r="N1840" i="4"/>
  <c r="M1841" i="4"/>
  <c r="N1841" i="4"/>
  <c r="M1842" i="4"/>
  <c r="N1842" i="4"/>
  <c r="M1843" i="4"/>
  <c r="N1843" i="4"/>
  <c r="M1844" i="4"/>
  <c r="N1844" i="4"/>
  <c r="M1845" i="4"/>
  <c r="N1845" i="4"/>
  <c r="M1846" i="4"/>
  <c r="N1846" i="4"/>
  <c r="M1847" i="4"/>
  <c r="N1847" i="4"/>
  <c r="M1848" i="4"/>
  <c r="N1848" i="4"/>
  <c r="M1849" i="4"/>
  <c r="N1849" i="4"/>
  <c r="M1850" i="4"/>
  <c r="N1850" i="4"/>
  <c r="M1851" i="4"/>
  <c r="N1851" i="4"/>
  <c r="M1852" i="4"/>
  <c r="N1852" i="4"/>
  <c r="M1853" i="4"/>
  <c r="N1853" i="4"/>
  <c r="M1854" i="4"/>
  <c r="N1854" i="4"/>
  <c r="M1855" i="4"/>
  <c r="N1855" i="4"/>
  <c r="M1856" i="4"/>
  <c r="N1856" i="4"/>
  <c r="M1857" i="4"/>
  <c r="N1857" i="4"/>
  <c r="M1858" i="4"/>
  <c r="N1858" i="4"/>
  <c r="M1859" i="4"/>
  <c r="N1859" i="4"/>
  <c r="M1860" i="4"/>
  <c r="N1860" i="4"/>
  <c r="M1861" i="4"/>
  <c r="N1861" i="4"/>
  <c r="M1862" i="4"/>
  <c r="N1862" i="4"/>
  <c r="M1863" i="4"/>
  <c r="N1863" i="4"/>
  <c r="M1864" i="4"/>
  <c r="N1864" i="4"/>
  <c r="M1865" i="4"/>
  <c r="N1865" i="4"/>
  <c r="M1866" i="4"/>
  <c r="N1866" i="4"/>
  <c r="M1867" i="4"/>
  <c r="N1867" i="4"/>
  <c r="M1868" i="4"/>
  <c r="N1868" i="4"/>
  <c r="M1869" i="4"/>
  <c r="N1869" i="4"/>
  <c r="M1870" i="4"/>
  <c r="N1870" i="4"/>
  <c r="M1871" i="4"/>
  <c r="N1871" i="4"/>
  <c r="M1872" i="4"/>
  <c r="N1872" i="4"/>
  <c r="M1873" i="4"/>
  <c r="N1873" i="4"/>
  <c r="M1874" i="4"/>
  <c r="N1874" i="4"/>
  <c r="M1875" i="4"/>
  <c r="N1875" i="4"/>
  <c r="M1876" i="4"/>
  <c r="N1876" i="4"/>
  <c r="M1877" i="4"/>
  <c r="N1877" i="4"/>
  <c r="M1878" i="4"/>
  <c r="N1878" i="4"/>
  <c r="M1879" i="4"/>
  <c r="N1879" i="4"/>
  <c r="M1880" i="4"/>
  <c r="N1880" i="4"/>
  <c r="M1881" i="4"/>
  <c r="N1881" i="4"/>
  <c r="M1882" i="4"/>
  <c r="N1882" i="4"/>
  <c r="M1883" i="4"/>
  <c r="N1883" i="4"/>
  <c r="M1884" i="4"/>
  <c r="N1884" i="4"/>
  <c r="M1885" i="4"/>
  <c r="N1885" i="4"/>
  <c r="M1886" i="4"/>
  <c r="N1886" i="4"/>
  <c r="M1887" i="4"/>
  <c r="N1887" i="4"/>
  <c r="M1888" i="4"/>
  <c r="N1888" i="4"/>
  <c r="M1889" i="4"/>
  <c r="N1889" i="4"/>
  <c r="M1890" i="4"/>
  <c r="N1890" i="4"/>
  <c r="M1891" i="4"/>
  <c r="N1891" i="4"/>
  <c r="M1892" i="4"/>
  <c r="N1892" i="4"/>
  <c r="N2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2" i="4"/>
  <c r="U2" i="3"/>
  <c r="R2" i="3"/>
  <c r="S2" i="3"/>
  <c r="Q2" i="3"/>
  <c r="O2" i="3"/>
  <c r="N2" i="3"/>
  <c r="L2" i="3"/>
  <c r="K2" i="3"/>
  <c r="J2" i="3"/>
  <c r="H2" i="3"/>
</calcChain>
</file>

<file path=xl/sharedStrings.xml><?xml version="1.0" encoding="utf-8"?>
<sst xmlns="http://schemas.openxmlformats.org/spreadsheetml/2006/main" count="13906" uniqueCount="196">
  <si>
    <t>UserId</t>
  </si>
  <si>
    <t>UserRole</t>
  </si>
  <si>
    <t>UserCity</t>
  </si>
  <si>
    <t>UserState</t>
  </si>
  <si>
    <t>UserZip</t>
  </si>
  <si>
    <t>UserCountry</t>
  </si>
  <si>
    <t>MembershipType</t>
  </si>
  <si>
    <t>Bike</t>
  </si>
  <si>
    <t>CheckoutKioskName</t>
  </si>
  <si>
    <t>ReturnKioskName</t>
  </si>
  <si>
    <t>DurationMins</t>
  </si>
  <si>
    <t>UsageFee</t>
  </si>
  <si>
    <t>Distance</t>
  </si>
  <si>
    <t>EstimatedCarbonOffset</t>
  </si>
  <si>
    <t>EstimatedCaloriesBurned</t>
  </si>
  <si>
    <t>CheckoutDateLocal</t>
  </si>
  <si>
    <t>ReturnDateLocal</t>
  </si>
  <si>
    <t>CheckoutTimeLocal</t>
  </si>
  <si>
    <t>ReturnTimeLocal</t>
  </si>
  <si>
    <t>TripRouteCategory</t>
  </si>
  <si>
    <t>RFID Card Member</t>
  </si>
  <si>
    <t>Wauwatosa</t>
  </si>
  <si>
    <t>WI</t>
  </si>
  <si>
    <t>UNITED STATES</t>
  </si>
  <si>
    <t>Annual Pass</t>
  </si>
  <si>
    <t>W. North Ave/N. 83rd Street</t>
  </si>
  <si>
    <t>W. North Ave/Swan Boulevard</t>
  </si>
  <si>
    <t>One Way</t>
  </si>
  <si>
    <t>Milwaukee</t>
  </si>
  <si>
    <t>Red Arrow Park</t>
  </si>
  <si>
    <t>Humboldt/Commerce</t>
  </si>
  <si>
    <t>Public Market</t>
  </si>
  <si>
    <t xml:space="preserve">411 East Wisconsin </t>
  </si>
  <si>
    <t>Intermodal Station</t>
  </si>
  <si>
    <t>Discovery World</t>
  </si>
  <si>
    <t>Round Trip</t>
  </si>
  <si>
    <t>Water/Wisconsin</t>
  </si>
  <si>
    <t>Jefferson/Menomonee</t>
  </si>
  <si>
    <t>Zillman Park</t>
  </si>
  <si>
    <t>Wisconsin Center</t>
  </si>
  <si>
    <t>MIAD</t>
  </si>
  <si>
    <t>Ogden/Jackson</t>
  </si>
  <si>
    <t>Oconomowoc</t>
  </si>
  <si>
    <t>US Bank Center</t>
  </si>
  <si>
    <t>Astor/Juneau</t>
  </si>
  <si>
    <t>Kenilworth</t>
  </si>
  <si>
    <t>IL</t>
  </si>
  <si>
    <t>Schlitz Park</t>
  </si>
  <si>
    <t xml:space="preserve">Water/Pleasant </t>
  </si>
  <si>
    <t>Whitefish Bay</t>
  </si>
  <si>
    <t>Pleasant/Commerce</t>
  </si>
  <si>
    <t>Lakefront Brewery</t>
  </si>
  <si>
    <t>6th/Virginia</t>
  </si>
  <si>
    <t>Chicago</t>
  </si>
  <si>
    <t>Broadway/Knapp</t>
  </si>
  <si>
    <t>W. North Ave/N. 72nd Street</t>
  </si>
  <si>
    <t>City Hall</t>
  </si>
  <si>
    <t>Village South</t>
  </si>
  <si>
    <t>Ludington Triangle</t>
  </si>
  <si>
    <t>W. North Ave/N. 69th Street</t>
  </si>
  <si>
    <t>Downer/Park Place</t>
  </si>
  <si>
    <t>Kenilworth Square</t>
  </si>
  <si>
    <t>Bradford Beach</t>
  </si>
  <si>
    <t>Sandburg Hall</t>
  </si>
  <si>
    <t>Garaged</t>
  </si>
  <si>
    <t xml:space="preserve">Prospect/North </t>
  </si>
  <si>
    <t>North/Lake</t>
  </si>
  <si>
    <t xml:space="preserve">UWM Student Union </t>
  </si>
  <si>
    <t>Burns Commons</t>
  </si>
  <si>
    <t>Ogden/Marshall</t>
  </si>
  <si>
    <t>Brady/Humboldt</t>
  </si>
  <si>
    <t>MLK/North</t>
  </si>
  <si>
    <t xml:space="preserve">S. 2nd/Freshwater </t>
  </si>
  <si>
    <t xml:space="preserve">Public Museum </t>
  </si>
  <si>
    <t>Marquette University Student Union</t>
  </si>
  <si>
    <t>MLK/Brown</t>
  </si>
  <si>
    <t>Oakland/Bradford</t>
  </si>
  <si>
    <t>Oakland/Kenwood</t>
  </si>
  <si>
    <t>North/Cambridge</t>
  </si>
  <si>
    <t>Central Library</t>
  </si>
  <si>
    <t xml:space="preserve">Brady/Prospect </t>
  </si>
  <si>
    <t>Riverview</t>
  </si>
  <si>
    <t>S. 2nd/Virginia</t>
  </si>
  <si>
    <t>Cesar Chavez Drive</t>
  </si>
  <si>
    <t>5th/National</t>
  </si>
  <si>
    <t>Aurora</t>
  </si>
  <si>
    <t xml:space="preserve">6th/Reservoir </t>
  </si>
  <si>
    <t>Golda Meir Library</t>
  </si>
  <si>
    <t>Non-RFID Card Member</t>
  </si>
  <si>
    <t>Single Ride</t>
  </si>
  <si>
    <t>MILWAUKEE</t>
  </si>
  <si>
    <t>30-Day Pass</t>
  </si>
  <si>
    <t>Riverside Park</t>
  </si>
  <si>
    <t>Hillside Terrace</t>
  </si>
  <si>
    <t>Waukegan</t>
  </si>
  <si>
    <t>milwaukee</t>
  </si>
  <si>
    <t>Bublr for Organizations</t>
  </si>
  <si>
    <t>Demo Member</t>
  </si>
  <si>
    <t>madison</t>
  </si>
  <si>
    <t xml:space="preserve">Milwaukee </t>
  </si>
  <si>
    <t>Brookfield</t>
  </si>
  <si>
    <t>Shorewood</t>
  </si>
  <si>
    <t>Fort Atkinson</t>
  </si>
  <si>
    <t xml:space="preserve">Elk Grove Village </t>
  </si>
  <si>
    <t>S. 2nd/Washington</t>
  </si>
  <si>
    <t>Elkhorn</t>
  </si>
  <si>
    <t>Waukesha</t>
  </si>
  <si>
    <t>Pay as You Go Pass</t>
  </si>
  <si>
    <t>Appleton</t>
  </si>
  <si>
    <t>Skokie</t>
  </si>
  <si>
    <t>Kenosha</t>
  </si>
  <si>
    <t>appleton</t>
  </si>
  <si>
    <t>Oregon</t>
  </si>
  <si>
    <t>Burlington</t>
  </si>
  <si>
    <t>Neenah</t>
  </si>
  <si>
    <t>Eau Claire</t>
  </si>
  <si>
    <t>fox point</t>
  </si>
  <si>
    <t>Hinsdale</t>
  </si>
  <si>
    <t>Clintonville</t>
  </si>
  <si>
    <t>Dousman</t>
  </si>
  <si>
    <t>Wheaton</t>
  </si>
  <si>
    <t>Frankfort</t>
  </si>
  <si>
    <t>Mequon</t>
  </si>
  <si>
    <t xml:space="preserve">milwaukee </t>
  </si>
  <si>
    <t>Hartford</t>
  </si>
  <si>
    <t>waukesha</t>
  </si>
  <si>
    <t>Campbellsport</t>
  </si>
  <si>
    <t>Waterloo</t>
  </si>
  <si>
    <t>Annual</t>
  </si>
  <si>
    <t>West Allis</t>
  </si>
  <si>
    <t xml:space="preserve">Wauwatosa </t>
  </si>
  <si>
    <t>Deerfield</t>
  </si>
  <si>
    <t>Westmont</t>
  </si>
  <si>
    <t>Long Grove</t>
  </si>
  <si>
    <t>AL</t>
  </si>
  <si>
    <t>Crystal Lake</t>
  </si>
  <si>
    <t>Cary</t>
  </si>
  <si>
    <t>Greendale</t>
  </si>
  <si>
    <t>Marinette</t>
  </si>
  <si>
    <t>Hibbing</t>
  </si>
  <si>
    <t>MN</t>
  </si>
  <si>
    <t>New Berlin</t>
  </si>
  <si>
    <t>wauwatosa</t>
  </si>
  <si>
    <t>Greenfield</t>
  </si>
  <si>
    <t>Sturgeon Bay</t>
  </si>
  <si>
    <t>Hales Corners</t>
  </si>
  <si>
    <t>CO Lat</t>
  </si>
  <si>
    <t>CO Long</t>
  </si>
  <si>
    <t>R Lat</t>
  </si>
  <si>
    <t>R Long</t>
  </si>
  <si>
    <t>CO Count</t>
  </si>
  <si>
    <t>Checkout Month</t>
  </si>
  <si>
    <t>CO DoW (data)</t>
  </si>
  <si>
    <t>CO DoW</t>
  </si>
  <si>
    <t>CO Time</t>
  </si>
  <si>
    <t>Return Count</t>
  </si>
  <si>
    <t>Return Month</t>
  </si>
  <si>
    <t>R DoW (data)</t>
  </si>
  <si>
    <t>R DoW</t>
  </si>
  <si>
    <t>Return Time</t>
  </si>
  <si>
    <t>CO Time (nearest hr)</t>
  </si>
  <si>
    <t>Return Time (nearest hr)</t>
  </si>
  <si>
    <t xml:space="preserve">Mayville </t>
  </si>
  <si>
    <t>Kaukauna</t>
  </si>
  <si>
    <t>Naperville</t>
  </si>
  <si>
    <t>Brodhead</t>
  </si>
  <si>
    <t>NJ</t>
  </si>
  <si>
    <t>Woodland Park</t>
  </si>
  <si>
    <t>CA</t>
  </si>
  <si>
    <t>Azusa</t>
  </si>
  <si>
    <t>Marshfield</t>
  </si>
  <si>
    <t>Stevens Point</t>
  </si>
  <si>
    <t>brookfield</t>
  </si>
  <si>
    <t>OR</t>
  </si>
  <si>
    <t>Sandy</t>
  </si>
  <si>
    <t>Temple City</t>
  </si>
  <si>
    <t xml:space="preserve">Mendota Heights </t>
  </si>
  <si>
    <t>Co Long</t>
  </si>
  <si>
    <t>1st/Greenfield</t>
  </si>
  <si>
    <t>Cathedral Square</t>
  </si>
  <si>
    <t>Colectivo/McKinley Marina</t>
  </si>
  <si>
    <t>Lincoln/KK</t>
  </si>
  <si>
    <t>Marsupial Bridge EAST</t>
  </si>
  <si>
    <t>Mason/Milwaukee</t>
  </si>
  <si>
    <t>MATC</t>
  </si>
  <si>
    <t>North/Oakland</t>
  </si>
  <si>
    <t>North/Teutonia</t>
  </si>
  <si>
    <t>Old World Third</t>
  </si>
  <si>
    <t>Superior/Russell</t>
  </si>
  <si>
    <t>Vilet/14th</t>
  </si>
  <si>
    <t>Walker Square</t>
  </si>
  <si>
    <t>Webster/Downer</t>
  </si>
  <si>
    <t>Row Labels</t>
  </si>
  <si>
    <t>Grand Total</t>
  </si>
  <si>
    <t>Column Labels</t>
  </si>
  <si>
    <t>Sum of Return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</si>
</sst>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dd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10" xfId="0" applyFont="1" applyBorder="1" applyAlignment="1">
      <alignment vertical="top"/>
    </xf>
    <xf numFmtId="0" fontId="19" fillId="0" borderId="11" xfId="0" applyFont="1" applyFill="1" applyBorder="1" applyAlignment="1">
      <alignment vertical="top"/>
    </xf>
    <xf numFmtId="0" fontId="19" fillId="0" borderId="10" xfId="42" applyFont="1" applyBorder="1" applyAlignment="1">
      <alignment vertical="top"/>
    </xf>
    <xf numFmtId="0" fontId="0" fillId="0" borderId="0" xfId="0" applyBorder="1"/>
    <xf numFmtId="0" fontId="19" fillId="33" borderId="10" xfId="0" applyFont="1" applyFill="1" applyBorder="1" applyAlignment="1">
      <alignment vertical="top"/>
    </xf>
    <xf numFmtId="0" fontId="19" fillId="0" borderId="0" xfId="0" applyFont="1" applyBorder="1" applyAlignment="1">
      <alignment vertical="top"/>
    </xf>
    <xf numFmtId="0" fontId="0" fillId="0" borderId="10" xfId="0" applyBorder="1"/>
    <xf numFmtId="0" fontId="19" fillId="0" borderId="10" xfId="0" applyFont="1" applyFill="1" applyBorder="1" applyAlignment="1">
      <alignment vertical="top"/>
    </xf>
    <xf numFmtId="0" fontId="19" fillId="0" borderId="12" xfId="42" applyFont="1" applyBorder="1" applyAlignment="1">
      <alignment vertical="top"/>
    </xf>
    <xf numFmtId="0" fontId="19" fillId="0" borderId="13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numFmt numFmtId="19" formatCode="m/d/yyyy"/>
    </dxf>
    <dxf>
      <numFmt numFmtId="19" formatCode="m/d/yyyy"/>
    </dxf>
    <dxf>
      <numFmt numFmtId="165" formatCode="dddd"/>
    </dxf>
    <dxf>
      <numFmt numFmtId="165" formatCode="dddd"/>
    </dxf>
    <dxf>
      <numFmt numFmtId="164" formatCode="[$-409]d/mmm/yy;@"/>
    </dxf>
    <dxf>
      <numFmt numFmtId="164" formatCode="[$-409]d/mmm/yy;@"/>
    </dxf>
    <dxf>
      <numFmt numFmtId="19" formatCode="m/d/yyyy"/>
    </dxf>
    <dxf>
      <numFmt numFmtId="19" formatCode="m/d/yyyy"/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numFmt numFmtId="19" formatCode="m/d/yyyy"/>
    </dxf>
    <dxf>
      <numFmt numFmtId="19" formatCode="m/d/yyyy"/>
    </dxf>
    <dxf>
      <numFmt numFmtId="165" formatCode="dddd"/>
    </dxf>
    <dxf>
      <numFmt numFmtId="165" formatCode="dddd"/>
    </dxf>
    <dxf>
      <numFmt numFmtId="164" formatCode="[$-409]d/mmm/yy;@"/>
    </dxf>
    <dxf>
      <numFmt numFmtId="164" formatCode="[$-409]d/mmm/yy;@"/>
    </dxf>
    <dxf>
      <numFmt numFmtId="19" formatCode="m/d/yyyy"/>
    </dxf>
    <dxf>
      <numFmt numFmtId="19" formatCode="m/d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avies" refreshedDate="42997.415034375001" createdVersion="6" refreshedVersion="6" minRefreshableVersion="3" recordCount="1891" xr:uid="{5F2C6DA8-C3F4-42A4-9B61-17E30E67AD57}">
  <cacheSource type="worksheet">
    <worksheetSource name="Table1"/>
  </cacheSource>
  <cacheFields count="34">
    <cacheField name="UserId" numFmtId="0">
      <sharedItems containsSemiMixedTypes="0" containsString="0" containsNumber="1" containsInteger="1" minValue="531225" maxValue="1559424"/>
    </cacheField>
    <cacheField name="UserRole" numFmtId="0">
      <sharedItems/>
    </cacheField>
    <cacheField name="UserCity" numFmtId="0">
      <sharedItems containsBlank="1"/>
    </cacheField>
    <cacheField name="UserState" numFmtId="0">
      <sharedItems containsBlank="1"/>
    </cacheField>
    <cacheField name="UserZip" numFmtId="0">
      <sharedItems containsString="0" containsBlank="1" containsNumber="1" containsInteger="1" minValue="1054" maxValue="98122"/>
    </cacheField>
    <cacheField name="UserCountry" numFmtId="0">
      <sharedItems/>
    </cacheField>
    <cacheField name="MembershipType" numFmtId="0">
      <sharedItems containsBlank="1"/>
    </cacheField>
    <cacheField name="Bike" numFmtId="0">
      <sharedItems containsSemiMixedTypes="0" containsString="0" containsNumber="1" containsInteger="1" minValue="1" maxValue="11169"/>
    </cacheField>
    <cacheField name="CheckoutKioskName" numFmtId="0">
      <sharedItems count="57">
        <s v="Red Arrow Park"/>
        <s v="Ogden/Marshall"/>
        <s v="US Bank Center"/>
        <s v="Public Market"/>
        <s v="Public Museum "/>
        <s v="Jefferson/Menomonee"/>
        <s v="Sandburg Hall"/>
        <s v="Water/Wisconsin"/>
        <s v="Burns Commons"/>
        <s v="S. 2nd/Freshwater "/>
        <s v="Central Library"/>
        <s v="MIAD"/>
        <s v="W. North Ave/N. 72nd Street"/>
        <s v="Wisconsin Center"/>
        <s v="Schlitz Park"/>
        <s v="Ogden/Jackson"/>
        <s v="Hillside Terrace"/>
        <s v="Downer/Park Place"/>
        <s v="Intermodal Station"/>
        <s v="UWM Student Union "/>
        <s v="Golda Meir Library"/>
        <s v="Prospect/North "/>
        <s v="6th/Reservoir "/>
        <s v="Humboldt/Commerce"/>
        <s v="Riverview"/>
        <s v="S. 2nd/Washington"/>
        <s v="Village South"/>
        <s v="Bradford Beach"/>
        <s v="Pleasant/Commerce"/>
        <s v="Astor/Juneau"/>
        <s v="Brady/Humboldt"/>
        <s v="Brady/Prospect "/>
        <s v="Marquette University Student Union"/>
        <s v="Aurora"/>
        <s v="North/Cambridge"/>
        <s v="Oakland/Kenwood"/>
        <s v="5th/National"/>
        <s v="Broadway/Knapp"/>
        <s v="411 East Wisconsin "/>
        <s v="MLK/Brown"/>
        <s v="Zillman Park"/>
        <s v="Cesar Chavez Drive"/>
        <s v="Water/Pleasant "/>
        <s v="Discovery World"/>
        <s v="W. North Ave/N. 83rd Street"/>
        <s v="Lakefront Brewery"/>
        <s v="Oakland/Bradford"/>
        <s v="W. North Ave/Swan Boulevard"/>
        <s v="Kenilworth Square"/>
        <s v="S. 2nd/Virginia"/>
        <s v="City Hall"/>
        <s v="North/Lake"/>
        <s v="Riverside Park"/>
        <s v="6th/Virginia"/>
        <s v="W. North Ave/N. 69th Street"/>
        <s v="MLK/North"/>
        <s v="Ludington Triangle"/>
      </sharedItems>
    </cacheField>
    <cacheField name="CO Lat" numFmtId="0">
      <sharedItems containsSemiMixedTypes="0" containsString="0" containsNumber="1" minValue="43.004728999999998" maxValue="43.078530000000001"/>
    </cacheField>
    <cacheField name="Co Long" numFmtId="0">
      <sharedItems containsSemiMixedTypes="0" containsString="0" containsNumber="1" minValue="-88.027349999999998" maxValue="-87.877300000000005"/>
    </cacheField>
    <cacheField name="ReturnKioskName" numFmtId="0">
      <sharedItems count="56">
        <s v="Ogden/Jackson"/>
        <s v="US Bank Center"/>
        <s v="Ogden/Marshall"/>
        <s v="Public Market"/>
        <s v="Water/Wisconsin"/>
        <s v="Public Museum "/>
        <s v="Jefferson/Menomonee"/>
        <s v="Oakland/Kenwood"/>
        <s v="Kenilworth Square"/>
        <s v="Wisconsin Center"/>
        <s v="Red Arrow Park"/>
        <s v="Sandburg Hall"/>
        <s v="Central Library"/>
        <s v="MIAD"/>
        <s v="W. North Ave/N. 69th Street"/>
        <s v="Schlitz Park"/>
        <s v="Hillside Terrace"/>
        <s v="Garaged"/>
        <s v="UWM Student Union "/>
        <s v="Prospect/North "/>
        <s v="Humboldt/Commerce"/>
        <s v="6th/Reservoir "/>
        <s v="North/Cambridge"/>
        <s v="Astor/Juneau"/>
        <s v="Pleasant/Commerce"/>
        <s v="Burns Commons"/>
        <s v="Brady/Prospect "/>
        <s v="Intermodal Station"/>
        <s v="411 East Wisconsin "/>
        <s v="Marquette University Student Union"/>
        <s v="Bradford Beach"/>
        <s v="Riverside Park"/>
        <s v="S. 2nd/Virginia"/>
        <s v="Zillman Park"/>
        <s v="Brady/Humboldt"/>
        <s v="W. North Ave/N. 83rd Street"/>
        <s v="Discovery World"/>
        <s v="S. 2nd/Freshwater "/>
        <s v="Cesar Chavez Drive"/>
        <s v="Lakefront Brewery"/>
        <s v="Village South"/>
        <s v="North/Lake"/>
        <s v="S. 2nd/Washington"/>
        <s v="Broadway/Knapp"/>
        <s v="Golda Meir Library"/>
        <s v="W. North Ave/Swan Boulevard"/>
        <s v="Aurora"/>
        <s v="Riverview"/>
        <s v="Water/Pleasant "/>
        <s v="Downer/Park Place"/>
        <s v="6th/Virginia"/>
        <s v="MLK/Brown"/>
        <s v="City Hall"/>
        <s v="Oakland/Bradford"/>
        <s v="5th/National"/>
        <s v="MLK/North"/>
      </sharedItems>
    </cacheField>
    <cacheField name="R Lat" numFmtId="0">
      <sharedItems containsSemiMixedTypes="0" containsString="0" containsNumber="1" minValue="43.004728999999998" maxValue="43.078530000000001"/>
    </cacheField>
    <cacheField name="R Long" numFmtId="0">
      <sharedItems containsSemiMixedTypes="0" containsString="0" containsNumber="1" minValue="-88.027349999999998" maxValue="-87.877300000000005"/>
    </cacheField>
    <cacheField name="DurationMins" numFmtId="0">
      <sharedItems containsSemiMixedTypes="0" containsString="0" containsNumber="1" containsInteger="1" minValue="0" maxValue="1478"/>
    </cacheField>
    <cacheField name="UsageFee" numFmtId="0">
      <sharedItems containsSemiMixedTypes="0" containsString="0" containsNumber="1" containsInteger="1" minValue="0" maxValue="57"/>
    </cacheField>
    <cacheField name="Distance" numFmtId="0">
      <sharedItems containsSemiMixedTypes="0" containsString="0" containsNumber="1" minValue="0" maxValue="18"/>
    </cacheField>
    <cacheField name="EstimatedCarbonOffset" numFmtId="0">
      <sharedItems containsSemiMixedTypes="0" containsString="0" containsNumber="1" minValue="0" maxValue="17.100000000000001"/>
    </cacheField>
    <cacheField name="EstimatedCaloriesBurned" numFmtId="0">
      <sharedItems containsSemiMixedTypes="0" containsString="0" containsNumber="1" containsInteger="1" minValue="0" maxValue="720"/>
    </cacheField>
    <cacheField name="CO Count" numFmtId="0">
      <sharedItems containsSemiMixedTypes="0" containsString="0" containsNumber="1" containsInteger="1" minValue="-1" maxValue="-1"/>
    </cacheField>
    <cacheField name="CheckoutDateLocal" numFmtId="14">
      <sharedItems containsSemiMixedTypes="0" containsNonDate="0" containsDate="1" containsString="0" minDate="2017-03-01T00:00:00" maxDate="2017-04-01T00:00:00"/>
    </cacheField>
    <cacheField name="Checkout Month" numFmtId="164">
      <sharedItems containsSemiMixedTypes="0" containsNonDate="0" containsDate="1" containsString="0" minDate="2017-03-01T00:00:00" maxDate="2017-03-02T00:00:00"/>
    </cacheField>
    <cacheField name="CO DoW (data)" numFmtId="165">
      <sharedItems containsSemiMixedTypes="0" containsNonDate="0" containsDate="1" containsString="0" minDate="2017-03-01T00:00:00" maxDate="2017-04-01T00:00:00"/>
    </cacheField>
    <cacheField name="CO DoW" numFmtId="14">
      <sharedItems/>
    </cacheField>
    <cacheField name="CheckoutTimeLocal" numFmtId="21">
      <sharedItems containsSemiMixedTypes="0" containsNonDate="0" containsDate="1" containsString="0" minDate="1899-12-30T00:04:28" maxDate="1899-12-30T23:55:22"/>
    </cacheField>
    <cacheField name="CO Time (nearest hr)" numFmtId="21">
      <sharedItems containsSemiMixedTypes="0" containsNonDate="0" containsDate="1" containsString="0" minDate="1899-12-30T00:00:00" maxDate="1900-01-01T00:00:00"/>
    </cacheField>
    <cacheField name="Return Count" numFmtId="0">
      <sharedItems containsSemiMixedTypes="0" containsString="0" containsNumber="1" containsInteger="1" minValue="1" maxValue="1"/>
    </cacheField>
    <cacheField name="ReturnDateLocal" numFmtId="14">
      <sharedItems containsSemiMixedTypes="0" containsNonDate="0" containsDate="1" containsString="0" minDate="2017-03-01T00:00:00" maxDate="2017-04-01T00:00:00"/>
    </cacheField>
    <cacheField name="Return Month" numFmtId="164">
      <sharedItems containsSemiMixedTypes="0" containsNonDate="0" containsDate="1" containsString="0" minDate="2017-03-01T00:00:00" maxDate="2017-03-02T00:00:00"/>
    </cacheField>
    <cacheField name="R DoW (data)" numFmtId="165">
      <sharedItems containsSemiMixedTypes="0" containsNonDate="0" containsDate="1" containsString="0" minDate="2017-03-01T00:00:00" maxDate="2017-04-01T00:00:00"/>
    </cacheField>
    <cacheField name="R DoW" numFmtId="14">
      <sharedItems/>
    </cacheField>
    <cacheField name="ReturnTimeLocal" numFmtId="21">
      <sharedItems containsSemiMixedTypes="0" containsNonDate="0" containsDate="1" containsString="0" minDate="1899-12-30T00:00:47" maxDate="1899-12-30T23:58:56"/>
    </cacheField>
    <cacheField name="Return Time (nearest hr)" numFmtId="21">
      <sharedItems containsSemiMixedTypes="0" containsNonDate="0" containsDate="1" containsString="0" minDate="1899-12-30T00:00:00" maxDate="1900-01-01T00:00:00"/>
    </cacheField>
    <cacheField name="TripRoute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095886"/>
    <s v="Demo Member"/>
    <m/>
    <m/>
    <m/>
    <s v="UNITED STATES"/>
    <m/>
    <n v="11126"/>
    <x v="0"/>
    <n v="43.042490000000001"/>
    <n v="-87.909959999999998"/>
    <x v="0"/>
    <n v="43.04824"/>
    <n v="-87.904970000000006"/>
    <n v="5"/>
    <n v="0"/>
    <n v="0.8"/>
    <n v="0.7"/>
    <n v="30"/>
    <n v="-1"/>
    <d v="2017-03-04T00:00:00"/>
    <d v="2017-03-01T00:00:00"/>
    <d v="2017-03-04T00:00:00"/>
    <s v="Saturday"/>
    <d v="1899-12-30T22:01:17"/>
    <d v="1899-12-30T22:00:00"/>
    <n v="1"/>
    <d v="2017-03-04T00:00:00"/>
    <d v="2017-03-01T00:00:00"/>
    <d v="2017-03-04T00:00:00"/>
    <s v="Saturday"/>
    <d v="1899-12-30T22:06:03"/>
    <d v="1899-12-30T22:00:00"/>
    <s v="One Way"/>
  </r>
  <r>
    <n v="1095886"/>
    <s v="Demo Member"/>
    <m/>
    <m/>
    <m/>
    <s v="UNITED STATES"/>
    <m/>
    <n v="5528"/>
    <x v="1"/>
    <n v="43.048200000000001"/>
    <n v="-87.900859999999994"/>
    <x v="1"/>
    <n v="43.03886"/>
    <n v="-87.902720000000002"/>
    <n v="5"/>
    <n v="0"/>
    <n v="0.8"/>
    <n v="0.7"/>
    <n v="30"/>
    <n v="-1"/>
    <d v="2017-03-10T00:00:00"/>
    <d v="2017-03-01T00:00:00"/>
    <d v="2017-03-10T00:00:00"/>
    <s v="Friday"/>
    <d v="1899-12-30T08:40:05"/>
    <d v="1899-12-30T09:00:00"/>
    <n v="1"/>
    <d v="2017-03-10T00:00:00"/>
    <d v="2017-03-01T00:00:00"/>
    <d v="2017-03-10T00:00:00"/>
    <s v="Friday"/>
    <d v="1899-12-30T08:45:00"/>
    <d v="1899-12-30T09:00:00"/>
    <s v="One Way"/>
  </r>
  <r>
    <n v="1095886"/>
    <s v="Demo Member"/>
    <m/>
    <m/>
    <m/>
    <s v="UNITED STATES"/>
    <m/>
    <n v="5546"/>
    <x v="1"/>
    <n v="43.048200000000001"/>
    <n v="-87.900859999999994"/>
    <x v="1"/>
    <n v="43.03886"/>
    <n v="-87.902720000000002"/>
    <n v="6"/>
    <n v="0"/>
    <n v="0.9"/>
    <n v="0.9"/>
    <n v="36"/>
    <n v="-1"/>
    <d v="2017-03-07T00:00:00"/>
    <d v="2017-03-01T00:00:00"/>
    <d v="2017-03-07T00:00:00"/>
    <s v="Tuesday"/>
    <d v="1899-12-30T07:37:47"/>
    <d v="1899-12-30T08:00:00"/>
    <n v="1"/>
    <d v="2017-03-07T00:00:00"/>
    <d v="2017-03-01T00:00:00"/>
    <d v="2017-03-07T00:00:00"/>
    <s v="Tuesday"/>
    <d v="1899-12-30T07:43:48"/>
    <d v="1899-12-30T08:00:00"/>
    <s v="One Way"/>
  </r>
  <r>
    <n v="1095886"/>
    <s v="Demo Member"/>
    <m/>
    <m/>
    <m/>
    <s v="UNITED STATES"/>
    <m/>
    <n v="11087"/>
    <x v="2"/>
    <n v="43.03886"/>
    <n v="-87.902720000000002"/>
    <x v="2"/>
    <n v="43.048200000000001"/>
    <n v="-87.900859999999994"/>
    <n v="6"/>
    <n v="0"/>
    <n v="0.9"/>
    <n v="0.9"/>
    <n v="36"/>
    <n v="-1"/>
    <d v="2017-03-07T00:00:00"/>
    <d v="2017-03-01T00:00:00"/>
    <d v="2017-03-07T00:00:00"/>
    <s v="Tuesday"/>
    <d v="1899-12-30T18:38:20"/>
    <d v="1899-12-30T19:00:00"/>
    <n v="1"/>
    <d v="2017-03-07T00:00:00"/>
    <d v="2017-03-01T00:00:00"/>
    <d v="2017-03-07T00:00:00"/>
    <s v="Tuesday"/>
    <d v="1899-12-30T18:44:10"/>
    <d v="1899-12-30T19:00:00"/>
    <s v="One Way"/>
  </r>
  <r>
    <n v="1095886"/>
    <s v="Demo Member"/>
    <m/>
    <m/>
    <m/>
    <s v="UNITED STATES"/>
    <m/>
    <n v="11047"/>
    <x v="1"/>
    <n v="43.048200000000001"/>
    <n v="-87.900859999999994"/>
    <x v="1"/>
    <n v="43.03886"/>
    <n v="-87.902720000000002"/>
    <n v="5"/>
    <n v="0"/>
    <n v="0.8"/>
    <n v="0.7"/>
    <n v="30"/>
    <n v="-1"/>
    <d v="2017-03-16T00:00:00"/>
    <d v="2017-03-01T00:00:00"/>
    <d v="2017-03-16T00:00:00"/>
    <s v="Thursday"/>
    <d v="1899-12-30T11:55:04"/>
    <d v="1899-12-30T12:00:00"/>
    <n v="1"/>
    <d v="2017-03-16T00:00:00"/>
    <d v="2017-03-01T00:00:00"/>
    <d v="2017-03-16T00:00:00"/>
    <s v="Thursday"/>
    <d v="1899-12-30T12:00:50"/>
    <d v="1899-12-30T12:00:00"/>
    <s v="One Way"/>
  </r>
  <r>
    <n v="1095890"/>
    <s v="Demo Member"/>
    <m/>
    <m/>
    <m/>
    <s v="UNITED STATES"/>
    <m/>
    <n v="153"/>
    <x v="3"/>
    <n v="43.03519"/>
    <n v="-87.907390000000007"/>
    <x v="3"/>
    <n v="43.03519"/>
    <n v="-87.907390000000007"/>
    <n v="82"/>
    <n v="0"/>
    <n v="12.3"/>
    <n v="11.7"/>
    <n v="492"/>
    <n v="-1"/>
    <d v="2017-03-23T00:00:00"/>
    <d v="2017-03-01T00:00:00"/>
    <d v="2017-03-23T00:00:00"/>
    <s v="Thursday"/>
    <d v="1899-12-30T14:47:18"/>
    <d v="1899-12-30T15:00:00"/>
    <n v="1"/>
    <d v="2017-03-23T00:00:00"/>
    <d v="2017-03-01T00:00:00"/>
    <d v="2017-03-23T00:00:00"/>
    <s v="Thursday"/>
    <d v="1899-12-30T16:09:00"/>
    <d v="1899-12-30T16:00:00"/>
    <s v="Round Trip"/>
  </r>
  <r>
    <n v="1095898"/>
    <s v="Demo Member"/>
    <m/>
    <m/>
    <m/>
    <s v="UNITED STATES"/>
    <m/>
    <n v="5552"/>
    <x v="0"/>
    <n v="43.042490000000001"/>
    <n v="-87.909959999999998"/>
    <x v="4"/>
    <n v="43.038580000000003"/>
    <n v="-87.90934"/>
    <n v="3"/>
    <n v="0"/>
    <n v="0.5"/>
    <n v="0.4"/>
    <n v="18"/>
    <n v="-1"/>
    <d v="2017-03-31T00:00:00"/>
    <d v="2017-03-01T00:00:00"/>
    <d v="2017-03-31T00:00:00"/>
    <s v="Friday"/>
    <d v="1899-12-30T08:56:55"/>
    <d v="1899-12-30T09:00:00"/>
    <n v="1"/>
    <d v="2017-03-31T00:00:00"/>
    <d v="2017-03-01T00:00:00"/>
    <d v="2017-03-31T00:00:00"/>
    <s v="Friday"/>
    <d v="1899-12-30T08:59:52"/>
    <d v="1899-12-30T09:00:00"/>
    <s v="One Way"/>
  </r>
  <r>
    <n v="1119467"/>
    <s v="Demo Member"/>
    <m/>
    <m/>
    <m/>
    <s v="UNITED STATES"/>
    <m/>
    <n v="5584"/>
    <x v="4"/>
    <n v="43.040349999999997"/>
    <n v="-87.920760000000001"/>
    <x v="5"/>
    <n v="43.040349999999997"/>
    <n v="-87.920760000000001"/>
    <n v="13"/>
    <n v="0"/>
    <n v="2"/>
    <n v="1.9"/>
    <n v="78"/>
    <n v="-1"/>
    <d v="2017-03-13T00:00:00"/>
    <d v="2017-03-01T00:00:00"/>
    <d v="2017-03-13T00:00:00"/>
    <s v="Monday"/>
    <d v="1899-12-30T14:31:53"/>
    <d v="1899-12-30T15:00:00"/>
    <n v="1"/>
    <d v="2017-03-13T00:00:00"/>
    <d v="2017-03-01T00:00:00"/>
    <d v="2017-03-13T00:00:00"/>
    <s v="Monday"/>
    <d v="1899-12-30T14:44:12"/>
    <d v="1899-12-30T15:00:00"/>
    <s v="Round Trip"/>
  </r>
  <r>
    <n v="1144239"/>
    <s v="Demo Member"/>
    <m/>
    <m/>
    <m/>
    <s v="UNITED STATES"/>
    <m/>
    <n v="5513"/>
    <x v="5"/>
    <n v="43.031320000000001"/>
    <n v="-87.904259999999994"/>
    <x v="3"/>
    <n v="43.03519"/>
    <n v="-87.907390000000007"/>
    <n v="3"/>
    <n v="0"/>
    <n v="0.5"/>
    <n v="0.4"/>
    <n v="18"/>
    <n v="-1"/>
    <d v="2017-03-20T00:00:00"/>
    <d v="2017-03-01T00:00:00"/>
    <d v="2017-03-20T00:00:00"/>
    <s v="Monday"/>
    <d v="1899-12-30T15:04:18"/>
    <d v="1899-12-30T15:00:00"/>
    <n v="1"/>
    <d v="2017-03-20T00:00:00"/>
    <d v="2017-03-01T00:00:00"/>
    <d v="2017-03-20T00:00:00"/>
    <s v="Monday"/>
    <d v="1899-12-30T15:07:42"/>
    <d v="1899-12-30T15:00:00"/>
    <s v="One Way"/>
  </r>
  <r>
    <n v="1144239"/>
    <s v="Demo Member"/>
    <m/>
    <m/>
    <m/>
    <s v="UNITED STATES"/>
    <m/>
    <n v="5513"/>
    <x v="5"/>
    <n v="43.031320000000001"/>
    <n v="-87.904259999999994"/>
    <x v="6"/>
    <n v="43.031320000000001"/>
    <n v="-87.904259999999994"/>
    <n v="9"/>
    <n v="0"/>
    <n v="1.4"/>
    <n v="1.3"/>
    <n v="54"/>
    <n v="-1"/>
    <d v="2017-03-07T00:00:00"/>
    <d v="2017-03-01T00:00:00"/>
    <d v="2017-03-07T00:00:00"/>
    <s v="Tuesday"/>
    <d v="1899-12-30T13:50:41"/>
    <d v="1899-12-30T14:00:00"/>
    <n v="1"/>
    <d v="2017-03-07T00:00:00"/>
    <d v="2017-03-01T00:00:00"/>
    <d v="2017-03-07T00:00:00"/>
    <s v="Tuesday"/>
    <d v="1899-12-30T13:59:21"/>
    <d v="1899-12-30T14:00:00"/>
    <s v="Round Trip"/>
  </r>
  <r>
    <n v="1144239"/>
    <s v="Demo Member"/>
    <m/>
    <m/>
    <m/>
    <s v="UNITED STATES"/>
    <m/>
    <n v="247"/>
    <x v="5"/>
    <n v="43.031320000000001"/>
    <n v="-87.904259999999994"/>
    <x v="3"/>
    <n v="43.03519"/>
    <n v="-87.907390000000007"/>
    <n v="4"/>
    <n v="0"/>
    <n v="0.6"/>
    <n v="0.6"/>
    <n v="24"/>
    <n v="-1"/>
    <d v="2017-03-28T00:00:00"/>
    <d v="2017-03-01T00:00:00"/>
    <d v="2017-03-28T00:00:00"/>
    <s v="Tuesday"/>
    <d v="1899-12-30T12:16:40"/>
    <d v="1899-12-30T12:00:00"/>
    <n v="1"/>
    <d v="2017-03-28T00:00:00"/>
    <d v="2017-03-01T00:00:00"/>
    <d v="2017-03-28T00:00:00"/>
    <s v="Tuesday"/>
    <d v="1899-12-30T12:20:14"/>
    <d v="1899-12-30T12:00:00"/>
    <s v="One Way"/>
  </r>
  <r>
    <n v="1197977"/>
    <s v="Demo Member"/>
    <m/>
    <m/>
    <m/>
    <s v="UNITED STATES"/>
    <m/>
    <n v="5523"/>
    <x v="6"/>
    <n v="43.078530000000001"/>
    <n v="-87.882620000000003"/>
    <x v="7"/>
    <n v="43.074655999999997"/>
    <n v="-87.889011999999994"/>
    <n v="5"/>
    <n v="0"/>
    <n v="0.8"/>
    <n v="0.7"/>
    <n v="30"/>
    <n v="-1"/>
    <d v="2017-03-16T00:00:00"/>
    <d v="2017-03-01T00:00:00"/>
    <d v="2017-03-16T00:00:00"/>
    <s v="Thursday"/>
    <d v="1899-12-30T19:58:39"/>
    <d v="1899-12-30T20:00:00"/>
    <n v="1"/>
    <d v="2017-03-16T00:00:00"/>
    <d v="2017-03-01T00:00:00"/>
    <d v="2017-03-16T00:00:00"/>
    <s v="Thursday"/>
    <d v="1899-12-30T20:03:36"/>
    <d v="1899-12-30T20:00:00"/>
    <s v="One Way"/>
  </r>
  <r>
    <n v="1197977"/>
    <s v="Demo Member"/>
    <m/>
    <m/>
    <m/>
    <s v="UNITED STATES"/>
    <m/>
    <n v="5515"/>
    <x v="6"/>
    <n v="43.078530000000001"/>
    <n v="-87.882620000000003"/>
    <x v="7"/>
    <n v="43.074655999999997"/>
    <n v="-87.889011999999994"/>
    <n v="4"/>
    <n v="0"/>
    <n v="0.6"/>
    <n v="0.6"/>
    <n v="24"/>
    <n v="-1"/>
    <d v="2017-03-30T00:00:00"/>
    <d v="2017-03-01T00:00:00"/>
    <d v="2017-03-30T00:00:00"/>
    <s v="Thursday"/>
    <d v="1899-12-30T16:47:41"/>
    <d v="1899-12-30T17:00:00"/>
    <n v="1"/>
    <d v="2017-03-30T00:00:00"/>
    <d v="2017-03-01T00:00:00"/>
    <d v="2017-03-30T00:00:00"/>
    <s v="Thursday"/>
    <d v="1899-12-30T16:51:46"/>
    <d v="1899-12-30T17:00:00"/>
    <s v="One Way"/>
  </r>
  <r>
    <n v="1198386"/>
    <s v="Demo Member"/>
    <m/>
    <m/>
    <m/>
    <s v="UNITED STATES"/>
    <m/>
    <n v="11135"/>
    <x v="7"/>
    <n v="43.038580000000003"/>
    <n v="-87.90934"/>
    <x v="3"/>
    <n v="43.03519"/>
    <n v="-87.907390000000007"/>
    <n v="3"/>
    <n v="0"/>
    <n v="0.5"/>
    <n v="0.4"/>
    <n v="18"/>
    <n v="-1"/>
    <d v="2017-03-08T00:00:00"/>
    <d v="2017-03-01T00:00:00"/>
    <d v="2017-03-08T00:00:00"/>
    <s v="Wednesday"/>
    <d v="1899-12-30T12:21:16"/>
    <d v="1899-12-30T12:00:00"/>
    <n v="1"/>
    <d v="2017-03-08T00:00:00"/>
    <d v="2017-03-01T00:00:00"/>
    <d v="2017-03-08T00:00:00"/>
    <s v="Wednesday"/>
    <d v="1899-12-30T12:24:52"/>
    <d v="1899-12-30T12:00:00"/>
    <s v="One Way"/>
  </r>
  <r>
    <n v="1198388"/>
    <s v="Demo Member"/>
    <m/>
    <m/>
    <m/>
    <s v="UNITED STATES"/>
    <m/>
    <n v="11135"/>
    <x v="8"/>
    <n v="43.04804"/>
    <n v="-87.896720000000002"/>
    <x v="8"/>
    <n v="43.058619999999998"/>
    <n v="-87.885319999999993"/>
    <n v="6"/>
    <n v="0"/>
    <n v="0.9"/>
    <n v="0.9"/>
    <n v="36"/>
    <n v="-1"/>
    <d v="2017-03-19T00:00:00"/>
    <d v="2017-03-01T00:00:00"/>
    <d v="2017-03-19T00:00:00"/>
    <s v="Sunday"/>
    <d v="1899-12-30T16:35:44"/>
    <d v="1899-12-30T17:00:00"/>
    <n v="1"/>
    <d v="2017-03-19T00:00:00"/>
    <d v="2017-03-01T00:00:00"/>
    <d v="2017-03-19T00:00:00"/>
    <s v="Sunday"/>
    <d v="1899-12-30T16:41:44"/>
    <d v="1899-12-30T17:00:00"/>
    <s v="One Way"/>
  </r>
  <r>
    <n v="1200585"/>
    <s v="Demo Member"/>
    <m/>
    <m/>
    <m/>
    <s v="UNITED STATES"/>
    <m/>
    <n v="5550"/>
    <x v="9"/>
    <n v="43.02948"/>
    <n v="-87.912819999999996"/>
    <x v="4"/>
    <n v="43.038580000000003"/>
    <n v="-87.90934"/>
    <n v="6"/>
    <n v="0"/>
    <n v="0.9"/>
    <n v="0.9"/>
    <n v="36"/>
    <n v="-1"/>
    <d v="2017-03-28T00:00:00"/>
    <d v="2017-03-01T00:00:00"/>
    <d v="2017-03-28T00:00:00"/>
    <s v="Tuesday"/>
    <d v="1899-12-30T15:00:31"/>
    <d v="1899-12-30T15:00:00"/>
    <n v="1"/>
    <d v="2017-03-28T00:00:00"/>
    <d v="2017-03-01T00:00:00"/>
    <d v="2017-03-28T00:00:00"/>
    <s v="Tuesday"/>
    <d v="1899-12-30T15:06:29"/>
    <d v="1899-12-30T15:00:00"/>
    <s v="One Way"/>
  </r>
  <r>
    <n v="1200587"/>
    <s v="Demo Member"/>
    <m/>
    <m/>
    <m/>
    <s v="UNITED STATES"/>
    <m/>
    <n v="5550"/>
    <x v="7"/>
    <n v="43.038580000000003"/>
    <n v="-87.90934"/>
    <x v="9"/>
    <n v="43.03913"/>
    <n v="-87.916150000000002"/>
    <n v="3"/>
    <n v="0"/>
    <n v="0.5"/>
    <n v="0.4"/>
    <n v="18"/>
    <n v="-1"/>
    <d v="2017-03-29T00:00:00"/>
    <d v="2017-03-01T00:00:00"/>
    <d v="2017-03-29T00:00:00"/>
    <s v="Wednesday"/>
    <d v="1899-12-30T14:08:03"/>
    <d v="1899-12-30T14:00:00"/>
    <n v="1"/>
    <d v="2017-03-29T00:00:00"/>
    <d v="2017-03-01T00:00:00"/>
    <d v="2017-03-29T00:00:00"/>
    <s v="Wednesday"/>
    <d v="1899-12-30T14:11:24"/>
    <d v="1899-12-30T14:00:00"/>
    <s v="One Way"/>
  </r>
  <r>
    <n v="1257611"/>
    <s v="Demo Member"/>
    <m/>
    <m/>
    <m/>
    <s v="UNITED STATES"/>
    <m/>
    <n v="996"/>
    <x v="10"/>
    <n v="43.038649999999997"/>
    <n v="-87.921930000000003"/>
    <x v="10"/>
    <n v="43.042490000000001"/>
    <n v="-87.909959999999998"/>
    <n v="7"/>
    <n v="0"/>
    <n v="1.1000000000000001"/>
    <n v="1"/>
    <n v="42"/>
    <n v="-1"/>
    <d v="2017-03-24T00:00:00"/>
    <d v="2017-03-01T00:00:00"/>
    <d v="2017-03-24T00:00:00"/>
    <s v="Friday"/>
    <d v="1899-12-30T12:58:54"/>
    <d v="1899-12-30T13:00:00"/>
    <n v="1"/>
    <d v="2017-03-24T00:00:00"/>
    <d v="2017-03-01T00:00:00"/>
    <d v="2017-03-24T00:00:00"/>
    <s v="Friday"/>
    <d v="1899-12-30T13:05:24"/>
    <d v="1899-12-30T13:00:00"/>
    <s v="One Way"/>
  </r>
  <r>
    <n v="1257611"/>
    <s v="Demo Member"/>
    <m/>
    <m/>
    <m/>
    <s v="UNITED STATES"/>
    <m/>
    <n v="11140"/>
    <x v="10"/>
    <n v="43.038649999999997"/>
    <n v="-87.921930000000003"/>
    <x v="10"/>
    <n v="43.042490000000001"/>
    <n v="-87.909959999999998"/>
    <n v="7"/>
    <n v="0"/>
    <n v="1.1000000000000001"/>
    <n v="1"/>
    <n v="42"/>
    <n v="-1"/>
    <d v="2017-03-27T00:00:00"/>
    <d v="2017-03-01T00:00:00"/>
    <d v="2017-03-27T00:00:00"/>
    <s v="Monday"/>
    <d v="1899-12-30T07:28:01"/>
    <d v="1899-12-30T07:00:00"/>
    <n v="1"/>
    <d v="2017-03-27T00:00:00"/>
    <d v="2017-03-01T00:00:00"/>
    <d v="2017-03-27T00:00:00"/>
    <s v="Monday"/>
    <d v="1899-12-30T07:35:47"/>
    <d v="1899-12-30T08:00:00"/>
    <s v="One Way"/>
  </r>
  <r>
    <n v="1257611"/>
    <s v="Demo Member"/>
    <m/>
    <m/>
    <m/>
    <s v="UNITED STATES"/>
    <m/>
    <n v="11140"/>
    <x v="10"/>
    <n v="43.038649999999997"/>
    <n v="-87.921930000000003"/>
    <x v="10"/>
    <n v="43.042490000000001"/>
    <n v="-87.909959999999998"/>
    <n v="7"/>
    <n v="0"/>
    <n v="1.1000000000000001"/>
    <n v="1"/>
    <n v="42"/>
    <n v="-1"/>
    <d v="2017-03-23T00:00:00"/>
    <d v="2017-03-01T00:00:00"/>
    <d v="2017-03-23T00:00:00"/>
    <s v="Thursday"/>
    <d v="1899-12-30T07:37:29"/>
    <d v="1899-12-30T08:00:00"/>
    <n v="1"/>
    <d v="2017-03-23T00:00:00"/>
    <d v="2017-03-01T00:00:00"/>
    <d v="2017-03-23T00:00:00"/>
    <s v="Thursday"/>
    <d v="1899-12-30T07:44:35"/>
    <d v="1899-12-30T08:00:00"/>
    <s v="One Way"/>
  </r>
  <r>
    <n v="1257611"/>
    <s v="Demo Member"/>
    <m/>
    <m/>
    <m/>
    <s v="UNITED STATES"/>
    <m/>
    <n v="15"/>
    <x v="0"/>
    <n v="43.042490000000001"/>
    <n v="-87.909959999999998"/>
    <x v="5"/>
    <n v="43.040349999999997"/>
    <n v="-87.920760000000001"/>
    <n v="7"/>
    <n v="0"/>
    <n v="1.1000000000000001"/>
    <n v="1"/>
    <n v="42"/>
    <n v="-1"/>
    <d v="2017-03-03T00:00:00"/>
    <d v="2017-03-01T00:00:00"/>
    <d v="2017-03-03T00:00:00"/>
    <s v="Friday"/>
    <d v="1899-12-30T16:59:26"/>
    <d v="1899-12-30T17:00:00"/>
    <n v="1"/>
    <d v="2017-03-03T00:00:00"/>
    <d v="2017-03-01T00:00:00"/>
    <d v="2017-03-03T00:00:00"/>
    <s v="Friday"/>
    <d v="1899-12-30T17:06:05"/>
    <d v="1899-12-30T17:00:00"/>
    <s v="One Way"/>
  </r>
  <r>
    <n v="1257611"/>
    <s v="Demo Member"/>
    <m/>
    <m/>
    <m/>
    <s v="UNITED STATES"/>
    <m/>
    <n v="15"/>
    <x v="10"/>
    <n v="43.038649999999997"/>
    <n v="-87.921930000000003"/>
    <x v="10"/>
    <n v="43.042490000000001"/>
    <n v="-87.909959999999998"/>
    <n v="7"/>
    <n v="0"/>
    <n v="1.1000000000000001"/>
    <n v="1"/>
    <n v="42"/>
    <n v="-1"/>
    <d v="2017-03-03T00:00:00"/>
    <d v="2017-03-01T00:00:00"/>
    <d v="2017-03-03T00:00:00"/>
    <s v="Friday"/>
    <d v="1899-12-30T09:07:58"/>
    <d v="1899-12-30T09:00:00"/>
    <n v="1"/>
    <d v="2017-03-03T00:00:00"/>
    <d v="2017-03-01T00:00:00"/>
    <d v="2017-03-03T00:00:00"/>
    <s v="Friday"/>
    <d v="1899-12-30T09:14:28"/>
    <d v="1899-12-30T09:00:00"/>
    <s v="One Way"/>
  </r>
  <r>
    <n v="1257611"/>
    <s v="Demo Member"/>
    <m/>
    <m/>
    <m/>
    <s v="UNITED STATES"/>
    <m/>
    <n v="11126"/>
    <x v="10"/>
    <n v="43.038649999999997"/>
    <n v="-87.921930000000003"/>
    <x v="10"/>
    <n v="43.042490000000001"/>
    <n v="-87.909959999999998"/>
    <n v="8"/>
    <n v="0"/>
    <n v="1.2"/>
    <n v="1.1000000000000001"/>
    <n v="48"/>
    <n v="-1"/>
    <d v="2017-03-01T00:00:00"/>
    <d v="2017-03-01T00:00:00"/>
    <d v="2017-03-01T00:00:00"/>
    <s v="Wednesday"/>
    <d v="1899-12-30T07:18:31"/>
    <d v="1899-12-30T07:00:00"/>
    <n v="1"/>
    <d v="2017-03-01T00:00:00"/>
    <d v="2017-03-01T00:00:00"/>
    <d v="2017-03-01T00:00:00"/>
    <s v="Wednesday"/>
    <d v="1899-12-30T07:26:37"/>
    <d v="1899-12-30T07:00:00"/>
    <s v="One Way"/>
  </r>
  <r>
    <n v="1257611"/>
    <s v="Demo Member"/>
    <m/>
    <m/>
    <m/>
    <s v="UNITED STATES"/>
    <m/>
    <n v="5518"/>
    <x v="0"/>
    <n v="43.042490000000001"/>
    <n v="-87.909959999999998"/>
    <x v="11"/>
    <n v="43.078530000000001"/>
    <n v="-87.882620000000003"/>
    <n v="33"/>
    <n v="0"/>
    <n v="5"/>
    <n v="4.7"/>
    <n v="198"/>
    <n v="-1"/>
    <d v="2017-03-06T00:00:00"/>
    <d v="2017-03-01T00:00:00"/>
    <d v="2017-03-06T00:00:00"/>
    <s v="Monday"/>
    <d v="1899-12-30T12:38:29"/>
    <d v="1899-12-30T13:00:00"/>
    <n v="1"/>
    <d v="2017-03-06T00:00:00"/>
    <d v="2017-03-01T00:00:00"/>
    <d v="2017-03-06T00:00:00"/>
    <s v="Monday"/>
    <d v="1899-12-30T13:11:17"/>
    <d v="1899-12-30T13:00:00"/>
    <s v="One Way"/>
  </r>
  <r>
    <n v="1257611"/>
    <s v="Demo Member"/>
    <m/>
    <m/>
    <m/>
    <s v="UNITED STATES"/>
    <m/>
    <n v="5518"/>
    <x v="6"/>
    <n v="43.078530000000001"/>
    <n v="-87.882620000000003"/>
    <x v="4"/>
    <n v="43.038580000000003"/>
    <n v="-87.90934"/>
    <n v="33"/>
    <n v="0"/>
    <n v="5"/>
    <n v="4.7"/>
    <n v="198"/>
    <n v="-1"/>
    <d v="2017-03-06T00:00:00"/>
    <d v="2017-03-01T00:00:00"/>
    <d v="2017-03-06T00:00:00"/>
    <s v="Monday"/>
    <d v="1899-12-30T15:55:59"/>
    <d v="1899-12-30T16:00:00"/>
    <n v="1"/>
    <d v="2017-03-06T00:00:00"/>
    <d v="2017-03-01T00:00:00"/>
    <d v="2017-03-06T00:00:00"/>
    <s v="Monday"/>
    <d v="1899-12-30T16:28:11"/>
    <d v="1899-12-30T16:00:00"/>
    <s v="One Way"/>
  </r>
  <r>
    <n v="1257611"/>
    <s v="Demo Member"/>
    <m/>
    <m/>
    <m/>
    <s v="UNITED STATES"/>
    <m/>
    <n v="5552"/>
    <x v="10"/>
    <n v="43.038649999999997"/>
    <n v="-87.921930000000003"/>
    <x v="10"/>
    <n v="43.042490000000001"/>
    <n v="-87.909959999999998"/>
    <n v="8"/>
    <n v="0"/>
    <n v="1.2"/>
    <n v="1.1000000000000001"/>
    <n v="48"/>
    <n v="-1"/>
    <d v="2017-03-30T00:00:00"/>
    <d v="2017-03-01T00:00:00"/>
    <d v="2017-03-30T00:00:00"/>
    <s v="Thursday"/>
    <d v="1899-12-30T07:26:46"/>
    <d v="1899-12-30T07:00:00"/>
    <n v="1"/>
    <d v="2017-03-30T00:00:00"/>
    <d v="2017-03-01T00:00:00"/>
    <d v="2017-03-30T00:00:00"/>
    <s v="Thursday"/>
    <d v="1899-12-30T07:34:10"/>
    <d v="1899-12-30T08:00:00"/>
    <s v="One Way"/>
  </r>
  <r>
    <n v="1257611"/>
    <s v="Demo Member"/>
    <m/>
    <m/>
    <m/>
    <s v="UNITED STATES"/>
    <m/>
    <n v="319"/>
    <x v="0"/>
    <n v="43.042490000000001"/>
    <n v="-87.909959999999998"/>
    <x v="12"/>
    <n v="43.038649999999997"/>
    <n v="-87.921930000000003"/>
    <n v="8"/>
    <n v="0"/>
    <n v="1.2"/>
    <n v="1.1000000000000001"/>
    <n v="48"/>
    <n v="-1"/>
    <d v="2017-03-30T00:00:00"/>
    <d v="2017-03-01T00:00:00"/>
    <d v="2017-03-30T00:00:00"/>
    <s v="Thursday"/>
    <d v="1899-12-30T17:14:39"/>
    <d v="1899-12-30T17:00:00"/>
    <n v="1"/>
    <d v="2017-03-30T00:00:00"/>
    <d v="2017-03-01T00:00:00"/>
    <d v="2017-03-30T00:00:00"/>
    <s v="Thursday"/>
    <d v="1899-12-30T17:22:08"/>
    <d v="1899-12-30T17:00:00"/>
    <s v="One Way"/>
  </r>
  <r>
    <n v="1258044"/>
    <s v="Demo Member"/>
    <m/>
    <m/>
    <m/>
    <s v="UNITED STATES"/>
    <m/>
    <n v="179"/>
    <x v="11"/>
    <n v="43.031480000000002"/>
    <n v="-87.908169999999998"/>
    <x v="13"/>
    <n v="43.031480000000002"/>
    <n v="-87.908169999999998"/>
    <n v="2"/>
    <n v="0"/>
    <n v="0.3"/>
    <n v="0.3"/>
    <n v="12"/>
    <n v="-1"/>
    <d v="2017-03-03T00:00:00"/>
    <d v="2017-03-01T00:00:00"/>
    <d v="2017-03-03T00:00:00"/>
    <s v="Friday"/>
    <d v="1899-12-30T16:39:44"/>
    <d v="1899-12-30T17:00:00"/>
    <n v="1"/>
    <d v="2017-03-03T00:00:00"/>
    <d v="2017-03-01T00:00:00"/>
    <d v="2017-03-03T00:00:00"/>
    <s v="Friday"/>
    <d v="1899-12-30T16:41:02"/>
    <d v="1899-12-30T17:00:00"/>
    <s v="Round Trip"/>
  </r>
  <r>
    <n v="1265200"/>
    <s v="Demo Member"/>
    <m/>
    <m/>
    <m/>
    <s v="UNITED STATES"/>
    <m/>
    <n v="139"/>
    <x v="12"/>
    <n v="43.060839999999999"/>
    <n v="-88.001940000000005"/>
    <x v="14"/>
    <n v="43.060580000000002"/>
    <n v="-87.998589999999993"/>
    <n v="55"/>
    <n v="0"/>
    <n v="8.3000000000000007"/>
    <n v="7.8"/>
    <n v="330"/>
    <n v="-1"/>
    <d v="2017-03-19T00:00:00"/>
    <d v="2017-03-01T00:00:00"/>
    <d v="2017-03-19T00:00:00"/>
    <s v="Sunday"/>
    <d v="1899-12-30T17:56:52"/>
    <d v="1899-12-30T18:00:00"/>
    <n v="1"/>
    <d v="2017-03-19T00:00:00"/>
    <d v="2017-03-01T00:00:00"/>
    <d v="2017-03-19T00:00:00"/>
    <s v="Sunday"/>
    <d v="1899-12-30T18:51:08"/>
    <d v="1899-12-30T19:00:00"/>
    <s v="One Way"/>
  </r>
  <r>
    <n v="1265200"/>
    <s v="Demo Member"/>
    <m/>
    <m/>
    <m/>
    <s v="UNITED STATES"/>
    <m/>
    <n v="5531"/>
    <x v="13"/>
    <n v="43.03913"/>
    <n v="-87.916150000000002"/>
    <x v="15"/>
    <n v="43.049230000000001"/>
    <n v="-87.911940000000001"/>
    <n v="7"/>
    <n v="0"/>
    <n v="1.1000000000000001"/>
    <n v="1"/>
    <n v="42"/>
    <n v="-1"/>
    <d v="2017-03-18T00:00:00"/>
    <d v="2017-03-01T00:00:00"/>
    <d v="2017-03-18T00:00:00"/>
    <s v="Saturday"/>
    <d v="1899-12-30T16:44:24"/>
    <d v="1899-12-30T17:00:00"/>
    <n v="1"/>
    <d v="2017-03-18T00:00:00"/>
    <d v="2017-03-01T00:00:00"/>
    <d v="2017-03-18T00:00:00"/>
    <s v="Saturday"/>
    <d v="1899-12-30T16:51:58"/>
    <d v="1899-12-30T17:00:00"/>
    <s v="One Way"/>
  </r>
  <r>
    <n v="1265200"/>
    <s v="Demo Member"/>
    <m/>
    <m/>
    <m/>
    <s v="UNITED STATES"/>
    <m/>
    <n v="11051"/>
    <x v="14"/>
    <n v="43.049230000000001"/>
    <n v="-87.911940000000001"/>
    <x v="15"/>
    <n v="43.049230000000001"/>
    <n v="-87.911940000000001"/>
    <n v="8"/>
    <n v="0"/>
    <n v="1.2"/>
    <n v="1.1000000000000001"/>
    <n v="48"/>
    <n v="-1"/>
    <d v="2017-03-15T00:00:00"/>
    <d v="2017-03-01T00:00:00"/>
    <d v="2017-03-15T00:00:00"/>
    <s v="Wednesday"/>
    <d v="1899-12-30T15:21:53"/>
    <d v="1899-12-30T15:00:00"/>
    <n v="1"/>
    <d v="2017-03-15T00:00:00"/>
    <d v="2017-03-01T00:00:00"/>
    <d v="2017-03-15T00:00:00"/>
    <s v="Wednesday"/>
    <d v="1899-12-30T15:29:53"/>
    <d v="1899-12-30T15:00:00"/>
    <s v="Round Trip"/>
  </r>
  <r>
    <n v="1265200"/>
    <s v="Demo Member"/>
    <m/>
    <m/>
    <m/>
    <s v="UNITED STATES"/>
    <m/>
    <n v="11114"/>
    <x v="14"/>
    <n v="43.049230000000001"/>
    <n v="-87.911940000000001"/>
    <x v="9"/>
    <n v="43.03913"/>
    <n v="-87.916150000000002"/>
    <n v="7"/>
    <n v="0"/>
    <n v="1.1000000000000001"/>
    <n v="1"/>
    <n v="42"/>
    <n v="-1"/>
    <d v="2017-03-21T00:00:00"/>
    <d v="2017-03-01T00:00:00"/>
    <d v="2017-03-21T00:00:00"/>
    <s v="Tuesday"/>
    <d v="1899-12-30T14:56:47"/>
    <d v="1899-12-30T15:00:00"/>
    <n v="1"/>
    <d v="2017-03-21T00:00:00"/>
    <d v="2017-03-01T00:00:00"/>
    <d v="2017-03-21T00:00:00"/>
    <s v="Tuesday"/>
    <d v="1899-12-30T15:03:03"/>
    <d v="1899-12-30T15:00:00"/>
    <s v="One Way"/>
  </r>
  <r>
    <n v="1265200"/>
    <s v="Demo Member"/>
    <m/>
    <m/>
    <m/>
    <s v="UNITED STATES"/>
    <m/>
    <n v="11162"/>
    <x v="14"/>
    <n v="43.049230000000001"/>
    <n v="-87.911940000000001"/>
    <x v="9"/>
    <n v="43.03913"/>
    <n v="-87.916150000000002"/>
    <n v="7"/>
    <n v="0"/>
    <n v="1.1000000000000001"/>
    <n v="1"/>
    <n v="42"/>
    <n v="-1"/>
    <d v="2017-03-06T00:00:00"/>
    <d v="2017-03-01T00:00:00"/>
    <d v="2017-03-06T00:00:00"/>
    <s v="Monday"/>
    <d v="1899-12-30T14:56:15"/>
    <d v="1899-12-30T15:00:00"/>
    <n v="1"/>
    <d v="2017-03-06T00:00:00"/>
    <d v="2017-03-01T00:00:00"/>
    <d v="2017-03-06T00:00:00"/>
    <s v="Monday"/>
    <d v="1899-12-30T15:03:40"/>
    <d v="1899-12-30T15:00:00"/>
    <s v="One Way"/>
  </r>
  <r>
    <n v="1272850"/>
    <s v="Demo Member"/>
    <m/>
    <m/>
    <m/>
    <s v="UNITED STATES"/>
    <m/>
    <n v="11047"/>
    <x v="15"/>
    <n v="43.04824"/>
    <n v="-87.904970000000006"/>
    <x v="3"/>
    <n v="43.03519"/>
    <n v="-87.907390000000007"/>
    <n v="17"/>
    <n v="0"/>
    <n v="2.6"/>
    <n v="2.4"/>
    <n v="102"/>
    <n v="-1"/>
    <d v="2017-03-20T00:00:00"/>
    <d v="2017-03-01T00:00:00"/>
    <d v="2017-03-20T00:00:00"/>
    <s v="Monday"/>
    <d v="1899-12-30T16:52:33"/>
    <d v="1899-12-30T17:00:00"/>
    <n v="1"/>
    <d v="2017-03-20T00:00:00"/>
    <d v="2017-03-01T00:00:00"/>
    <d v="2017-03-20T00:00:00"/>
    <s v="Monday"/>
    <d v="1899-12-30T17:09:06"/>
    <d v="1899-12-30T17:00:00"/>
    <s v="One Way"/>
  </r>
  <r>
    <n v="1272850"/>
    <s v="Demo Member"/>
    <m/>
    <m/>
    <m/>
    <s v="UNITED STATES"/>
    <m/>
    <n v="11047"/>
    <x v="13"/>
    <n v="43.03913"/>
    <n v="-87.916150000000002"/>
    <x v="0"/>
    <n v="43.04824"/>
    <n v="-87.904970000000006"/>
    <n v="23"/>
    <n v="0"/>
    <n v="3.5"/>
    <n v="3.3"/>
    <n v="138"/>
    <n v="-1"/>
    <d v="2017-03-20T00:00:00"/>
    <d v="2017-03-01T00:00:00"/>
    <d v="2017-03-20T00:00:00"/>
    <s v="Monday"/>
    <d v="1899-12-30T16:12:19"/>
    <d v="1899-12-30T16:00:00"/>
    <n v="1"/>
    <d v="2017-03-20T00:00:00"/>
    <d v="2017-03-01T00:00:00"/>
    <d v="2017-03-20T00:00:00"/>
    <s v="Monday"/>
    <d v="1899-12-30T16:35:03"/>
    <d v="1899-12-30T17:00:00"/>
    <s v="One Way"/>
  </r>
  <r>
    <n v="1272850"/>
    <s v="Demo Member"/>
    <m/>
    <m/>
    <m/>
    <s v="UNITED STATES"/>
    <m/>
    <n v="5436"/>
    <x v="1"/>
    <n v="43.048200000000001"/>
    <n v="-87.900859999999994"/>
    <x v="2"/>
    <n v="43.048200000000001"/>
    <n v="-87.900859999999994"/>
    <n v="1"/>
    <n v="0"/>
    <n v="0.2"/>
    <n v="0.1"/>
    <n v="6"/>
    <n v="-1"/>
    <d v="2017-03-13T00:00:00"/>
    <d v="2017-03-01T00:00:00"/>
    <d v="2017-03-13T00:00:00"/>
    <s v="Monday"/>
    <d v="1899-12-30T15:15:08"/>
    <d v="1899-12-30T15:00:00"/>
    <n v="1"/>
    <d v="2017-03-13T00:00:00"/>
    <d v="2017-03-01T00:00:00"/>
    <d v="2017-03-13T00:00:00"/>
    <s v="Monday"/>
    <d v="1899-12-30T15:16:32"/>
    <d v="1899-12-30T15:00:00"/>
    <s v="Round Trip"/>
  </r>
  <r>
    <n v="1273097"/>
    <s v="Demo Member"/>
    <m/>
    <m/>
    <m/>
    <s v="UNITED STATES"/>
    <m/>
    <n v="11162"/>
    <x v="14"/>
    <n v="43.049230000000001"/>
    <n v="-87.911940000000001"/>
    <x v="16"/>
    <n v="43.051119999999997"/>
    <n v="-87.918819999999997"/>
    <n v="4"/>
    <n v="0"/>
    <n v="0.6"/>
    <n v="0.6"/>
    <n v="24"/>
    <n v="-1"/>
    <d v="2017-03-03T00:00:00"/>
    <d v="2017-03-01T00:00:00"/>
    <d v="2017-03-03T00:00:00"/>
    <s v="Friday"/>
    <d v="1899-12-30T19:09:06"/>
    <d v="1899-12-30T19:00:00"/>
    <n v="1"/>
    <d v="2017-03-03T00:00:00"/>
    <d v="2017-03-01T00:00:00"/>
    <d v="2017-03-03T00:00:00"/>
    <s v="Friday"/>
    <d v="1899-12-30T19:13:45"/>
    <d v="1899-12-30T19:00:00"/>
    <s v="One Way"/>
  </r>
  <r>
    <n v="1273097"/>
    <s v="Demo Member"/>
    <m/>
    <m/>
    <m/>
    <s v="UNITED STATES"/>
    <m/>
    <n v="11162"/>
    <x v="16"/>
    <n v="43.051119999999997"/>
    <n v="-87.918819999999997"/>
    <x v="15"/>
    <n v="43.049230000000001"/>
    <n v="-87.911940000000001"/>
    <n v="4"/>
    <n v="0"/>
    <n v="0.6"/>
    <n v="0.6"/>
    <n v="24"/>
    <n v="-1"/>
    <d v="2017-03-03T00:00:00"/>
    <d v="2017-03-01T00:00:00"/>
    <d v="2017-03-03T00:00:00"/>
    <s v="Friday"/>
    <d v="1899-12-30T20:28:38"/>
    <d v="1899-12-30T20:00:00"/>
    <n v="1"/>
    <d v="2017-03-03T00:00:00"/>
    <d v="2017-03-01T00:00:00"/>
    <d v="2017-03-03T00:00:00"/>
    <s v="Friday"/>
    <d v="1899-12-30T20:32:34"/>
    <d v="1899-12-30T21:00:00"/>
    <s v="One Way"/>
  </r>
  <r>
    <n v="1279123"/>
    <s v="Demo Member"/>
    <m/>
    <m/>
    <m/>
    <s v="UNITED STATES"/>
    <m/>
    <n v="5713"/>
    <x v="17"/>
    <n v="43.066893999999998"/>
    <n v="-87.877936000000005"/>
    <x v="1"/>
    <n v="43.03886"/>
    <n v="-87.902720000000002"/>
    <n v="29"/>
    <n v="0"/>
    <n v="4.4000000000000004"/>
    <n v="4.0999999999999996"/>
    <n v="174"/>
    <n v="-1"/>
    <d v="2017-03-24T00:00:00"/>
    <d v="2017-03-01T00:00:00"/>
    <d v="2017-03-24T00:00:00"/>
    <s v="Friday"/>
    <d v="1899-12-30T09:41:17"/>
    <d v="1899-12-30T10:00:00"/>
    <n v="1"/>
    <d v="2017-03-24T00:00:00"/>
    <d v="2017-03-01T00:00:00"/>
    <d v="2017-03-24T00:00:00"/>
    <s v="Friday"/>
    <d v="1899-12-30T10:10:12"/>
    <d v="1899-12-30T10:00:00"/>
    <s v="One Way"/>
  </r>
  <r>
    <n v="1279123"/>
    <s v="Demo Member"/>
    <m/>
    <m/>
    <m/>
    <s v="UNITED STATES"/>
    <m/>
    <n v="5221"/>
    <x v="17"/>
    <n v="43.066893999999998"/>
    <n v="-87.877936000000005"/>
    <x v="1"/>
    <n v="43.03886"/>
    <n v="-87.902720000000002"/>
    <n v="14"/>
    <n v="0"/>
    <n v="2.1"/>
    <n v="2"/>
    <n v="84"/>
    <n v="-1"/>
    <d v="2017-03-23T00:00:00"/>
    <d v="2017-03-01T00:00:00"/>
    <d v="2017-03-23T00:00:00"/>
    <s v="Thursday"/>
    <d v="1899-12-30T07:40:00"/>
    <d v="1899-12-30T08:00:00"/>
    <n v="1"/>
    <d v="2017-03-23T00:00:00"/>
    <d v="2017-03-01T00:00:00"/>
    <d v="2017-03-23T00:00:00"/>
    <s v="Thursday"/>
    <d v="1899-12-30T07:54:16"/>
    <d v="1899-12-30T08:00:00"/>
    <s v="One Way"/>
  </r>
  <r>
    <n v="1279123"/>
    <s v="Demo Member"/>
    <m/>
    <m/>
    <m/>
    <s v="UNITED STATES"/>
    <m/>
    <n v="21"/>
    <x v="2"/>
    <n v="43.03886"/>
    <n v="-87.902720000000002"/>
    <x v="3"/>
    <n v="43.03519"/>
    <n v="-87.907390000000007"/>
    <n v="3"/>
    <n v="0"/>
    <n v="0.5"/>
    <n v="0.4"/>
    <n v="18"/>
    <n v="-1"/>
    <d v="2017-03-03T00:00:00"/>
    <d v="2017-03-01T00:00:00"/>
    <d v="2017-03-03T00:00:00"/>
    <s v="Friday"/>
    <d v="1899-12-30T11:22:11"/>
    <d v="1899-12-30T11:00:00"/>
    <n v="1"/>
    <d v="2017-03-03T00:00:00"/>
    <d v="2017-03-01T00:00:00"/>
    <d v="2017-03-03T00:00:00"/>
    <s v="Friday"/>
    <d v="1899-12-30T11:25:04"/>
    <d v="1899-12-30T11:00:00"/>
    <s v="One Way"/>
  </r>
  <r>
    <n v="1290637"/>
    <s v="Demo Member"/>
    <m/>
    <m/>
    <m/>
    <s v="UNITED STATES"/>
    <m/>
    <n v="242"/>
    <x v="18"/>
    <n v="43.034619999999997"/>
    <n v="-87.917500000000004"/>
    <x v="17"/>
    <n v="43.049909999999997"/>
    <n v="-87.914237"/>
    <n v="57"/>
    <n v="0"/>
    <n v="8.6"/>
    <n v="8.1"/>
    <n v="342"/>
    <n v="-1"/>
    <d v="2017-03-07T00:00:00"/>
    <d v="2017-03-01T00:00:00"/>
    <d v="2017-03-07T00:00:00"/>
    <s v="Tuesday"/>
    <d v="1899-12-30T09:58:59"/>
    <d v="1899-12-30T10:00:00"/>
    <n v="1"/>
    <d v="2017-03-07T00:00:00"/>
    <d v="2017-03-01T00:00:00"/>
    <d v="2017-03-07T00:00:00"/>
    <s v="Tuesday"/>
    <d v="1899-12-30T10:55:41"/>
    <d v="1899-12-30T11:00:00"/>
    <s v="One Way"/>
  </r>
  <r>
    <n v="1290637"/>
    <s v="Demo Member"/>
    <m/>
    <m/>
    <m/>
    <s v="UNITED STATES"/>
    <m/>
    <n v="318"/>
    <x v="18"/>
    <n v="43.034619999999997"/>
    <n v="-87.917500000000004"/>
    <x v="17"/>
    <n v="43.049909999999997"/>
    <n v="-87.914237"/>
    <n v="10"/>
    <n v="0"/>
    <n v="1.5"/>
    <n v="1.4"/>
    <n v="60"/>
    <n v="-1"/>
    <d v="2017-03-08T00:00:00"/>
    <d v="2017-03-01T00:00:00"/>
    <d v="2017-03-08T00:00:00"/>
    <s v="Wednesday"/>
    <d v="1899-12-30T08:54:48"/>
    <d v="1899-12-30T09:00:00"/>
    <n v="1"/>
    <d v="2017-03-08T00:00:00"/>
    <d v="2017-03-01T00:00:00"/>
    <d v="2017-03-08T00:00:00"/>
    <s v="Wednesday"/>
    <d v="1899-12-30T09:04:01"/>
    <d v="1899-12-30T09:00:00"/>
    <s v="One Way"/>
  </r>
  <r>
    <n v="1290637"/>
    <s v="Demo Member"/>
    <m/>
    <m/>
    <m/>
    <s v="UNITED STATES"/>
    <m/>
    <n v="5533"/>
    <x v="18"/>
    <n v="43.034619999999997"/>
    <n v="-87.917500000000004"/>
    <x v="17"/>
    <n v="43.049909999999997"/>
    <n v="-87.914237"/>
    <n v="103"/>
    <n v="0"/>
    <n v="15.5"/>
    <n v="14.7"/>
    <n v="618"/>
    <n v="-1"/>
    <d v="2017-03-10T00:00:00"/>
    <d v="2017-03-01T00:00:00"/>
    <d v="2017-03-10T00:00:00"/>
    <s v="Friday"/>
    <d v="1899-12-30T09:54:57"/>
    <d v="1899-12-30T10:00:00"/>
    <n v="1"/>
    <d v="2017-03-10T00:00:00"/>
    <d v="2017-03-01T00:00:00"/>
    <d v="2017-03-10T00:00:00"/>
    <s v="Friday"/>
    <d v="1899-12-30T11:37:37"/>
    <d v="1899-12-30T12:00:00"/>
    <s v="One Way"/>
  </r>
  <r>
    <n v="1290637"/>
    <s v="Demo Member"/>
    <m/>
    <m/>
    <m/>
    <s v="UNITED STATES"/>
    <m/>
    <n v="5438"/>
    <x v="18"/>
    <n v="43.034619999999997"/>
    <n v="-87.917500000000004"/>
    <x v="17"/>
    <n v="43.049909999999997"/>
    <n v="-87.914237"/>
    <n v="1458"/>
    <n v="0"/>
    <n v="18"/>
    <n v="17.100000000000001"/>
    <n v="720"/>
    <n v="-1"/>
    <d v="2017-03-01T00:00:00"/>
    <d v="2017-03-01T00:00:00"/>
    <d v="2017-03-01T00:00:00"/>
    <s v="Wednesday"/>
    <d v="1899-12-30T09:00:48"/>
    <d v="1899-12-30T09:00:00"/>
    <n v="1"/>
    <d v="2017-03-02T00:00:00"/>
    <d v="2017-03-01T00:00:00"/>
    <d v="2017-03-02T00:00:00"/>
    <s v="Thursday"/>
    <d v="1899-12-30T09:18:51"/>
    <d v="1899-12-30T09:00:00"/>
    <s v="One Way"/>
  </r>
  <r>
    <n v="1290637"/>
    <s v="Demo Member"/>
    <m/>
    <m/>
    <m/>
    <s v="UNITED STATES"/>
    <m/>
    <n v="5492"/>
    <x v="18"/>
    <n v="43.034619999999997"/>
    <n v="-87.917500000000004"/>
    <x v="17"/>
    <n v="43.049909999999997"/>
    <n v="-87.914237"/>
    <n v="261"/>
    <n v="0"/>
    <n v="18"/>
    <n v="17.100000000000001"/>
    <n v="720"/>
    <n v="-1"/>
    <d v="2017-03-16T00:00:00"/>
    <d v="2017-03-01T00:00:00"/>
    <d v="2017-03-16T00:00:00"/>
    <s v="Thursday"/>
    <d v="1899-12-30T08:51:29"/>
    <d v="1899-12-30T09:00:00"/>
    <n v="1"/>
    <d v="2017-03-16T00:00:00"/>
    <d v="2017-03-01T00:00:00"/>
    <d v="2017-03-16T00:00:00"/>
    <s v="Thursday"/>
    <d v="1899-12-30T13:12:30"/>
    <d v="1899-12-30T13:00:00"/>
    <s v="One Way"/>
  </r>
  <r>
    <n v="1331191"/>
    <s v="Demo Member"/>
    <m/>
    <m/>
    <m/>
    <s v="UNITED STATES"/>
    <m/>
    <n v="47"/>
    <x v="19"/>
    <n v="43.074890000000003"/>
    <n v="-87.882810000000006"/>
    <x v="18"/>
    <n v="43.074890000000003"/>
    <n v="-87.882810000000006"/>
    <n v="1"/>
    <n v="0"/>
    <n v="0.2"/>
    <n v="0.1"/>
    <n v="6"/>
    <n v="-1"/>
    <d v="2017-03-05T00:00:00"/>
    <d v="2017-03-01T00:00:00"/>
    <d v="2017-03-05T00:00:00"/>
    <s v="Sunday"/>
    <d v="1899-12-30T00:41:51"/>
    <d v="1899-12-30T01:00:00"/>
    <n v="1"/>
    <d v="2017-03-05T00:00:00"/>
    <d v="2017-03-01T00:00:00"/>
    <d v="2017-03-05T00:00:00"/>
    <s v="Sunday"/>
    <d v="1899-12-30T00:42:15"/>
    <d v="1899-12-30T01:00:00"/>
    <s v="Round Trip"/>
  </r>
  <r>
    <n v="1468435"/>
    <s v="Demo Member"/>
    <m/>
    <m/>
    <m/>
    <s v="UNITED STATES"/>
    <m/>
    <n v="11131"/>
    <x v="20"/>
    <n v="43.077359999999999"/>
    <n v="-87.880769999999998"/>
    <x v="19"/>
    <n v="43.060786"/>
    <n v="-87.883825999999999"/>
    <n v="16"/>
    <n v="0"/>
    <n v="2.4"/>
    <n v="2.2999999999999998"/>
    <n v="96"/>
    <n v="-1"/>
    <d v="2017-03-07T00:00:00"/>
    <d v="2017-03-01T00:00:00"/>
    <d v="2017-03-07T00:00:00"/>
    <s v="Tuesday"/>
    <d v="1899-12-30T12:53:45"/>
    <d v="1899-12-30T13:00:00"/>
    <n v="1"/>
    <d v="2017-03-07T00:00:00"/>
    <d v="2017-03-01T00:00:00"/>
    <d v="2017-03-07T00:00:00"/>
    <s v="Tuesday"/>
    <d v="1899-12-30T13:09:56"/>
    <d v="1899-12-30T13:00:00"/>
    <s v="One Way"/>
  </r>
  <r>
    <n v="1468435"/>
    <s v="Demo Member"/>
    <m/>
    <m/>
    <m/>
    <s v="UNITED STATES"/>
    <m/>
    <n v="11106"/>
    <x v="21"/>
    <n v="43.060786"/>
    <n v="-87.883825999999999"/>
    <x v="20"/>
    <n v="43.05847"/>
    <n v="-87.898079999999993"/>
    <n v="10"/>
    <n v="0"/>
    <n v="1.5"/>
    <n v="1.4"/>
    <n v="60"/>
    <n v="-1"/>
    <d v="2017-03-09T00:00:00"/>
    <d v="2017-03-01T00:00:00"/>
    <d v="2017-03-09T00:00:00"/>
    <s v="Thursday"/>
    <d v="1899-12-30T08:23:57"/>
    <d v="1899-12-30T08:00:00"/>
    <n v="1"/>
    <d v="2017-03-09T00:00:00"/>
    <d v="2017-03-01T00:00:00"/>
    <d v="2017-03-09T00:00:00"/>
    <s v="Thursday"/>
    <d v="1899-12-30T08:33:08"/>
    <d v="1899-12-30T09:00:00"/>
    <s v="One Way"/>
  </r>
  <r>
    <n v="1468435"/>
    <s v="Demo Member"/>
    <m/>
    <m/>
    <m/>
    <s v="UNITED STATES"/>
    <m/>
    <n v="11146"/>
    <x v="22"/>
    <n v="43.054830000000003"/>
    <n v="-87.91874"/>
    <x v="21"/>
    <n v="43.054830000000003"/>
    <n v="-87.91874"/>
    <n v="0"/>
    <n v="0"/>
    <n v="0"/>
    <n v="0"/>
    <n v="0"/>
    <n v="-1"/>
    <d v="2017-03-27T00:00:00"/>
    <d v="2017-03-01T00:00:00"/>
    <d v="2017-03-27T00:00:00"/>
    <s v="Monday"/>
    <d v="1899-12-30T13:04:17"/>
    <d v="1899-12-30T13:00:00"/>
    <n v="1"/>
    <d v="2017-03-27T00:00:00"/>
    <d v="2017-03-01T00:00:00"/>
    <d v="2017-03-27T00:00:00"/>
    <s v="Monday"/>
    <d v="1899-12-30T13:04:27"/>
    <d v="1899-12-30T13:00:00"/>
    <s v="Round Trip"/>
  </r>
  <r>
    <n v="1468435"/>
    <s v="Demo Member"/>
    <m/>
    <m/>
    <m/>
    <s v="UNITED STATES"/>
    <m/>
    <n v="5525"/>
    <x v="22"/>
    <n v="43.054830000000003"/>
    <n v="-87.91874"/>
    <x v="22"/>
    <n v="43.060250000000003"/>
    <n v="-87.892169999999993"/>
    <n v="22"/>
    <n v="0"/>
    <n v="3.3"/>
    <n v="3.1"/>
    <n v="132"/>
    <n v="-1"/>
    <d v="2017-03-27T00:00:00"/>
    <d v="2017-03-01T00:00:00"/>
    <d v="2017-03-27T00:00:00"/>
    <s v="Monday"/>
    <d v="1899-12-30T13:04:32"/>
    <d v="1899-12-30T13:00:00"/>
    <n v="1"/>
    <d v="2017-03-27T00:00:00"/>
    <d v="2017-03-01T00:00:00"/>
    <d v="2017-03-27T00:00:00"/>
    <s v="Monday"/>
    <d v="1899-12-30T13:26:27"/>
    <d v="1899-12-30T13:00:00"/>
    <s v="One Way"/>
  </r>
  <r>
    <n v="1468435"/>
    <s v="Demo Member"/>
    <m/>
    <m/>
    <m/>
    <s v="UNITED STATES"/>
    <m/>
    <n v="5525"/>
    <x v="23"/>
    <n v="43.05847"/>
    <n v="-87.898079999999993"/>
    <x v="21"/>
    <n v="43.054830000000003"/>
    <n v="-87.91874"/>
    <n v="20"/>
    <n v="0"/>
    <n v="3"/>
    <n v="2.9"/>
    <n v="120"/>
    <n v="-1"/>
    <d v="2017-03-27T00:00:00"/>
    <d v="2017-03-01T00:00:00"/>
    <d v="2017-03-27T00:00:00"/>
    <s v="Monday"/>
    <d v="1899-12-30T12:42:32"/>
    <d v="1899-12-30T13:00:00"/>
    <n v="1"/>
    <d v="2017-03-27T00:00:00"/>
    <d v="2017-03-01T00:00:00"/>
    <d v="2017-03-27T00:00:00"/>
    <s v="Monday"/>
    <d v="1899-12-30T13:02:59"/>
    <d v="1899-12-30T13:00:00"/>
    <s v="One Way"/>
  </r>
  <r>
    <n v="1475073"/>
    <s v="Demo Member"/>
    <m/>
    <m/>
    <m/>
    <s v="UNITED STATES"/>
    <m/>
    <n v="5583"/>
    <x v="2"/>
    <n v="43.03886"/>
    <n v="-87.902720000000002"/>
    <x v="18"/>
    <n v="43.074890000000003"/>
    <n v="-87.882810000000006"/>
    <n v="17"/>
    <n v="0"/>
    <n v="2.6"/>
    <n v="2.4"/>
    <n v="102"/>
    <n v="-1"/>
    <d v="2017-03-07T00:00:00"/>
    <d v="2017-03-01T00:00:00"/>
    <d v="2017-03-07T00:00:00"/>
    <s v="Tuesday"/>
    <d v="1899-12-30T17:41:22"/>
    <d v="1899-12-30T18:00:00"/>
    <n v="1"/>
    <d v="2017-03-07T00:00:00"/>
    <d v="2017-03-01T00:00:00"/>
    <d v="2017-03-07T00:00:00"/>
    <s v="Tuesday"/>
    <d v="1899-12-30T17:58:28"/>
    <d v="1899-12-30T18:00:00"/>
    <s v="One Way"/>
  </r>
  <r>
    <n v="1475073"/>
    <s v="Demo Member"/>
    <m/>
    <m/>
    <m/>
    <s v="UNITED STATES"/>
    <m/>
    <n v="983"/>
    <x v="24"/>
    <n v="43.06033"/>
    <n v="-87.89546"/>
    <x v="23"/>
    <n v="43.045712999999999"/>
    <n v="-87.899756999999994"/>
    <n v="12"/>
    <n v="0"/>
    <n v="1.8"/>
    <n v="1.7"/>
    <n v="72"/>
    <n v="-1"/>
    <d v="2017-03-07T00:00:00"/>
    <d v="2017-03-01T00:00:00"/>
    <d v="2017-03-07T00:00:00"/>
    <s v="Tuesday"/>
    <d v="1899-12-30T09:29:34"/>
    <d v="1899-12-30T09:00:00"/>
    <n v="1"/>
    <d v="2017-03-07T00:00:00"/>
    <d v="2017-03-01T00:00:00"/>
    <d v="2017-03-07T00:00:00"/>
    <s v="Tuesday"/>
    <d v="1899-12-30T09:41:15"/>
    <d v="1899-12-30T10:00:00"/>
    <s v="One Way"/>
  </r>
  <r>
    <n v="1475073"/>
    <s v="Demo Member"/>
    <m/>
    <m/>
    <m/>
    <s v="UNITED STATES"/>
    <m/>
    <n v="11086"/>
    <x v="25"/>
    <n v="43.020020000000002"/>
    <n v="-87.912540000000007"/>
    <x v="4"/>
    <n v="43.038580000000003"/>
    <n v="-87.90934"/>
    <n v="9"/>
    <n v="0"/>
    <n v="1.4"/>
    <n v="1.3"/>
    <n v="54"/>
    <n v="-1"/>
    <d v="2017-03-06T00:00:00"/>
    <d v="2017-03-01T00:00:00"/>
    <d v="2017-03-06T00:00:00"/>
    <s v="Monday"/>
    <d v="1899-12-30T15:38:28"/>
    <d v="1899-12-30T16:00:00"/>
    <n v="1"/>
    <d v="2017-03-06T00:00:00"/>
    <d v="2017-03-01T00:00:00"/>
    <d v="2017-03-06T00:00:00"/>
    <s v="Monday"/>
    <d v="1899-12-30T15:47:02"/>
    <d v="1899-12-30T16:00:00"/>
    <s v="One Way"/>
  </r>
  <r>
    <n v="1475073"/>
    <s v="Demo Member"/>
    <m/>
    <m/>
    <m/>
    <s v="UNITED STATES"/>
    <m/>
    <n v="146"/>
    <x v="26"/>
    <n v="43.048609999999996"/>
    <n v="-88.008480000000006"/>
    <x v="17"/>
    <n v="43.049909999999997"/>
    <n v="-87.914237"/>
    <n v="33"/>
    <n v="0"/>
    <n v="5"/>
    <n v="4.7"/>
    <n v="198"/>
    <n v="-1"/>
    <d v="2017-03-12T00:00:00"/>
    <d v="2017-03-01T00:00:00"/>
    <d v="2017-03-12T00:00:00"/>
    <s v="Sunday"/>
    <d v="1899-12-30T13:52:51"/>
    <d v="1899-12-30T14:00:00"/>
    <n v="1"/>
    <d v="2017-03-12T00:00:00"/>
    <d v="2017-03-01T00:00:00"/>
    <d v="2017-03-12T00:00:00"/>
    <s v="Sunday"/>
    <d v="1899-12-30T14:25:15"/>
    <d v="1899-12-30T14:00:00"/>
    <s v="One Way"/>
  </r>
  <r>
    <n v="1475073"/>
    <s v="Demo Member"/>
    <m/>
    <m/>
    <m/>
    <s v="UNITED STATES"/>
    <m/>
    <n v="5508"/>
    <x v="27"/>
    <n v="43.058010000000003"/>
    <n v="-87.877300000000005"/>
    <x v="7"/>
    <n v="43.074655999999997"/>
    <n v="-87.889011999999994"/>
    <n v="43"/>
    <n v="0"/>
    <n v="6.5"/>
    <n v="6.1"/>
    <n v="258"/>
    <n v="-1"/>
    <d v="2017-03-26T00:00:00"/>
    <d v="2017-03-01T00:00:00"/>
    <d v="2017-03-26T00:00:00"/>
    <s v="Sunday"/>
    <d v="1899-12-30T13:00:13"/>
    <d v="1899-12-30T13:00:00"/>
    <n v="1"/>
    <d v="2017-03-26T00:00:00"/>
    <d v="2017-03-01T00:00:00"/>
    <d v="2017-03-26T00:00:00"/>
    <s v="Sunday"/>
    <d v="1899-12-30T13:43:35"/>
    <d v="1899-12-30T14:00:00"/>
    <s v="One Way"/>
  </r>
  <r>
    <n v="1482508"/>
    <s v="Demo Member"/>
    <m/>
    <m/>
    <m/>
    <s v="UNITED STATES"/>
    <m/>
    <n v="5506"/>
    <x v="28"/>
    <n v="43.052549999999997"/>
    <n v="-87.909329999999997"/>
    <x v="17"/>
    <n v="43.049909999999997"/>
    <n v="-87.914237"/>
    <n v="1478"/>
    <n v="0"/>
    <n v="18"/>
    <n v="17.100000000000001"/>
    <n v="720"/>
    <n v="-1"/>
    <d v="2017-03-21T00:00:00"/>
    <d v="2017-03-01T00:00:00"/>
    <d v="2017-03-21T00:00:00"/>
    <s v="Tuesday"/>
    <d v="1899-12-30T11:59:30"/>
    <d v="1899-12-30T12:00:00"/>
    <n v="1"/>
    <d v="2017-03-22T00:00:00"/>
    <d v="2017-03-01T00:00:00"/>
    <d v="2017-03-22T00:00:00"/>
    <s v="Wednesday"/>
    <d v="1899-12-30T12:37:40"/>
    <d v="1899-12-30T13:00:00"/>
    <s v="One Way"/>
  </r>
  <r>
    <n v="1482508"/>
    <s v="Demo Member"/>
    <m/>
    <m/>
    <m/>
    <s v="UNITED STATES"/>
    <m/>
    <n v="11107"/>
    <x v="28"/>
    <n v="43.052549999999997"/>
    <n v="-87.909329999999997"/>
    <x v="24"/>
    <n v="43.052549999999997"/>
    <n v="-87.909329999999997"/>
    <n v="0"/>
    <n v="0"/>
    <n v="0"/>
    <n v="0"/>
    <n v="0"/>
    <n v="-1"/>
    <d v="2017-03-22T00:00:00"/>
    <d v="2017-03-01T00:00:00"/>
    <d v="2017-03-22T00:00:00"/>
    <s v="Wednesday"/>
    <d v="1899-12-30T14:42:11"/>
    <d v="1899-12-30T15:00:00"/>
    <n v="1"/>
    <d v="2017-03-22T00:00:00"/>
    <d v="2017-03-01T00:00:00"/>
    <d v="2017-03-22T00:00:00"/>
    <s v="Wednesday"/>
    <d v="1899-12-30T14:42:41"/>
    <d v="1899-12-30T15:00:00"/>
    <s v="Round Trip"/>
  </r>
  <r>
    <n v="1482508"/>
    <s v="Demo Member"/>
    <m/>
    <m/>
    <m/>
    <s v="UNITED STATES"/>
    <m/>
    <n v="5449"/>
    <x v="28"/>
    <n v="43.052549999999997"/>
    <n v="-87.909329999999997"/>
    <x v="15"/>
    <n v="43.049230000000001"/>
    <n v="-87.911940000000001"/>
    <n v="329"/>
    <n v="0"/>
    <n v="18"/>
    <n v="17.100000000000001"/>
    <n v="720"/>
    <n v="-1"/>
    <d v="2017-03-22T00:00:00"/>
    <d v="2017-03-01T00:00:00"/>
    <d v="2017-03-22T00:00:00"/>
    <s v="Wednesday"/>
    <d v="1899-12-30T14:42:37"/>
    <d v="1899-12-30T15:00:00"/>
    <n v="1"/>
    <d v="2017-03-22T00:00:00"/>
    <d v="2017-03-01T00:00:00"/>
    <d v="2017-03-22T00:00:00"/>
    <s v="Wednesday"/>
    <d v="1899-12-30T20:11:33"/>
    <d v="1899-12-30T20:00:00"/>
    <s v="One Way"/>
  </r>
  <r>
    <n v="1482508"/>
    <s v="Demo Member"/>
    <m/>
    <m/>
    <m/>
    <s v="UNITED STATES"/>
    <m/>
    <n v="11114"/>
    <x v="14"/>
    <n v="43.049230000000001"/>
    <n v="-87.911940000000001"/>
    <x v="15"/>
    <n v="43.049230000000001"/>
    <n v="-87.911940000000001"/>
    <n v="382"/>
    <n v="0"/>
    <n v="18"/>
    <n v="17.100000000000001"/>
    <n v="720"/>
    <n v="-1"/>
    <d v="2017-03-19T00:00:00"/>
    <d v="2017-03-01T00:00:00"/>
    <d v="2017-03-19T00:00:00"/>
    <s v="Sunday"/>
    <d v="1899-12-30T11:38:00"/>
    <d v="1899-12-30T12:00:00"/>
    <n v="1"/>
    <d v="2017-03-19T00:00:00"/>
    <d v="2017-03-01T00:00:00"/>
    <d v="2017-03-19T00:00:00"/>
    <s v="Sunday"/>
    <d v="1899-12-30T18:00:53"/>
    <d v="1899-12-30T18:00:00"/>
    <s v="Round Trip"/>
  </r>
  <r>
    <n v="1511624"/>
    <s v="Demo Member"/>
    <m/>
    <m/>
    <m/>
    <s v="UNITED STATES"/>
    <m/>
    <n v="5544"/>
    <x v="29"/>
    <n v="43.045712999999999"/>
    <n v="-87.899756999999994"/>
    <x v="4"/>
    <n v="43.038580000000003"/>
    <n v="-87.90934"/>
    <n v="11"/>
    <n v="0"/>
    <n v="1.7"/>
    <n v="1.6"/>
    <n v="66"/>
    <n v="-1"/>
    <d v="2017-03-18T00:00:00"/>
    <d v="2017-03-01T00:00:00"/>
    <d v="2017-03-18T00:00:00"/>
    <s v="Saturday"/>
    <d v="1899-12-30T11:41:57"/>
    <d v="1899-12-30T12:00:00"/>
    <n v="1"/>
    <d v="2017-03-18T00:00:00"/>
    <d v="2017-03-01T00:00:00"/>
    <d v="2017-03-18T00:00:00"/>
    <s v="Saturday"/>
    <d v="1899-12-30T11:52:55"/>
    <d v="1899-12-30T12:00:00"/>
    <s v="One Way"/>
  </r>
  <r>
    <n v="1511624"/>
    <s v="Demo Member"/>
    <m/>
    <m/>
    <m/>
    <s v="UNITED STATES"/>
    <m/>
    <n v="993"/>
    <x v="8"/>
    <n v="43.04804"/>
    <n v="-87.896720000000002"/>
    <x v="25"/>
    <n v="43.04804"/>
    <n v="-87.896720000000002"/>
    <n v="87"/>
    <n v="0"/>
    <n v="13.1"/>
    <n v="12.4"/>
    <n v="522"/>
    <n v="-1"/>
    <d v="2017-03-28T00:00:00"/>
    <d v="2017-03-01T00:00:00"/>
    <d v="2017-03-28T00:00:00"/>
    <s v="Tuesday"/>
    <d v="1899-12-30T12:56:07"/>
    <d v="1899-12-30T13:00:00"/>
    <n v="1"/>
    <d v="2017-03-28T00:00:00"/>
    <d v="2017-03-01T00:00:00"/>
    <d v="2017-03-28T00:00:00"/>
    <s v="Tuesday"/>
    <d v="1899-12-30T14:23:30"/>
    <d v="1899-12-30T14:00:00"/>
    <s v="Round Trip"/>
  </r>
  <r>
    <n v="1279123"/>
    <s v="Demo Member"/>
    <m/>
    <m/>
    <m/>
    <s v="UNITED STATES"/>
    <m/>
    <n v="21"/>
    <x v="3"/>
    <n v="43.03519"/>
    <n v="-87.907390000000007"/>
    <x v="1"/>
    <n v="43.03886"/>
    <n v="-87.902720000000002"/>
    <n v="4"/>
    <n v="0"/>
    <n v="0.6"/>
    <n v="0.6"/>
    <n v="24"/>
    <n v="-1"/>
    <d v="2017-03-03T00:00:00"/>
    <d v="2017-03-01T00:00:00"/>
    <d v="2017-03-03T00:00:00"/>
    <s v="Friday"/>
    <d v="1899-12-30T12:56:19"/>
    <d v="1899-12-30T13:00:00"/>
    <n v="1"/>
    <d v="2017-03-03T00:00:00"/>
    <d v="2017-03-01T00:00:00"/>
    <d v="2017-03-03T00:00:00"/>
    <s v="Friday"/>
    <d v="1899-12-30T13:00:16"/>
    <d v="1899-12-30T13:00:00"/>
    <s v="One Way"/>
  </r>
  <r>
    <n v="1257611"/>
    <s v="Demo Member"/>
    <m/>
    <m/>
    <m/>
    <s v="UNITED STATES"/>
    <m/>
    <n v="5500"/>
    <x v="10"/>
    <n v="43.038649999999997"/>
    <n v="-87.921930000000003"/>
    <x v="10"/>
    <n v="43.042490000000001"/>
    <n v="-87.909959999999998"/>
    <n v="7"/>
    <n v="0"/>
    <n v="1.1000000000000001"/>
    <n v="1"/>
    <n v="42"/>
    <n v="-1"/>
    <d v="2017-03-08T00:00:00"/>
    <d v="2017-03-01T00:00:00"/>
    <d v="2017-03-08T00:00:00"/>
    <s v="Wednesday"/>
    <d v="1899-12-30T07:25:35"/>
    <d v="1899-12-30T07:00:00"/>
    <n v="1"/>
    <d v="2017-03-08T00:00:00"/>
    <d v="2017-03-01T00:00:00"/>
    <d v="2017-03-08T00:00:00"/>
    <s v="Wednesday"/>
    <d v="1899-12-30T07:32:40"/>
    <d v="1899-12-30T08:00:00"/>
    <s v="One Way"/>
  </r>
  <r>
    <n v="1482508"/>
    <s v="Demo Member"/>
    <m/>
    <m/>
    <m/>
    <s v="UNITED STATES"/>
    <m/>
    <n v="11114"/>
    <x v="14"/>
    <n v="43.049230000000001"/>
    <n v="-87.911940000000001"/>
    <x v="15"/>
    <n v="43.049230000000001"/>
    <n v="-87.911940000000001"/>
    <n v="16"/>
    <n v="0"/>
    <n v="2.4"/>
    <n v="2.2999999999999998"/>
    <n v="96"/>
    <n v="-1"/>
    <d v="2017-03-18T00:00:00"/>
    <d v="2017-03-01T00:00:00"/>
    <d v="2017-03-18T00:00:00"/>
    <s v="Saturday"/>
    <d v="1899-12-30T17:29:07"/>
    <d v="1899-12-30T17:00:00"/>
    <n v="1"/>
    <d v="2017-03-18T00:00:00"/>
    <d v="2017-03-01T00:00:00"/>
    <d v="2017-03-18T00:00:00"/>
    <s v="Saturday"/>
    <d v="1899-12-30T17:45:50"/>
    <d v="1899-12-30T18:00:00"/>
    <s v="Round Trip"/>
  </r>
  <r>
    <n v="1171974"/>
    <s v="Demo Member"/>
    <m/>
    <m/>
    <m/>
    <s v="UNITED STATES"/>
    <m/>
    <n v="11151"/>
    <x v="0"/>
    <n v="43.042490000000001"/>
    <n v="-87.909959999999998"/>
    <x v="26"/>
    <n v="43.052460000000004"/>
    <n v="-87.891000000000005"/>
    <n v="8"/>
    <n v="0"/>
    <n v="1.2"/>
    <n v="1.1000000000000001"/>
    <n v="48"/>
    <n v="-1"/>
    <d v="2017-03-02T00:00:00"/>
    <d v="2017-03-01T00:00:00"/>
    <d v="2017-03-02T00:00:00"/>
    <s v="Thursday"/>
    <d v="1899-12-30T19:47:32"/>
    <d v="1899-12-30T20:00:00"/>
    <n v="1"/>
    <d v="2017-03-02T00:00:00"/>
    <d v="2017-03-01T00:00:00"/>
    <d v="2017-03-02T00:00:00"/>
    <s v="Thursday"/>
    <d v="1899-12-30T19:55:06"/>
    <d v="1899-12-30T20:00:00"/>
    <s v="One Way"/>
  </r>
  <r>
    <n v="1265200"/>
    <s v="Demo Member"/>
    <m/>
    <m/>
    <m/>
    <s v="UNITED STATES"/>
    <m/>
    <n v="17"/>
    <x v="14"/>
    <n v="43.049230000000001"/>
    <n v="-87.911940000000001"/>
    <x v="15"/>
    <n v="43.049230000000001"/>
    <n v="-87.911940000000001"/>
    <n v="6"/>
    <n v="0"/>
    <n v="0.9"/>
    <n v="0.9"/>
    <n v="36"/>
    <n v="-1"/>
    <d v="2017-03-18T00:00:00"/>
    <d v="2017-03-01T00:00:00"/>
    <d v="2017-03-18T00:00:00"/>
    <s v="Saturday"/>
    <d v="1899-12-30T16:52:38"/>
    <d v="1899-12-30T17:00:00"/>
    <n v="1"/>
    <d v="2017-03-18T00:00:00"/>
    <d v="2017-03-01T00:00:00"/>
    <d v="2017-03-18T00:00:00"/>
    <s v="Saturday"/>
    <d v="1899-12-30T16:58:55"/>
    <d v="1899-12-30T17:00:00"/>
    <s v="Round Trip"/>
  </r>
  <r>
    <n v="1331191"/>
    <s v="Demo Member"/>
    <m/>
    <m/>
    <m/>
    <s v="UNITED STATES"/>
    <m/>
    <n v="5465"/>
    <x v="6"/>
    <n v="43.078530000000001"/>
    <n v="-87.882620000000003"/>
    <x v="11"/>
    <n v="43.078530000000001"/>
    <n v="-87.882620000000003"/>
    <n v="61"/>
    <n v="0"/>
    <n v="9.1999999999999993"/>
    <n v="8.6999999999999993"/>
    <n v="366"/>
    <n v="-1"/>
    <d v="2017-03-06T00:00:00"/>
    <d v="2017-03-01T00:00:00"/>
    <d v="2017-03-06T00:00:00"/>
    <s v="Monday"/>
    <d v="1899-12-30T15:12:20"/>
    <d v="1899-12-30T15:00:00"/>
    <n v="1"/>
    <d v="2017-03-06T00:00:00"/>
    <d v="2017-03-01T00:00:00"/>
    <d v="2017-03-06T00:00:00"/>
    <s v="Monday"/>
    <d v="1899-12-30T16:13:20"/>
    <d v="1899-12-30T16:00:00"/>
    <s v="Round Trip"/>
  </r>
  <r>
    <n v="1257611"/>
    <s v="Demo Member"/>
    <m/>
    <m/>
    <m/>
    <s v="UNITED STATES"/>
    <m/>
    <n v="11140"/>
    <x v="0"/>
    <n v="43.042490000000001"/>
    <n v="-87.909959999999998"/>
    <x v="12"/>
    <n v="43.038649999999997"/>
    <n v="-87.921930000000003"/>
    <n v="9"/>
    <n v="0"/>
    <n v="1.4"/>
    <n v="1.3"/>
    <n v="54"/>
    <n v="-1"/>
    <d v="2017-03-24T00:00:00"/>
    <d v="2017-03-01T00:00:00"/>
    <d v="2017-03-24T00:00:00"/>
    <s v="Friday"/>
    <d v="1899-12-30T10:16:12"/>
    <d v="1899-12-30T10:00:00"/>
    <n v="1"/>
    <d v="2017-03-24T00:00:00"/>
    <d v="2017-03-01T00:00:00"/>
    <d v="2017-03-24T00:00:00"/>
    <s v="Friday"/>
    <d v="1899-12-30T10:25:10"/>
    <d v="1899-12-30T10:00:00"/>
    <s v="One Way"/>
  </r>
  <r>
    <n v="1272850"/>
    <s v="Demo Member"/>
    <m/>
    <m/>
    <m/>
    <s v="UNITED STATES"/>
    <m/>
    <n v="11047"/>
    <x v="3"/>
    <n v="43.03519"/>
    <n v="-87.907390000000007"/>
    <x v="4"/>
    <n v="43.038580000000003"/>
    <n v="-87.90934"/>
    <n v="9"/>
    <n v="0"/>
    <n v="1.4"/>
    <n v="1.3"/>
    <n v="54"/>
    <n v="-1"/>
    <d v="2017-03-20T00:00:00"/>
    <d v="2017-03-01T00:00:00"/>
    <d v="2017-03-20T00:00:00"/>
    <s v="Monday"/>
    <d v="1899-12-30T17:26:41"/>
    <d v="1899-12-30T17:00:00"/>
    <n v="1"/>
    <d v="2017-03-20T00:00:00"/>
    <d v="2017-03-01T00:00:00"/>
    <d v="2017-03-20T00:00:00"/>
    <s v="Monday"/>
    <d v="1899-12-30T17:35:45"/>
    <d v="1899-12-30T18:00:00"/>
    <s v="One Way"/>
  </r>
  <r>
    <n v="1171981"/>
    <s v="Demo Member"/>
    <m/>
    <m/>
    <m/>
    <s v="UNITED STATES"/>
    <m/>
    <n v="5500"/>
    <x v="23"/>
    <n v="43.05847"/>
    <n v="-87.898079999999993"/>
    <x v="27"/>
    <n v="43.034619999999997"/>
    <n v="-87.917500000000004"/>
    <n v="23"/>
    <n v="0"/>
    <n v="3.5"/>
    <n v="3.3"/>
    <n v="138"/>
    <n v="-1"/>
    <d v="2017-03-30T00:00:00"/>
    <d v="2017-03-01T00:00:00"/>
    <d v="2017-03-30T00:00:00"/>
    <s v="Thursday"/>
    <d v="1899-12-30T09:40:10"/>
    <d v="1899-12-30T10:00:00"/>
    <n v="1"/>
    <d v="2017-03-30T00:00:00"/>
    <d v="2017-03-01T00:00:00"/>
    <d v="2017-03-30T00:00:00"/>
    <s v="Thursday"/>
    <d v="1899-12-30T10:03:13"/>
    <d v="1899-12-30T10:00:00"/>
    <s v="One Way"/>
  </r>
  <r>
    <n v="1200585"/>
    <s v="Demo Member"/>
    <m/>
    <m/>
    <m/>
    <s v="UNITED STATES"/>
    <m/>
    <n v="11054"/>
    <x v="4"/>
    <n v="43.040349999999997"/>
    <n v="-87.920760000000001"/>
    <x v="4"/>
    <n v="43.038580000000003"/>
    <n v="-87.90934"/>
    <n v="5"/>
    <n v="0"/>
    <n v="0.8"/>
    <n v="0.7"/>
    <n v="30"/>
    <n v="-1"/>
    <d v="2017-03-23T00:00:00"/>
    <d v="2017-03-01T00:00:00"/>
    <d v="2017-03-23T00:00:00"/>
    <s v="Thursday"/>
    <d v="1899-12-30T13:48:05"/>
    <d v="1899-12-30T14:00:00"/>
    <n v="1"/>
    <d v="2017-03-23T00:00:00"/>
    <d v="2017-03-01T00:00:00"/>
    <d v="2017-03-23T00:00:00"/>
    <s v="Thursday"/>
    <d v="1899-12-30T13:53:50"/>
    <d v="1899-12-30T14:00:00"/>
    <s v="One Way"/>
  </r>
  <r>
    <n v="1095886"/>
    <s v="Demo Member"/>
    <m/>
    <m/>
    <m/>
    <s v="UNITED STATES"/>
    <m/>
    <n v="5433"/>
    <x v="2"/>
    <n v="43.03886"/>
    <n v="-87.902720000000002"/>
    <x v="2"/>
    <n v="43.048200000000001"/>
    <n v="-87.900859999999994"/>
    <n v="7"/>
    <n v="0"/>
    <n v="1.1000000000000001"/>
    <n v="1"/>
    <n v="42"/>
    <n v="-1"/>
    <d v="2017-03-10T00:00:00"/>
    <d v="2017-03-01T00:00:00"/>
    <d v="2017-03-10T00:00:00"/>
    <s v="Friday"/>
    <d v="1899-12-30T18:09:12"/>
    <d v="1899-12-30T18:00:00"/>
    <n v="1"/>
    <d v="2017-03-10T00:00:00"/>
    <d v="2017-03-01T00:00:00"/>
    <d v="2017-03-10T00:00:00"/>
    <s v="Friday"/>
    <d v="1899-12-30T18:16:13"/>
    <d v="1899-12-30T18:00:00"/>
    <s v="One Way"/>
  </r>
  <r>
    <n v="1290637"/>
    <s v="Demo Member"/>
    <m/>
    <m/>
    <m/>
    <s v="UNITED STATES"/>
    <m/>
    <n v="11107"/>
    <x v="18"/>
    <n v="43.034619999999997"/>
    <n v="-87.917500000000004"/>
    <x v="17"/>
    <n v="43.049909999999997"/>
    <n v="-87.914237"/>
    <n v="8"/>
    <n v="0"/>
    <n v="1.2"/>
    <n v="1.1000000000000001"/>
    <n v="48"/>
    <n v="-1"/>
    <d v="2017-03-03T00:00:00"/>
    <d v="2017-03-01T00:00:00"/>
    <d v="2017-03-03T00:00:00"/>
    <s v="Friday"/>
    <d v="1899-12-30T09:52:46"/>
    <d v="1899-12-30T10:00:00"/>
    <n v="1"/>
    <d v="2017-03-03T00:00:00"/>
    <d v="2017-03-01T00:00:00"/>
    <d v="2017-03-03T00:00:00"/>
    <s v="Friday"/>
    <d v="1899-12-30T10:00:31"/>
    <d v="1899-12-30T10:00:00"/>
    <s v="One Way"/>
  </r>
  <r>
    <n v="1257611"/>
    <s v="Demo Member"/>
    <m/>
    <m/>
    <m/>
    <s v="UNITED STATES"/>
    <m/>
    <n v="5588"/>
    <x v="10"/>
    <n v="43.038649999999997"/>
    <n v="-87.921930000000003"/>
    <x v="10"/>
    <n v="43.042490000000001"/>
    <n v="-87.909959999999998"/>
    <n v="6"/>
    <n v="0"/>
    <n v="0.9"/>
    <n v="0.9"/>
    <n v="36"/>
    <n v="-1"/>
    <d v="2017-03-15T00:00:00"/>
    <d v="2017-03-01T00:00:00"/>
    <d v="2017-03-15T00:00:00"/>
    <s v="Wednesday"/>
    <d v="1899-12-30T07:21:32"/>
    <d v="1899-12-30T07:00:00"/>
    <n v="1"/>
    <d v="2017-03-15T00:00:00"/>
    <d v="2017-03-01T00:00:00"/>
    <d v="2017-03-15T00:00:00"/>
    <s v="Wednesday"/>
    <d v="1899-12-30T07:27:49"/>
    <d v="1899-12-30T07:00:00"/>
    <s v="One Way"/>
  </r>
  <r>
    <n v="1290637"/>
    <s v="Demo Member"/>
    <m/>
    <m/>
    <m/>
    <s v="UNITED STATES"/>
    <m/>
    <n v="28"/>
    <x v="18"/>
    <n v="43.034619999999997"/>
    <n v="-87.917500000000004"/>
    <x v="9"/>
    <n v="43.03913"/>
    <n v="-87.916150000000002"/>
    <n v="4"/>
    <n v="0"/>
    <n v="0.6"/>
    <n v="0.6"/>
    <n v="24"/>
    <n v="-1"/>
    <d v="2017-03-17T00:00:00"/>
    <d v="2017-03-01T00:00:00"/>
    <d v="2017-03-17T00:00:00"/>
    <s v="Friday"/>
    <d v="1899-12-30T10:13:29"/>
    <d v="1899-12-30T10:00:00"/>
    <n v="1"/>
    <d v="2017-03-17T00:00:00"/>
    <d v="2017-03-01T00:00:00"/>
    <d v="2017-03-17T00:00:00"/>
    <s v="Friday"/>
    <d v="1899-12-30T10:17:01"/>
    <d v="1899-12-30T10:00:00"/>
    <s v="One Way"/>
  </r>
  <r>
    <n v="1290637"/>
    <s v="Demo Member"/>
    <m/>
    <m/>
    <m/>
    <s v="UNITED STATES"/>
    <m/>
    <n v="279"/>
    <x v="18"/>
    <n v="43.034619999999997"/>
    <n v="-87.917500000000004"/>
    <x v="17"/>
    <n v="43.049909999999997"/>
    <n v="-87.914237"/>
    <n v="8"/>
    <n v="0"/>
    <n v="1.2"/>
    <n v="1.1000000000000001"/>
    <n v="48"/>
    <n v="-1"/>
    <d v="2017-03-15T00:00:00"/>
    <d v="2017-03-01T00:00:00"/>
    <d v="2017-03-15T00:00:00"/>
    <s v="Wednesday"/>
    <d v="1899-12-30T08:59:52"/>
    <d v="1899-12-30T09:00:00"/>
    <n v="1"/>
    <d v="2017-03-15T00:00:00"/>
    <d v="2017-03-01T00:00:00"/>
    <d v="2017-03-15T00:00:00"/>
    <s v="Wednesday"/>
    <d v="1899-12-30T09:07:02"/>
    <d v="1899-12-30T09:00:00"/>
    <s v="One Way"/>
  </r>
  <r>
    <n v="1265200"/>
    <s v="Demo Member"/>
    <m/>
    <m/>
    <m/>
    <s v="UNITED STATES"/>
    <m/>
    <n v="5435"/>
    <x v="13"/>
    <n v="43.03913"/>
    <n v="-87.916150000000002"/>
    <x v="15"/>
    <n v="43.049230000000001"/>
    <n v="-87.911940000000001"/>
    <n v="8"/>
    <n v="0"/>
    <n v="1.2"/>
    <n v="1.1000000000000001"/>
    <n v="48"/>
    <n v="-1"/>
    <d v="2017-03-11T00:00:00"/>
    <d v="2017-03-01T00:00:00"/>
    <d v="2017-03-11T00:00:00"/>
    <s v="Saturday"/>
    <d v="1899-12-30T17:26:22"/>
    <d v="1899-12-30T17:00:00"/>
    <n v="1"/>
    <d v="2017-03-11T00:00:00"/>
    <d v="2017-03-01T00:00:00"/>
    <d v="2017-03-11T00:00:00"/>
    <s v="Saturday"/>
    <d v="1899-12-30T17:34:35"/>
    <d v="1899-12-30T18:00:00"/>
    <s v="One Way"/>
  </r>
  <r>
    <n v="1095886"/>
    <s v="Demo Member"/>
    <m/>
    <m/>
    <m/>
    <s v="UNITED STATES"/>
    <m/>
    <n v="274"/>
    <x v="15"/>
    <n v="43.04824"/>
    <n v="-87.904970000000006"/>
    <x v="10"/>
    <n v="43.042490000000001"/>
    <n v="-87.909959999999998"/>
    <n v="69"/>
    <n v="0"/>
    <n v="10.4"/>
    <n v="9.8000000000000007"/>
    <n v="414"/>
    <n v="-1"/>
    <d v="2017-03-04T00:00:00"/>
    <d v="2017-03-01T00:00:00"/>
    <d v="2017-03-04T00:00:00"/>
    <s v="Saturday"/>
    <d v="1899-12-30T18:32:45"/>
    <d v="1899-12-30T19:00:00"/>
    <n v="1"/>
    <d v="2017-03-04T00:00:00"/>
    <d v="2017-03-01T00:00:00"/>
    <d v="2017-03-04T00:00:00"/>
    <s v="Saturday"/>
    <d v="1899-12-30T19:41:05"/>
    <d v="1899-12-30T20:00:00"/>
    <s v="One Way"/>
  </r>
  <r>
    <n v="1273080"/>
    <s v="Demo Member"/>
    <m/>
    <m/>
    <m/>
    <s v="UNITED STATES"/>
    <m/>
    <n v="5516"/>
    <x v="30"/>
    <n v="43.053040000000003"/>
    <n v="-87.897660000000002"/>
    <x v="20"/>
    <n v="43.05847"/>
    <n v="-87.898079999999993"/>
    <n v="2"/>
    <n v="0"/>
    <n v="0.3"/>
    <n v="0.3"/>
    <n v="12"/>
    <n v="-1"/>
    <d v="2017-03-30T00:00:00"/>
    <d v="2017-03-01T00:00:00"/>
    <d v="2017-03-30T00:00:00"/>
    <s v="Thursday"/>
    <d v="1899-12-30T02:03:12"/>
    <d v="1899-12-30T02:00:00"/>
    <n v="1"/>
    <d v="2017-03-30T00:00:00"/>
    <d v="2017-03-01T00:00:00"/>
    <d v="2017-03-30T00:00:00"/>
    <s v="Thursday"/>
    <d v="1899-12-30T02:05:31"/>
    <d v="1899-12-30T02:00:00"/>
    <s v="One Way"/>
  </r>
  <r>
    <n v="1257611"/>
    <s v="Demo Member"/>
    <m/>
    <m/>
    <m/>
    <s v="UNITED STATES"/>
    <m/>
    <n v="11123"/>
    <x v="10"/>
    <n v="43.038649999999997"/>
    <n v="-87.921930000000003"/>
    <x v="10"/>
    <n v="43.042490000000001"/>
    <n v="-87.909959999999998"/>
    <n v="6"/>
    <n v="0"/>
    <n v="0.9"/>
    <n v="0.9"/>
    <n v="36"/>
    <n v="-1"/>
    <d v="2017-03-02T00:00:00"/>
    <d v="2017-03-01T00:00:00"/>
    <d v="2017-03-02T00:00:00"/>
    <s v="Thursday"/>
    <d v="1899-12-30T07:22:16"/>
    <d v="1899-12-30T07:00:00"/>
    <n v="1"/>
    <d v="2017-03-02T00:00:00"/>
    <d v="2017-03-01T00:00:00"/>
    <d v="2017-03-02T00:00:00"/>
    <s v="Thursday"/>
    <d v="1899-12-30T07:28:14"/>
    <d v="1899-12-30T07:00:00"/>
    <s v="One Way"/>
  </r>
  <r>
    <n v="1200587"/>
    <s v="Demo Member"/>
    <m/>
    <m/>
    <m/>
    <s v="UNITED STATES"/>
    <m/>
    <n v="5435"/>
    <x v="15"/>
    <n v="43.04824"/>
    <n v="-87.904970000000006"/>
    <x v="28"/>
    <n v="43.038719999999998"/>
    <n v="-87.905339999999995"/>
    <n v="6"/>
    <n v="0"/>
    <n v="0.9"/>
    <n v="0.9"/>
    <n v="36"/>
    <n v="-1"/>
    <d v="2017-03-29T00:00:00"/>
    <d v="2017-03-01T00:00:00"/>
    <d v="2017-03-29T00:00:00"/>
    <s v="Wednesday"/>
    <d v="1899-12-30T09:31:26"/>
    <d v="1899-12-30T10:00:00"/>
    <n v="1"/>
    <d v="2017-03-29T00:00:00"/>
    <d v="2017-03-01T00:00:00"/>
    <d v="2017-03-29T00:00:00"/>
    <s v="Wednesday"/>
    <d v="1899-12-30T09:37:02"/>
    <d v="1899-12-30T10:00:00"/>
    <s v="One Way"/>
  </r>
  <r>
    <n v="1257611"/>
    <s v="Demo Member"/>
    <m/>
    <m/>
    <m/>
    <s v="UNITED STATES"/>
    <m/>
    <n v="5589"/>
    <x v="0"/>
    <n v="43.042490000000001"/>
    <n v="-87.909959999999998"/>
    <x v="5"/>
    <n v="43.040349999999997"/>
    <n v="-87.920760000000001"/>
    <n v="6"/>
    <n v="0"/>
    <n v="0.9"/>
    <n v="0.9"/>
    <n v="36"/>
    <n v="-1"/>
    <d v="2017-03-24T00:00:00"/>
    <d v="2017-03-01T00:00:00"/>
    <d v="2017-03-24T00:00:00"/>
    <s v="Friday"/>
    <d v="1899-12-30T16:55:31"/>
    <d v="1899-12-30T17:00:00"/>
    <n v="1"/>
    <d v="2017-03-24T00:00:00"/>
    <d v="2017-03-01T00:00:00"/>
    <d v="2017-03-24T00:00:00"/>
    <s v="Friday"/>
    <d v="1899-12-30T17:01:29"/>
    <d v="1899-12-30T17:00:00"/>
    <s v="One Way"/>
  </r>
  <r>
    <n v="1171974"/>
    <s v="Demo Member"/>
    <m/>
    <m/>
    <m/>
    <s v="UNITED STATES"/>
    <m/>
    <n v="11151"/>
    <x v="31"/>
    <n v="43.052460000000004"/>
    <n v="-87.891000000000005"/>
    <x v="28"/>
    <n v="43.038719999999998"/>
    <n v="-87.905339999999995"/>
    <n v="7"/>
    <n v="0"/>
    <n v="1.1000000000000001"/>
    <n v="1"/>
    <n v="42"/>
    <n v="-1"/>
    <d v="2017-03-02T00:00:00"/>
    <d v="2017-03-01T00:00:00"/>
    <d v="2017-03-02T00:00:00"/>
    <s v="Thursday"/>
    <d v="1899-12-30T21:13:06"/>
    <d v="1899-12-30T21:00:00"/>
    <n v="1"/>
    <d v="2017-03-02T00:00:00"/>
    <d v="2017-03-01T00:00:00"/>
    <d v="2017-03-02T00:00:00"/>
    <s v="Thursday"/>
    <d v="1899-12-30T21:20:51"/>
    <d v="1899-12-30T21:00:00"/>
    <s v="One Way"/>
  </r>
  <r>
    <n v="1095886"/>
    <s v="Demo Member"/>
    <m/>
    <m/>
    <m/>
    <s v="UNITED STATES"/>
    <m/>
    <n v="5433"/>
    <x v="2"/>
    <n v="43.03886"/>
    <n v="-87.902720000000002"/>
    <x v="2"/>
    <n v="43.048200000000001"/>
    <n v="-87.900859999999994"/>
    <n v="5"/>
    <n v="0"/>
    <n v="0.8"/>
    <n v="0.7"/>
    <n v="30"/>
    <n v="-1"/>
    <d v="2017-03-16T00:00:00"/>
    <d v="2017-03-01T00:00:00"/>
    <d v="2017-03-16T00:00:00"/>
    <s v="Thursday"/>
    <d v="1899-12-30T16:56:30"/>
    <d v="1899-12-30T17:00:00"/>
    <n v="1"/>
    <d v="2017-03-16T00:00:00"/>
    <d v="2017-03-01T00:00:00"/>
    <d v="2017-03-16T00:00:00"/>
    <s v="Thursday"/>
    <d v="1899-12-30T17:01:54"/>
    <d v="1899-12-30T17:00:00"/>
    <s v="One Way"/>
  </r>
  <r>
    <n v="1119467"/>
    <s v="Demo Member"/>
    <m/>
    <m/>
    <m/>
    <s v="UNITED STATES"/>
    <m/>
    <n v="11111"/>
    <x v="13"/>
    <n v="43.03913"/>
    <n v="-87.916150000000002"/>
    <x v="5"/>
    <n v="43.040349999999997"/>
    <n v="-87.920760000000001"/>
    <n v="19"/>
    <n v="0"/>
    <n v="2.9"/>
    <n v="2.7"/>
    <n v="114"/>
    <n v="-1"/>
    <d v="2017-03-13T00:00:00"/>
    <d v="2017-03-01T00:00:00"/>
    <d v="2017-03-13T00:00:00"/>
    <s v="Monday"/>
    <d v="1899-12-30T14:09:09"/>
    <d v="1899-12-30T14:00:00"/>
    <n v="1"/>
    <d v="2017-03-13T00:00:00"/>
    <d v="2017-03-01T00:00:00"/>
    <d v="2017-03-13T00:00:00"/>
    <s v="Monday"/>
    <d v="1899-12-30T14:28:44"/>
    <d v="1899-12-30T14:00:00"/>
    <s v="One Way"/>
  </r>
  <r>
    <n v="952950"/>
    <s v="Non-RFID Card Member"/>
    <m/>
    <m/>
    <n v="53188"/>
    <s v="UNITED STATES"/>
    <s v="Single Ride"/>
    <n v="5462"/>
    <x v="32"/>
    <n v="43.040154000000001"/>
    <n v="-87.932113000000001"/>
    <x v="29"/>
    <n v="43.040154000000001"/>
    <n v="-87.932113000000001"/>
    <n v="5"/>
    <n v="3"/>
    <n v="0.8"/>
    <n v="0.7"/>
    <n v="30"/>
    <n v="-1"/>
    <d v="2017-03-08T00:00:00"/>
    <d v="2017-03-01T00:00:00"/>
    <d v="2017-03-08T00:00:00"/>
    <s v="Wednesday"/>
    <d v="1899-12-30T17:39:41"/>
    <d v="1899-12-30T18:00:00"/>
    <n v="1"/>
    <d v="2017-03-08T00:00:00"/>
    <d v="2017-03-01T00:00:00"/>
    <d v="2017-03-08T00:00:00"/>
    <s v="Wednesday"/>
    <d v="1899-12-30T17:44:17"/>
    <d v="1899-12-30T18:00:00"/>
    <s v="Round Trip"/>
  </r>
  <r>
    <n v="1088303"/>
    <s v="Non-RFID Card Member"/>
    <m/>
    <m/>
    <n v="93010"/>
    <s v="UNITED STATES"/>
    <s v="Single Ride"/>
    <n v="11132"/>
    <x v="7"/>
    <n v="43.038580000000003"/>
    <n v="-87.90934"/>
    <x v="12"/>
    <n v="43.038649999999997"/>
    <n v="-87.921930000000003"/>
    <n v="7"/>
    <n v="0"/>
    <n v="1.1000000000000001"/>
    <n v="1"/>
    <n v="42"/>
    <n v="-1"/>
    <d v="2017-03-29T00:00:00"/>
    <d v="2017-03-01T00:00:00"/>
    <d v="2017-03-29T00:00:00"/>
    <s v="Wednesday"/>
    <d v="1899-12-30T13:29:45"/>
    <d v="1899-12-30T13:00:00"/>
    <n v="1"/>
    <d v="2017-03-29T00:00:00"/>
    <d v="2017-03-01T00:00:00"/>
    <d v="2017-03-29T00:00:00"/>
    <s v="Wednesday"/>
    <d v="1899-12-30T13:36:59"/>
    <d v="1899-12-30T14:00:00"/>
    <s v="One Way"/>
  </r>
  <r>
    <n v="1148204"/>
    <s v="Non-RFID Card Member"/>
    <m/>
    <m/>
    <n v="53233"/>
    <s v="UNITED STATES"/>
    <s v="Single Ride"/>
    <n v="237"/>
    <x v="32"/>
    <n v="43.040154000000001"/>
    <n v="-87.932113000000001"/>
    <x v="30"/>
    <n v="43.058010000000003"/>
    <n v="-87.877300000000005"/>
    <n v="63"/>
    <n v="0"/>
    <n v="9.5"/>
    <n v="9"/>
    <n v="378"/>
    <n v="-1"/>
    <d v="2017-03-24T00:00:00"/>
    <d v="2017-03-01T00:00:00"/>
    <d v="2017-03-24T00:00:00"/>
    <s v="Friday"/>
    <d v="1899-12-30T14:25:49"/>
    <d v="1899-12-30T14:00:00"/>
    <n v="1"/>
    <d v="2017-03-24T00:00:00"/>
    <d v="2017-03-01T00:00:00"/>
    <d v="2017-03-24T00:00:00"/>
    <s v="Friday"/>
    <d v="1899-12-30T15:28:43"/>
    <d v="1899-12-30T15:00:00"/>
    <s v="One Way"/>
  </r>
  <r>
    <n v="1177665"/>
    <s v="Non-RFID Card Member"/>
    <m/>
    <m/>
    <n v="10509"/>
    <s v="UNITED STATES"/>
    <s v="Single Ride"/>
    <n v="344"/>
    <x v="33"/>
    <n v="43.041646999999998"/>
    <n v="-87.927257999999995"/>
    <x v="8"/>
    <n v="43.058619999999998"/>
    <n v="-87.885319999999993"/>
    <n v="27"/>
    <n v="3"/>
    <n v="4.0999999999999996"/>
    <n v="3.8"/>
    <n v="162"/>
    <n v="-1"/>
    <d v="2017-03-05T00:00:00"/>
    <d v="2017-03-01T00:00:00"/>
    <d v="2017-03-05T00:00:00"/>
    <s v="Sunday"/>
    <d v="1899-12-30T12:24:55"/>
    <d v="1899-12-30T12:00:00"/>
    <n v="1"/>
    <d v="2017-03-05T00:00:00"/>
    <d v="2017-03-01T00:00:00"/>
    <d v="2017-03-05T00:00:00"/>
    <s v="Sunday"/>
    <d v="1899-12-30T12:51:47"/>
    <d v="1899-12-30T13:00:00"/>
    <s v="One Way"/>
  </r>
  <r>
    <n v="1198458"/>
    <s v="Non-RFID Card Member"/>
    <m/>
    <m/>
    <n v="53207"/>
    <s v="UNITED STATES"/>
    <s v="Single Ride"/>
    <n v="9"/>
    <x v="34"/>
    <n v="43.060250000000003"/>
    <n v="-87.892169999999993"/>
    <x v="22"/>
    <n v="43.060250000000003"/>
    <n v="-87.892169999999993"/>
    <n v="0"/>
    <n v="0"/>
    <n v="0"/>
    <n v="0"/>
    <n v="0"/>
    <n v="-1"/>
    <d v="2017-03-10T00:00:00"/>
    <d v="2017-03-01T00:00:00"/>
    <d v="2017-03-10T00:00:00"/>
    <s v="Friday"/>
    <d v="1899-12-30T13:23:01"/>
    <d v="1899-12-30T13:00:00"/>
    <n v="1"/>
    <d v="2017-03-10T00:00:00"/>
    <d v="2017-03-01T00:00:00"/>
    <d v="2017-03-10T00:00:00"/>
    <s v="Friday"/>
    <d v="1899-12-30T13:23:12"/>
    <d v="1899-12-30T13:00:00"/>
    <s v="Round Trip"/>
  </r>
  <r>
    <n v="1257677"/>
    <s v="Non-RFID Card Member"/>
    <m/>
    <m/>
    <n v="53545"/>
    <s v="UNITED STATES"/>
    <s v="Single Ride"/>
    <n v="17"/>
    <x v="35"/>
    <n v="43.074655999999997"/>
    <n v="-87.889011999999994"/>
    <x v="31"/>
    <n v="43.069021999999997"/>
    <n v="-87.887940999999998"/>
    <n v="4"/>
    <n v="0"/>
    <n v="0.6"/>
    <n v="0.6"/>
    <n v="24"/>
    <n v="-1"/>
    <d v="2017-03-28T00:00:00"/>
    <d v="2017-03-01T00:00:00"/>
    <d v="2017-03-28T00:00:00"/>
    <s v="Tuesday"/>
    <d v="1899-12-30T19:08:30"/>
    <d v="1899-12-30T19:00:00"/>
    <n v="1"/>
    <d v="2017-03-28T00:00:00"/>
    <d v="2017-03-01T00:00:00"/>
    <d v="2017-03-28T00:00:00"/>
    <s v="Tuesday"/>
    <d v="1899-12-30T19:12:08"/>
    <d v="1899-12-30T19:00:00"/>
    <s v="One Way"/>
  </r>
  <r>
    <n v="1283451"/>
    <s v="Non-RFID Card Member"/>
    <m/>
    <m/>
    <n v="53204"/>
    <s v="UNITED STATES"/>
    <s v="Single Ride"/>
    <n v="5479"/>
    <x v="36"/>
    <n v="43.024340000000002"/>
    <n v="-87.916753"/>
    <x v="32"/>
    <n v="43.026229999999998"/>
    <n v="-87.912809999999993"/>
    <n v="88"/>
    <n v="9"/>
    <n v="13.2"/>
    <n v="12.5"/>
    <n v="528"/>
    <n v="-1"/>
    <d v="2017-03-05T00:00:00"/>
    <d v="2017-03-01T00:00:00"/>
    <d v="2017-03-05T00:00:00"/>
    <s v="Sunday"/>
    <d v="1899-12-30T15:06:54"/>
    <d v="1899-12-30T15:00:00"/>
    <n v="1"/>
    <d v="2017-03-05T00:00:00"/>
    <d v="2017-03-01T00:00:00"/>
    <d v="2017-03-05T00:00:00"/>
    <s v="Sunday"/>
    <d v="1899-12-30T16:34:39"/>
    <d v="1899-12-30T17:00:00"/>
    <s v="One Way"/>
  </r>
  <r>
    <n v="1335733"/>
    <s v="Non-RFID Card Member"/>
    <m/>
    <m/>
    <n v="60045"/>
    <s v="UNITED STATES"/>
    <s v="Single Ride"/>
    <n v="5522"/>
    <x v="27"/>
    <n v="43.058010000000003"/>
    <n v="-87.877300000000005"/>
    <x v="5"/>
    <n v="43.040349999999997"/>
    <n v="-87.920760000000001"/>
    <n v="26"/>
    <n v="0"/>
    <n v="3.9"/>
    <n v="3.7"/>
    <n v="156"/>
    <n v="-1"/>
    <d v="2017-03-24T00:00:00"/>
    <d v="2017-03-01T00:00:00"/>
    <d v="2017-03-24T00:00:00"/>
    <s v="Friday"/>
    <d v="1899-12-30T11:18:26"/>
    <d v="1899-12-30T11:00:00"/>
    <n v="1"/>
    <d v="2017-03-24T00:00:00"/>
    <d v="2017-03-01T00:00:00"/>
    <d v="2017-03-24T00:00:00"/>
    <s v="Friday"/>
    <d v="1899-12-30T11:44:33"/>
    <d v="1899-12-30T12:00:00"/>
    <s v="One Way"/>
  </r>
  <r>
    <n v="1368076"/>
    <s v="Non-RFID Card Member"/>
    <m/>
    <m/>
    <n v="53089"/>
    <s v="UNITED STATES"/>
    <s v="Single Ride"/>
    <n v="989"/>
    <x v="37"/>
    <n v="43.046570000000003"/>
    <n v="-87.908720000000002"/>
    <x v="8"/>
    <n v="43.058619999999998"/>
    <n v="-87.885319999999993"/>
    <n v="14"/>
    <n v="0"/>
    <n v="2.1"/>
    <n v="2"/>
    <n v="84"/>
    <n v="-1"/>
    <d v="2017-03-16T00:00:00"/>
    <d v="2017-03-01T00:00:00"/>
    <d v="2017-03-16T00:00:00"/>
    <s v="Thursday"/>
    <d v="1899-12-30T17:49:55"/>
    <d v="1899-12-30T18:00:00"/>
    <n v="1"/>
    <d v="2017-03-16T00:00:00"/>
    <d v="2017-03-01T00:00:00"/>
    <d v="2017-03-16T00:00:00"/>
    <s v="Thursday"/>
    <d v="1899-12-30T18:03:36"/>
    <d v="1899-12-30T18:00:00"/>
    <s v="One Way"/>
  </r>
  <r>
    <n v="1375492"/>
    <s v="Non-RFID Card Member"/>
    <m/>
    <m/>
    <n v="53202"/>
    <s v="UNITED STATES"/>
    <s v="Single Ride"/>
    <n v="11085"/>
    <x v="38"/>
    <n v="43.038719999999998"/>
    <n v="-87.905339999999995"/>
    <x v="23"/>
    <n v="43.045712999999999"/>
    <n v="-87.899756999999994"/>
    <n v="7"/>
    <n v="0"/>
    <n v="1.1000000000000001"/>
    <n v="1"/>
    <n v="42"/>
    <n v="-1"/>
    <d v="2017-03-29T00:00:00"/>
    <d v="2017-03-01T00:00:00"/>
    <d v="2017-03-29T00:00:00"/>
    <s v="Wednesday"/>
    <d v="1899-12-30T19:03:06"/>
    <d v="1899-12-30T19:00:00"/>
    <n v="1"/>
    <d v="2017-03-29T00:00:00"/>
    <d v="2017-03-01T00:00:00"/>
    <d v="2017-03-29T00:00:00"/>
    <s v="Wednesday"/>
    <d v="1899-12-30T19:10:35"/>
    <d v="1899-12-30T19:00:00"/>
    <s v="One Way"/>
  </r>
  <r>
    <n v="1391484"/>
    <s v="Non-RFID Card Member"/>
    <m/>
    <m/>
    <n v="53224"/>
    <s v="UNITED STATES"/>
    <s v="Single Ride"/>
    <n v="5533"/>
    <x v="39"/>
    <n v="43.056539999999998"/>
    <n v="-87.914370000000005"/>
    <x v="5"/>
    <n v="43.040349999999997"/>
    <n v="-87.920760000000001"/>
    <n v="10"/>
    <n v="0"/>
    <n v="1.5"/>
    <n v="1.4"/>
    <n v="60"/>
    <n v="-1"/>
    <d v="2017-03-22T00:00:00"/>
    <d v="2017-03-01T00:00:00"/>
    <d v="2017-03-22T00:00:00"/>
    <s v="Wednesday"/>
    <d v="1899-12-30T12:32:39"/>
    <d v="1899-12-30T13:00:00"/>
    <n v="1"/>
    <d v="2017-03-22T00:00:00"/>
    <d v="2017-03-01T00:00:00"/>
    <d v="2017-03-22T00:00:00"/>
    <s v="Wednesday"/>
    <d v="1899-12-30T12:42:32"/>
    <d v="1899-12-30T13:00:00"/>
    <s v="One Way"/>
  </r>
  <r>
    <n v="1391484"/>
    <s v="Non-RFID Card Member"/>
    <m/>
    <m/>
    <n v="53224"/>
    <s v="UNITED STATES"/>
    <s v="Single Ride"/>
    <n v="11160"/>
    <x v="39"/>
    <n v="43.056539999999998"/>
    <n v="-87.914370000000005"/>
    <x v="5"/>
    <n v="43.040349999999997"/>
    <n v="-87.920760000000001"/>
    <n v="9"/>
    <n v="0"/>
    <n v="1.4"/>
    <n v="1.3"/>
    <n v="54"/>
    <n v="-1"/>
    <d v="2017-03-29T00:00:00"/>
    <d v="2017-03-01T00:00:00"/>
    <d v="2017-03-29T00:00:00"/>
    <s v="Wednesday"/>
    <d v="1899-12-30T12:23:23"/>
    <d v="1899-12-30T12:00:00"/>
    <n v="1"/>
    <d v="2017-03-29T00:00:00"/>
    <d v="2017-03-01T00:00:00"/>
    <d v="2017-03-29T00:00:00"/>
    <s v="Wednesday"/>
    <d v="1899-12-30T12:32:09"/>
    <d v="1899-12-30T13:00:00"/>
    <s v="One Way"/>
  </r>
  <r>
    <n v="1423058"/>
    <s v="Non-RFID Card Member"/>
    <m/>
    <m/>
    <n v="53210"/>
    <s v="UNITED STATES"/>
    <s v="Single Ride"/>
    <n v="38"/>
    <x v="1"/>
    <n v="43.048200000000001"/>
    <n v="-87.900859999999994"/>
    <x v="2"/>
    <n v="43.048200000000001"/>
    <n v="-87.900859999999994"/>
    <n v="45"/>
    <n v="3"/>
    <n v="6.8"/>
    <n v="6.4"/>
    <n v="270"/>
    <n v="-1"/>
    <d v="2017-03-19T00:00:00"/>
    <d v="2017-03-01T00:00:00"/>
    <d v="2017-03-19T00:00:00"/>
    <s v="Sunday"/>
    <d v="1899-12-30T07:47:32"/>
    <d v="1899-12-30T08:00:00"/>
    <n v="1"/>
    <d v="2017-03-19T00:00:00"/>
    <d v="2017-03-01T00:00:00"/>
    <d v="2017-03-19T00:00:00"/>
    <s v="Sunday"/>
    <d v="1899-12-30T08:32:12"/>
    <d v="1899-12-30T09:00:00"/>
    <s v="Round Trip"/>
  </r>
  <r>
    <n v="1424290"/>
    <s v="Non-RFID Card Member"/>
    <m/>
    <m/>
    <n v="53211"/>
    <s v="UNITED STATES"/>
    <s v="Single Ride"/>
    <n v="5486"/>
    <x v="34"/>
    <n v="43.060250000000003"/>
    <n v="-87.892169999999993"/>
    <x v="18"/>
    <n v="43.074890000000003"/>
    <n v="-87.882810000000006"/>
    <n v="15"/>
    <n v="0"/>
    <n v="2.2999999999999998"/>
    <n v="2.1"/>
    <n v="90"/>
    <n v="-1"/>
    <d v="2017-03-30T00:00:00"/>
    <d v="2017-03-01T00:00:00"/>
    <d v="2017-03-30T00:00:00"/>
    <s v="Thursday"/>
    <d v="1899-12-30T20:01:48"/>
    <d v="1899-12-30T20:00:00"/>
    <n v="1"/>
    <d v="2017-03-30T00:00:00"/>
    <d v="2017-03-01T00:00:00"/>
    <d v="2017-03-30T00:00:00"/>
    <s v="Thursday"/>
    <d v="1899-12-30T20:16:50"/>
    <d v="1899-12-30T20:00:00"/>
    <s v="One Way"/>
  </r>
  <r>
    <n v="1425226"/>
    <s v="Non-RFID Card Member"/>
    <m/>
    <m/>
    <n v="53224"/>
    <s v="UNITED STATES"/>
    <s v="Single Ride"/>
    <n v="11047"/>
    <x v="19"/>
    <n v="43.074890000000003"/>
    <n v="-87.882810000000006"/>
    <x v="22"/>
    <n v="43.060250000000003"/>
    <n v="-87.892169999999993"/>
    <n v="16"/>
    <n v="0"/>
    <n v="2.4"/>
    <n v="2.2999999999999998"/>
    <n v="96"/>
    <n v="-1"/>
    <d v="2017-03-27T00:00:00"/>
    <d v="2017-03-01T00:00:00"/>
    <d v="2017-03-27T00:00:00"/>
    <s v="Monday"/>
    <d v="1899-12-30T15:40:47"/>
    <d v="1899-12-30T16:00:00"/>
    <n v="1"/>
    <d v="2017-03-27T00:00:00"/>
    <d v="2017-03-01T00:00:00"/>
    <d v="2017-03-27T00:00:00"/>
    <s v="Monday"/>
    <d v="1899-12-30T15:56:07"/>
    <d v="1899-12-30T16:00:00"/>
    <s v="One Way"/>
  </r>
  <r>
    <n v="1442354"/>
    <s v="Non-RFID Card Member"/>
    <m/>
    <m/>
    <n v="53211"/>
    <s v="UNITED STATES"/>
    <s v="Single Ride"/>
    <n v="168"/>
    <x v="19"/>
    <n v="43.074890000000003"/>
    <n v="-87.882810000000006"/>
    <x v="31"/>
    <n v="43.069021999999997"/>
    <n v="-87.887940999999998"/>
    <n v="6"/>
    <n v="3"/>
    <n v="0.9"/>
    <n v="0.9"/>
    <n v="36"/>
    <n v="-1"/>
    <d v="2017-03-05T00:00:00"/>
    <d v="2017-03-01T00:00:00"/>
    <d v="2017-03-05T00:00:00"/>
    <s v="Sunday"/>
    <d v="1899-12-30T22:40:54"/>
    <d v="1899-12-30T23:00:00"/>
    <n v="1"/>
    <d v="2017-03-05T00:00:00"/>
    <d v="2017-03-01T00:00:00"/>
    <d v="2017-03-05T00:00:00"/>
    <s v="Sunday"/>
    <d v="1899-12-30T22:46:35"/>
    <d v="1899-12-30T23:00:00"/>
    <s v="One Way"/>
  </r>
  <r>
    <n v="1451638"/>
    <s v="Non-RFID Card Member"/>
    <m/>
    <m/>
    <n v="53154"/>
    <s v="UNITED STATES"/>
    <s v="Single Ride"/>
    <n v="11125"/>
    <x v="31"/>
    <n v="43.052460000000004"/>
    <n v="-87.891000000000005"/>
    <x v="13"/>
    <n v="43.031480000000002"/>
    <n v="-87.908169999999998"/>
    <n v="22"/>
    <n v="3"/>
    <n v="3.3"/>
    <n v="3.1"/>
    <n v="132"/>
    <n v="-1"/>
    <d v="2017-03-07T00:00:00"/>
    <d v="2017-03-01T00:00:00"/>
    <d v="2017-03-07T00:00:00"/>
    <s v="Tuesday"/>
    <d v="1899-12-30T18:15:00"/>
    <d v="1899-12-30T18:00:00"/>
    <n v="1"/>
    <d v="2017-03-07T00:00:00"/>
    <d v="2017-03-01T00:00:00"/>
    <d v="2017-03-07T00:00:00"/>
    <s v="Tuesday"/>
    <d v="1899-12-30T18:37:35"/>
    <d v="1899-12-30T19:00:00"/>
    <s v="One Way"/>
  </r>
  <r>
    <n v="1451638"/>
    <s v="Non-RFID Card Member"/>
    <m/>
    <m/>
    <n v="53154"/>
    <s v="UNITED STATES"/>
    <s v="Single Ride"/>
    <n v="11125"/>
    <x v="0"/>
    <n v="43.042490000000001"/>
    <n v="-87.909959999999998"/>
    <x v="26"/>
    <n v="43.052460000000004"/>
    <n v="-87.891000000000005"/>
    <n v="12"/>
    <n v="3"/>
    <n v="1.8"/>
    <n v="1.7"/>
    <n v="72"/>
    <n v="-1"/>
    <d v="2017-03-06T00:00:00"/>
    <d v="2017-03-01T00:00:00"/>
    <d v="2017-03-06T00:00:00"/>
    <s v="Monday"/>
    <d v="1899-12-30T00:58:55"/>
    <d v="1899-12-30T01:00:00"/>
    <n v="1"/>
    <d v="2017-03-06T00:00:00"/>
    <d v="2017-03-01T00:00:00"/>
    <d v="2017-03-06T00:00:00"/>
    <s v="Monday"/>
    <d v="1899-12-30T01:10:33"/>
    <d v="1899-12-30T01:00:00"/>
    <s v="One Way"/>
  </r>
  <r>
    <n v="1476980"/>
    <s v="Non-RFID Card Member"/>
    <m/>
    <m/>
    <n v="53151"/>
    <s v="UNITED STATES"/>
    <s v="Single Ride"/>
    <n v="5470"/>
    <x v="27"/>
    <n v="43.058010000000003"/>
    <n v="-87.877300000000005"/>
    <x v="30"/>
    <n v="43.058010000000003"/>
    <n v="-87.877300000000005"/>
    <n v="30"/>
    <n v="3"/>
    <n v="4.5"/>
    <n v="4.3"/>
    <n v="180"/>
    <n v="-1"/>
    <d v="2017-03-05T00:00:00"/>
    <d v="2017-03-01T00:00:00"/>
    <d v="2017-03-05T00:00:00"/>
    <s v="Sunday"/>
    <d v="1899-12-30T14:10:22"/>
    <d v="1899-12-30T14:00:00"/>
    <n v="1"/>
    <d v="2017-03-05T00:00:00"/>
    <d v="2017-03-01T00:00:00"/>
    <d v="2017-03-05T00:00:00"/>
    <s v="Sunday"/>
    <d v="1899-12-30T14:40:53"/>
    <d v="1899-12-30T15:00:00"/>
    <s v="Round Trip"/>
  </r>
  <r>
    <n v="1507653"/>
    <s v="Non-RFID Card Member"/>
    <m/>
    <m/>
    <n v="53202"/>
    <s v="UNITED STATES"/>
    <s v="Single Ride"/>
    <n v="17"/>
    <x v="7"/>
    <n v="43.038580000000003"/>
    <n v="-87.90934"/>
    <x v="8"/>
    <n v="43.058619999999998"/>
    <n v="-87.885319999999993"/>
    <n v="18"/>
    <n v="0"/>
    <n v="2.7"/>
    <n v="2.6"/>
    <n v="108"/>
    <n v="-1"/>
    <d v="2017-03-01T00:00:00"/>
    <d v="2017-03-01T00:00:00"/>
    <d v="2017-03-01T00:00:00"/>
    <s v="Wednesday"/>
    <d v="1899-12-30T22:12:43"/>
    <d v="1899-12-30T22:00:00"/>
    <n v="1"/>
    <d v="2017-03-01T00:00:00"/>
    <d v="2017-03-01T00:00:00"/>
    <d v="2017-03-01T00:00:00"/>
    <s v="Wednesday"/>
    <d v="1899-12-30T22:30:41"/>
    <d v="1899-12-30T23:00:00"/>
    <s v="One Way"/>
  </r>
  <r>
    <n v="1512004"/>
    <s v="Non-RFID Card Member"/>
    <m/>
    <m/>
    <n v="53126"/>
    <s v="UNITED STATES"/>
    <s v="Single Ride"/>
    <n v="5588"/>
    <x v="3"/>
    <n v="43.03519"/>
    <n v="-87.907390000000007"/>
    <x v="3"/>
    <n v="43.03519"/>
    <n v="-87.907390000000007"/>
    <n v="77"/>
    <n v="6"/>
    <n v="11.6"/>
    <n v="11"/>
    <n v="462"/>
    <n v="-1"/>
    <d v="2017-03-31T00:00:00"/>
    <d v="2017-03-01T00:00:00"/>
    <d v="2017-03-31T00:00:00"/>
    <s v="Friday"/>
    <d v="1899-12-30T15:39:44"/>
    <d v="1899-12-30T16:00:00"/>
    <n v="1"/>
    <d v="2017-03-31T00:00:00"/>
    <d v="2017-03-01T00:00:00"/>
    <d v="2017-03-31T00:00:00"/>
    <s v="Friday"/>
    <d v="1899-12-30T16:56:55"/>
    <d v="1899-12-30T17:00:00"/>
    <s v="Round Trip"/>
  </r>
  <r>
    <n v="1517809"/>
    <s v="Non-RFID Card Member"/>
    <m/>
    <m/>
    <n v="26275"/>
    <s v="UNITED STATES"/>
    <s v="Single Ride"/>
    <n v="99"/>
    <x v="6"/>
    <n v="43.078530000000001"/>
    <n v="-87.882620000000003"/>
    <x v="11"/>
    <n v="43.078530000000001"/>
    <n v="-87.882620000000003"/>
    <n v="25"/>
    <n v="3"/>
    <n v="3.8"/>
    <n v="3.6"/>
    <n v="150"/>
    <n v="-1"/>
    <d v="2017-03-05T00:00:00"/>
    <d v="2017-03-01T00:00:00"/>
    <d v="2017-03-05T00:00:00"/>
    <s v="Sunday"/>
    <d v="1899-12-30T06:11:08"/>
    <d v="1899-12-30T06:00:00"/>
    <n v="1"/>
    <d v="2017-03-05T00:00:00"/>
    <d v="2017-03-01T00:00:00"/>
    <d v="2017-03-05T00:00:00"/>
    <s v="Sunday"/>
    <d v="1899-12-30T06:36:07"/>
    <d v="1899-12-30T07:00:00"/>
    <s v="Round Trip"/>
  </r>
  <r>
    <n v="1521811"/>
    <s v="Non-RFID Card Member"/>
    <m/>
    <m/>
    <n v="53202"/>
    <s v="UNITED STATES"/>
    <s v="Single Ride"/>
    <n v="274"/>
    <x v="7"/>
    <n v="43.038580000000003"/>
    <n v="-87.90934"/>
    <x v="13"/>
    <n v="43.031480000000002"/>
    <n v="-87.908169999999998"/>
    <n v="5"/>
    <n v="3"/>
    <n v="0.8"/>
    <n v="0.7"/>
    <n v="30"/>
    <n v="-1"/>
    <d v="2017-03-02T00:00:00"/>
    <d v="2017-03-01T00:00:00"/>
    <d v="2017-03-02T00:00:00"/>
    <s v="Thursday"/>
    <d v="1899-12-30T20:54:41"/>
    <d v="1899-12-30T21:00:00"/>
    <n v="1"/>
    <d v="2017-03-02T00:00:00"/>
    <d v="2017-03-01T00:00:00"/>
    <d v="2017-03-02T00:00:00"/>
    <s v="Thursday"/>
    <d v="1899-12-30T20:59:56"/>
    <d v="1899-12-30T21:00:00"/>
    <s v="One Way"/>
  </r>
  <r>
    <n v="1522964"/>
    <s v="Non-RFID Card Member"/>
    <m/>
    <m/>
    <n v="53215"/>
    <s v="UNITED STATES"/>
    <s v="Single Ride"/>
    <n v="1000"/>
    <x v="40"/>
    <n v="43.004728999999998"/>
    <n v="-87.905463999999995"/>
    <x v="33"/>
    <n v="43.004728999999998"/>
    <n v="-87.905463999999995"/>
    <n v="24"/>
    <n v="0"/>
    <n v="3.6"/>
    <n v="3.4"/>
    <n v="144"/>
    <n v="-1"/>
    <d v="2017-03-28T00:00:00"/>
    <d v="2017-03-01T00:00:00"/>
    <d v="2017-03-28T00:00:00"/>
    <s v="Tuesday"/>
    <d v="1899-12-30T22:17:41"/>
    <d v="1899-12-30T22:00:00"/>
    <n v="1"/>
    <d v="2017-03-28T00:00:00"/>
    <d v="2017-03-01T00:00:00"/>
    <d v="2017-03-28T00:00:00"/>
    <s v="Tuesday"/>
    <d v="1899-12-30T22:41:02"/>
    <d v="1899-12-30T23:00:00"/>
    <s v="Round Trip"/>
  </r>
  <r>
    <n v="1523543"/>
    <s v="Non-RFID Card Member"/>
    <m/>
    <m/>
    <n v="53218"/>
    <s v="UNITED STATES"/>
    <s v="Single Ride"/>
    <n v="204"/>
    <x v="41"/>
    <n v="43.02017"/>
    <n v="-87.933049999999994"/>
    <x v="29"/>
    <n v="43.040154000000001"/>
    <n v="-87.932113000000001"/>
    <n v="1260"/>
    <n v="0"/>
    <n v="18"/>
    <n v="17.100000000000001"/>
    <n v="720"/>
    <n v="-1"/>
    <d v="2017-03-01T00:00:00"/>
    <d v="2017-03-01T00:00:00"/>
    <d v="2017-03-01T00:00:00"/>
    <s v="Wednesday"/>
    <d v="1899-12-30T02:37:13"/>
    <d v="1899-12-30T03:00:00"/>
    <n v="1"/>
    <d v="2017-03-01T00:00:00"/>
    <d v="2017-03-01T00:00:00"/>
    <d v="2017-03-01T00:00:00"/>
    <s v="Wednesday"/>
    <d v="1899-12-30T23:37:42"/>
    <d v="1899-12-31T00:00:00"/>
    <s v="One Way"/>
  </r>
  <r>
    <n v="1524544"/>
    <s v="Non-RFID Card Member"/>
    <m/>
    <m/>
    <m/>
    <s v="UNITED STATES"/>
    <s v="Single Ride"/>
    <n v="15"/>
    <x v="8"/>
    <n v="43.04804"/>
    <n v="-87.896720000000002"/>
    <x v="12"/>
    <n v="43.038649999999997"/>
    <n v="-87.921930000000003"/>
    <n v="23"/>
    <n v="3"/>
    <n v="3.5"/>
    <n v="3.3"/>
    <n v="138"/>
    <n v="-1"/>
    <d v="2017-03-02T00:00:00"/>
    <d v="2017-03-01T00:00:00"/>
    <d v="2017-03-02T00:00:00"/>
    <s v="Thursday"/>
    <d v="1899-12-30T17:53:42"/>
    <d v="1899-12-30T18:00:00"/>
    <n v="1"/>
    <d v="2017-03-02T00:00:00"/>
    <d v="2017-03-01T00:00:00"/>
    <d v="2017-03-02T00:00:00"/>
    <s v="Thursday"/>
    <d v="1899-12-30T18:16:10"/>
    <d v="1899-12-30T18:00:00"/>
    <s v="One Way"/>
  </r>
  <r>
    <n v="1526089"/>
    <s v="Non-RFID Card Member"/>
    <m/>
    <m/>
    <n v="53217"/>
    <s v="UNITED STATES"/>
    <s v="Single Ride"/>
    <n v="11125"/>
    <x v="8"/>
    <n v="43.04804"/>
    <n v="-87.896720000000002"/>
    <x v="10"/>
    <n v="43.042490000000001"/>
    <n v="-87.909959999999998"/>
    <n v="10"/>
    <n v="3"/>
    <n v="1.5"/>
    <n v="1.4"/>
    <n v="60"/>
    <n v="-1"/>
    <d v="2017-03-04T00:00:00"/>
    <d v="2017-03-01T00:00:00"/>
    <d v="2017-03-04T00:00:00"/>
    <s v="Saturday"/>
    <d v="1899-12-30T13:45:38"/>
    <d v="1899-12-30T14:00:00"/>
    <n v="1"/>
    <d v="2017-03-04T00:00:00"/>
    <d v="2017-03-01T00:00:00"/>
    <d v="2017-03-04T00:00:00"/>
    <s v="Saturday"/>
    <d v="1899-12-30T13:55:19"/>
    <d v="1899-12-30T14:00:00"/>
    <s v="One Way"/>
  </r>
  <r>
    <n v="1526603"/>
    <s v="Non-RFID Card Member"/>
    <m/>
    <m/>
    <n v="53150"/>
    <s v="UNITED STATES"/>
    <s v="Single Ride"/>
    <n v="5531"/>
    <x v="15"/>
    <n v="43.04824"/>
    <n v="-87.904970000000006"/>
    <x v="0"/>
    <n v="43.04824"/>
    <n v="-87.904970000000006"/>
    <n v="31"/>
    <n v="3"/>
    <n v="4.7"/>
    <n v="4.4000000000000004"/>
    <n v="186"/>
    <n v="-1"/>
    <d v="2017-03-04T00:00:00"/>
    <d v="2017-03-01T00:00:00"/>
    <d v="2017-03-04T00:00:00"/>
    <s v="Saturday"/>
    <d v="1899-12-30T17:29:16"/>
    <d v="1899-12-30T17:00:00"/>
    <n v="1"/>
    <d v="2017-03-04T00:00:00"/>
    <d v="2017-03-01T00:00:00"/>
    <d v="2017-03-04T00:00:00"/>
    <s v="Saturday"/>
    <d v="1899-12-30T18:00:20"/>
    <d v="1899-12-30T18:00:00"/>
    <s v="Round Trip"/>
  </r>
  <r>
    <n v="1527755"/>
    <s v="Non-RFID Card Member"/>
    <m/>
    <m/>
    <n v="60655"/>
    <s v="UNITED STATES"/>
    <s v="Single Ride"/>
    <n v="189"/>
    <x v="1"/>
    <n v="43.048200000000001"/>
    <n v="-87.900859999999994"/>
    <x v="29"/>
    <n v="43.040154000000001"/>
    <n v="-87.932113000000001"/>
    <n v="18"/>
    <n v="3"/>
    <n v="2.7"/>
    <n v="2.6"/>
    <n v="108"/>
    <n v="-1"/>
    <d v="2017-03-05T00:00:00"/>
    <d v="2017-03-01T00:00:00"/>
    <d v="2017-03-05T00:00:00"/>
    <s v="Sunday"/>
    <d v="1899-12-30T16:18:15"/>
    <d v="1899-12-30T16:00:00"/>
    <n v="1"/>
    <d v="2017-03-05T00:00:00"/>
    <d v="2017-03-01T00:00:00"/>
    <d v="2017-03-05T00:00:00"/>
    <s v="Sunday"/>
    <d v="1899-12-30T16:36:57"/>
    <d v="1899-12-30T17:00:00"/>
    <s v="One Way"/>
  </r>
  <r>
    <n v="1527900"/>
    <s v="Non-RFID Card Member"/>
    <m/>
    <m/>
    <n v="97005"/>
    <s v="UNITED STATES"/>
    <s v="Single Ride"/>
    <n v="11054"/>
    <x v="32"/>
    <n v="43.040154000000001"/>
    <n v="-87.932113000000001"/>
    <x v="3"/>
    <n v="43.03519"/>
    <n v="-87.907390000000007"/>
    <n v="19"/>
    <n v="3"/>
    <n v="2.9"/>
    <n v="2.7"/>
    <n v="114"/>
    <n v="-1"/>
    <d v="2017-03-05T00:00:00"/>
    <d v="2017-03-01T00:00:00"/>
    <d v="2017-03-05T00:00:00"/>
    <s v="Sunday"/>
    <d v="1899-12-30T17:39:31"/>
    <d v="1899-12-30T18:00:00"/>
    <n v="1"/>
    <d v="2017-03-05T00:00:00"/>
    <d v="2017-03-01T00:00:00"/>
    <d v="2017-03-05T00:00:00"/>
    <s v="Sunday"/>
    <d v="1899-12-30T17:58:07"/>
    <d v="1899-12-30T18:00:00"/>
    <s v="One Way"/>
  </r>
  <r>
    <n v="1528012"/>
    <s v="Non-RFID Card Member"/>
    <m/>
    <m/>
    <n v="53204"/>
    <s v="UNITED STATES"/>
    <s v="Single Ride"/>
    <n v="22"/>
    <x v="42"/>
    <n v="43.05097"/>
    <n v="-87.906440000000003"/>
    <x v="22"/>
    <n v="43.060250000000003"/>
    <n v="-87.892169999999993"/>
    <n v="22"/>
    <n v="3"/>
    <n v="3.3"/>
    <n v="3.1"/>
    <n v="132"/>
    <n v="-1"/>
    <d v="2017-03-12T00:00:00"/>
    <d v="2017-03-01T00:00:00"/>
    <d v="2017-03-12T00:00:00"/>
    <s v="Sunday"/>
    <d v="1899-12-30T13:30:28"/>
    <d v="1899-12-30T14:00:00"/>
    <n v="1"/>
    <d v="2017-03-12T00:00:00"/>
    <d v="2017-03-01T00:00:00"/>
    <d v="2017-03-12T00:00:00"/>
    <s v="Sunday"/>
    <d v="1899-12-30T13:52:49"/>
    <d v="1899-12-30T14:00:00"/>
    <s v="One Way"/>
  </r>
  <r>
    <n v="1528076"/>
    <s v="Non-RFID Card Member"/>
    <m/>
    <m/>
    <n v="54913"/>
    <s v="UNITED STATES"/>
    <s v="Single Ride"/>
    <n v="46"/>
    <x v="15"/>
    <n v="43.04824"/>
    <n v="-87.904970000000006"/>
    <x v="34"/>
    <n v="43.053040000000003"/>
    <n v="-87.897660000000002"/>
    <n v="547"/>
    <n v="57"/>
    <n v="18"/>
    <n v="17.100000000000001"/>
    <n v="720"/>
    <n v="-1"/>
    <d v="2017-03-05T00:00:00"/>
    <d v="2017-03-01T00:00:00"/>
    <d v="2017-03-05T00:00:00"/>
    <s v="Sunday"/>
    <d v="1899-12-30T22:33:21"/>
    <d v="1899-12-30T23:00:00"/>
    <n v="1"/>
    <d v="2017-03-06T00:00:00"/>
    <d v="2017-03-01T00:00:00"/>
    <d v="2017-03-06T00:00:00"/>
    <s v="Monday"/>
    <d v="1899-12-30T07:40:48"/>
    <d v="1899-12-30T08:00:00"/>
    <s v="One Way"/>
  </r>
  <r>
    <n v="1528415"/>
    <s v="Non-RFID Card Member"/>
    <m/>
    <m/>
    <n v="53215"/>
    <s v="UNITED STATES"/>
    <s v="Single Ride"/>
    <n v="104"/>
    <x v="40"/>
    <n v="43.004728999999998"/>
    <n v="-87.905463999999995"/>
    <x v="33"/>
    <n v="43.004728999999998"/>
    <n v="-87.905463999999995"/>
    <n v="72"/>
    <n v="9"/>
    <n v="10.8"/>
    <n v="10.3"/>
    <n v="432"/>
    <n v="-1"/>
    <d v="2017-03-06T00:00:00"/>
    <d v="2017-03-01T00:00:00"/>
    <d v="2017-03-06T00:00:00"/>
    <s v="Monday"/>
    <d v="1899-12-30T15:30:38"/>
    <d v="1899-12-30T16:00:00"/>
    <n v="1"/>
    <d v="2017-03-06T00:00:00"/>
    <d v="2017-03-01T00:00:00"/>
    <d v="2017-03-06T00:00:00"/>
    <s v="Monday"/>
    <d v="1899-12-30T16:42:16"/>
    <d v="1899-12-30T17:00:00"/>
    <s v="Round Trip"/>
  </r>
  <r>
    <n v="1528495"/>
    <s v="Non-RFID Card Member"/>
    <m/>
    <m/>
    <n v="54115"/>
    <s v="UNITED STATES"/>
    <s v="Single Ride"/>
    <n v="993"/>
    <x v="43"/>
    <n v="43.036900000000003"/>
    <n v="-87.89667"/>
    <x v="23"/>
    <n v="43.045712999999999"/>
    <n v="-87.899756999999994"/>
    <n v="25"/>
    <n v="0"/>
    <n v="3.8"/>
    <n v="3.6"/>
    <n v="150"/>
    <n v="-1"/>
    <d v="2017-03-07T00:00:00"/>
    <d v="2017-03-01T00:00:00"/>
    <d v="2017-03-07T00:00:00"/>
    <s v="Tuesday"/>
    <d v="1899-12-30T16:12:29"/>
    <d v="1899-12-30T16:00:00"/>
    <n v="1"/>
    <d v="2017-03-07T00:00:00"/>
    <d v="2017-03-01T00:00:00"/>
    <d v="2017-03-07T00:00:00"/>
    <s v="Tuesday"/>
    <d v="1899-12-30T16:37:12"/>
    <d v="1899-12-30T17:00:00"/>
    <s v="One Way"/>
  </r>
  <r>
    <n v="1528495"/>
    <s v="Non-RFID Card Member"/>
    <m/>
    <m/>
    <n v="54115"/>
    <s v="UNITED STATES"/>
    <s v="Single Ride"/>
    <n v="361"/>
    <x v="43"/>
    <n v="43.036900000000003"/>
    <n v="-87.89667"/>
    <x v="23"/>
    <n v="43.045712999999999"/>
    <n v="-87.899756999999994"/>
    <n v="24"/>
    <n v="0"/>
    <n v="3.6"/>
    <n v="3.4"/>
    <n v="144"/>
    <n v="-1"/>
    <d v="2017-03-07T00:00:00"/>
    <d v="2017-03-01T00:00:00"/>
    <d v="2017-03-07T00:00:00"/>
    <s v="Tuesday"/>
    <d v="1899-12-30T16:13:17"/>
    <d v="1899-12-30T16:00:00"/>
    <n v="1"/>
    <d v="2017-03-07T00:00:00"/>
    <d v="2017-03-01T00:00:00"/>
    <d v="2017-03-07T00:00:00"/>
    <s v="Tuesday"/>
    <d v="1899-12-30T16:37:08"/>
    <d v="1899-12-30T17:00:00"/>
    <s v="One Way"/>
  </r>
  <r>
    <n v="1528643"/>
    <s v="Non-RFID Card Member"/>
    <m/>
    <m/>
    <n v="18940"/>
    <s v="UNITED STATES"/>
    <s v="Single Ride"/>
    <n v="11054"/>
    <x v="13"/>
    <n v="43.03913"/>
    <n v="-87.916150000000002"/>
    <x v="9"/>
    <n v="43.03913"/>
    <n v="-87.916150000000002"/>
    <n v="21"/>
    <n v="3"/>
    <n v="3.2"/>
    <n v="3"/>
    <n v="126"/>
    <n v="-1"/>
    <d v="2017-03-07T00:00:00"/>
    <d v="2017-03-01T00:00:00"/>
    <d v="2017-03-07T00:00:00"/>
    <s v="Tuesday"/>
    <d v="1899-12-30T00:52:41"/>
    <d v="1899-12-30T01:00:00"/>
    <n v="1"/>
    <d v="2017-03-07T00:00:00"/>
    <d v="2017-03-01T00:00:00"/>
    <d v="2017-03-07T00:00:00"/>
    <s v="Tuesday"/>
    <d v="1899-12-30T01:13:31"/>
    <d v="1899-12-30T01:00:00"/>
    <s v="Round Trip"/>
  </r>
  <r>
    <n v="1528666"/>
    <s v="Non-RFID Card Member"/>
    <m/>
    <m/>
    <n v="53213"/>
    <s v="UNITED STATES"/>
    <s v="Single Ride"/>
    <n v="11136"/>
    <x v="12"/>
    <n v="43.060839999999999"/>
    <n v="-88.001940000000005"/>
    <x v="35"/>
    <n v="43.06044"/>
    <n v="-88.016239999999996"/>
    <n v="12"/>
    <n v="0"/>
    <n v="1.8"/>
    <n v="1.7"/>
    <n v="72"/>
    <n v="-1"/>
    <d v="2017-03-07T00:00:00"/>
    <d v="2017-03-01T00:00:00"/>
    <d v="2017-03-07T00:00:00"/>
    <s v="Tuesday"/>
    <d v="1899-12-30T12:03:05"/>
    <d v="1899-12-30T12:00:00"/>
    <n v="1"/>
    <d v="2017-03-07T00:00:00"/>
    <d v="2017-03-01T00:00:00"/>
    <d v="2017-03-07T00:00:00"/>
    <s v="Tuesday"/>
    <d v="1899-12-30T12:15:39"/>
    <d v="1899-12-30T12:00:00"/>
    <s v="One Way"/>
  </r>
  <r>
    <n v="1528666"/>
    <s v="Non-RFID Card Member"/>
    <m/>
    <m/>
    <n v="53213"/>
    <s v="UNITED STATES"/>
    <s v="Single Ride"/>
    <n v="11095"/>
    <x v="44"/>
    <n v="43.06044"/>
    <n v="-88.016239999999996"/>
    <x v="35"/>
    <n v="43.06044"/>
    <n v="-88.016239999999996"/>
    <n v="6"/>
    <n v="0"/>
    <n v="0.9"/>
    <n v="0.9"/>
    <n v="36"/>
    <n v="-1"/>
    <d v="2017-03-07T00:00:00"/>
    <d v="2017-03-01T00:00:00"/>
    <d v="2017-03-07T00:00:00"/>
    <s v="Tuesday"/>
    <d v="1899-12-30T08:35:45"/>
    <d v="1899-12-30T09:00:00"/>
    <n v="1"/>
    <d v="2017-03-07T00:00:00"/>
    <d v="2017-03-01T00:00:00"/>
    <d v="2017-03-07T00:00:00"/>
    <s v="Tuesday"/>
    <d v="1899-12-30T08:41:11"/>
    <d v="1899-12-30T09:00:00"/>
    <s v="Round Trip"/>
  </r>
  <r>
    <n v="1528910"/>
    <s v="Non-RFID Card Member"/>
    <m/>
    <m/>
    <n v="53205"/>
    <s v="UNITED STATES"/>
    <s v="Single Ride"/>
    <n v="11099"/>
    <x v="32"/>
    <n v="43.040154000000001"/>
    <n v="-87.932113000000001"/>
    <x v="21"/>
    <n v="43.054830000000003"/>
    <n v="-87.91874"/>
    <n v="42"/>
    <n v="0"/>
    <n v="6.3"/>
    <n v="6"/>
    <n v="252"/>
    <n v="-1"/>
    <d v="2017-03-07T00:00:00"/>
    <d v="2017-03-01T00:00:00"/>
    <d v="2017-03-07T00:00:00"/>
    <s v="Tuesday"/>
    <d v="1899-12-30T16:54:04"/>
    <d v="1899-12-30T17:00:00"/>
    <n v="1"/>
    <d v="2017-03-07T00:00:00"/>
    <d v="2017-03-01T00:00:00"/>
    <d v="2017-03-07T00:00:00"/>
    <s v="Tuesday"/>
    <d v="1899-12-30T17:36:37"/>
    <d v="1899-12-30T18:00:00"/>
    <s v="One Way"/>
  </r>
  <r>
    <n v="1529051"/>
    <s v="Non-RFID Card Member"/>
    <m/>
    <m/>
    <n v="53207"/>
    <s v="UNITED STATES"/>
    <s v="Single Ride"/>
    <n v="961"/>
    <x v="25"/>
    <n v="43.020020000000002"/>
    <n v="-87.912540000000007"/>
    <x v="33"/>
    <n v="43.004728999999998"/>
    <n v="-87.905463999999995"/>
    <n v="1475"/>
    <n v="0"/>
    <n v="18"/>
    <n v="17.100000000000001"/>
    <n v="720"/>
    <n v="-1"/>
    <d v="2017-03-07T00:00:00"/>
    <d v="2017-03-01T00:00:00"/>
    <d v="2017-03-07T00:00:00"/>
    <s v="Tuesday"/>
    <d v="1899-12-30T23:27:58"/>
    <d v="1899-12-30T23:00:00"/>
    <n v="1"/>
    <d v="2017-03-09T00:00:00"/>
    <d v="2017-03-01T00:00:00"/>
    <d v="2017-03-09T00:00:00"/>
    <s v="Thursday"/>
    <d v="1899-12-30T00:02:54"/>
    <d v="1899-12-30T00:00:00"/>
    <s v="One Way"/>
  </r>
  <r>
    <n v="1533138"/>
    <s v="Non-RFID Card Member"/>
    <m/>
    <m/>
    <n v="53132"/>
    <s v="UNITED STATES"/>
    <s v="Single Ride"/>
    <n v="243"/>
    <x v="27"/>
    <n v="43.058010000000003"/>
    <n v="-87.877300000000005"/>
    <x v="30"/>
    <n v="43.058010000000003"/>
    <n v="-87.877300000000005"/>
    <n v="8"/>
    <n v="0"/>
    <n v="1.2"/>
    <n v="1.1000000000000001"/>
    <n v="48"/>
    <n v="-1"/>
    <d v="2017-03-12T00:00:00"/>
    <d v="2017-03-01T00:00:00"/>
    <d v="2017-03-12T00:00:00"/>
    <s v="Sunday"/>
    <d v="1899-12-30T14:47:42"/>
    <d v="1899-12-30T15:00:00"/>
    <n v="1"/>
    <d v="2017-03-12T00:00:00"/>
    <d v="2017-03-01T00:00:00"/>
    <d v="2017-03-12T00:00:00"/>
    <s v="Sunday"/>
    <d v="1899-12-30T14:55:33"/>
    <d v="1899-12-30T15:00:00"/>
    <s v="Round Trip"/>
  </r>
  <r>
    <n v="1533138"/>
    <s v="Non-RFID Card Member"/>
    <m/>
    <m/>
    <n v="53132"/>
    <s v="UNITED STATES"/>
    <s v="Single Ride"/>
    <n v="5522"/>
    <x v="27"/>
    <n v="43.058010000000003"/>
    <n v="-87.877300000000005"/>
    <x v="30"/>
    <n v="43.058010000000003"/>
    <n v="-87.877300000000005"/>
    <n v="7"/>
    <n v="0"/>
    <n v="1.1000000000000001"/>
    <n v="1"/>
    <n v="42"/>
    <n v="-1"/>
    <d v="2017-03-12T00:00:00"/>
    <d v="2017-03-01T00:00:00"/>
    <d v="2017-03-12T00:00:00"/>
    <s v="Sunday"/>
    <d v="1899-12-30T14:48:40"/>
    <d v="1899-12-30T15:00:00"/>
    <n v="1"/>
    <d v="2017-03-12T00:00:00"/>
    <d v="2017-03-01T00:00:00"/>
    <d v="2017-03-12T00:00:00"/>
    <s v="Sunday"/>
    <d v="1899-12-30T14:55:46"/>
    <d v="1899-12-30T15:00:00"/>
    <s v="Round Trip"/>
  </r>
  <r>
    <n v="1537957"/>
    <s v="Non-RFID Card Member"/>
    <m/>
    <m/>
    <n v="50629"/>
    <s v="UNITED STATES"/>
    <s v="Single Ride"/>
    <n v="5558"/>
    <x v="43"/>
    <n v="43.036900000000003"/>
    <n v="-87.89667"/>
    <x v="9"/>
    <n v="43.03913"/>
    <n v="-87.916150000000002"/>
    <n v="69"/>
    <n v="0"/>
    <n v="10.4"/>
    <n v="9.8000000000000007"/>
    <n v="414"/>
    <n v="-1"/>
    <d v="2017-03-16T00:00:00"/>
    <d v="2017-03-01T00:00:00"/>
    <d v="2017-03-16T00:00:00"/>
    <s v="Thursday"/>
    <d v="1899-12-30T14:12:55"/>
    <d v="1899-12-30T14:00:00"/>
    <n v="1"/>
    <d v="2017-03-16T00:00:00"/>
    <d v="2017-03-01T00:00:00"/>
    <d v="2017-03-16T00:00:00"/>
    <s v="Thursday"/>
    <d v="1899-12-30T15:21:00"/>
    <d v="1899-12-30T15:00:00"/>
    <s v="One Way"/>
  </r>
  <r>
    <n v="1540693"/>
    <s v="Non-RFID Card Member"/>
    <m/>
    <m/>
    <n v="53578"/>
    <s v="UNITED STATES"/>
    <s v="Single Ride"/>
    <n v="307"/>
    <x v="15"/>
    <n v="43.04824"/>
    <n v="-87.904970000000006"/>
    <x v="8"/>
    <n v="43.058619999999998"/>
    <n v="-87.885319999999993"/>
    <n v="9"/>
    <n v="0"/>
    <n v="1.4"/>
    <n v="1.3"/>
    <n v="54"/>
    <n v="-1"/>
    <d v="2017-03-18T00:00:00"/>
    <d v="2017-03-01T00:00:00"/>
    <d v="2017-03-18T00:00:00"/>
    <s v="Saturday"/>
    <d v="1899-12-30T02:02:06"/>
    <d v="1899-12-30T02:00:00"/>
    <n v="1"/>
    <d v="2017-03-18T00:00:00"/>
    <d v="2017-03-01T00:00:00"/>
    <d v="2017-03-18T00:00:00"/>
    <s v="Saturday"/>
    <d v="1899-12-30T02:11:33"/>
    <d v="1899-12-30T02:00:00"/>
    <s v="One Way"/>
  </r>
  <r>
    <n v="1540835"/>
    <s v="Non-RFID Card Member"/>
    <m/>
    <m/>
    <n v="48103"/>
    <s v="UNITED STATES"/>
    <s v="Single Ride"/>
    <n v="1"/>
    <x v="27"/>
    <n v="43.058010000000003"/>
    <n v="-87.877300000000005"/>
    <x v="4"/>
    <n v="43.038580000000003"/>
    <n v="-87.90934"/>
    <n v="51"/>
    <n v="3"/>
    <n v="7.7"/>
    <n v="7.3"/>
    <n v="306"/>
    <n v="-1"/>
    <d v="2017-03-18T00:00:00"/>
    <d v="2017-03-01T00:00:00"/>
    <d v="2017-03-18T00:00:00"/>
    <s v="Saturday"/>
    <d v="1899-12-30T10:31:16"/>
    <d v="1899-12-30T11:00:00"/>
    <n v="1"/>
    <d v="2017-03-18T00:00:00"/>
    <d v="2017-03-01T00:00:00"/>
    <d v="2017-03-18T00:00:00"/>
    <s v="Saturday"/>
    <d v="1899-12-30T11:22:03"/>
    <d v="1899-12-30T11:00:00"/>
    <s v="One Way"/>
  </r>
  <r>
    <n v="1542144"/>
    <s v="Non-RFID Card Member"/>
    <m/>
    <m/>
    <n v="61028"/>
    <s v="UNITED STATES"/>
    <s v="Single Ride"/>
    <n v="11130"/>
    <x v="43"/>
    <n v="43.036900000000003"/>
    <n v="-87.89667"/>
    <x v="36"/>
    <n v="43.036900000000003"/>
    <n v="-87.89667"/>
    <n v="38"/>
    <n v="3"/>
    <n v="5.7"/>
    <n v="5.4"/>
    <n v="228"/>
    <n v="-1"/>
    <d v="2017-03-18T00:00:00"/>
    <d v="2017-03-01T00:00:00"/>
    <d v="2017-03-18T00:00:00"/>
    <s v="Saturday"/>
    <d v="1899-12-30T14:57:49"/>
    <d v="1899-12-30T15:00:00"/>
    <n v="1"/>
    <d v="2017-03-18T00:00:00"/>
    <d v="2017-03-01T00:00:00"/>
    <d v="2017-03-18T00:00:00"/>
    <s v="Saturday"/>
    <d v="1899-12-30T15:35:25"/>
    <d v="1899-12-30T16:00:00"/>
    <s v="Round Trip"/>
  </r>
  <r>
    <n v="1543502"/>
    <s v="Non-RFID Card Member"/>
    <m/>
    <m/>
    <n v="53202"/>
    <s v="UNITED STATES"/>
    <s v="Single Ride"/>
    <n v="11134"/>
    <x v="30"/>
    <n v="43.053040000000003"/>
    <n v="-87.897660000000002"/>
    <x v="2"/>
    <n v="43.048200000000001"/>
    <n v="-87.900859999999994"/>
    <n v="5"/>
    <n v="0"/>
    <n v="0.8"/>
    <n v="0.7"/>
    <n v="30"/>
    <n v="-1"/>
    <d v="2017-03-18T00:00:00"/>
    <d v="2017-03-01T00:00:00"/>
    <d v="2017-03-18T00:00:00"/>
    <s v="Saturday"/>
    <d v="1899-12-30T21:32:53"/>
    <d v="1899-12-30T22:00:00"/>
    <n v="1"/>
    <d v="2017-03-18T00:00:00"/>
    <d v="2017-03-01T00:00:00"/>
    <d v="2017-03-18T00:00:00"/>
    <s v="Saturday"/>
    <d v="1899-12-30T21:37:03"/>
    <d v="1899-12-30T22:00:00"/>
    <s v="One Way"/>
  </r>
  <r>
    <n v="1546398"/>
    <s v="Non-RFID Card Member"/>
    <m/>
    <m/>
    <n v="53206"/>
    <s v="UNITED STATES"/>
    <s v="Single Ride"/>
    <n v="11149"/>
    <x v="27"/>
    <n v="43.058010000000003"/>
    <n v="-87.877300000000005"/>
    <x v="30"/>
    <n v="43.058010000000003"/>
    <n v="-87.877300000000005"/>
    <n v="89"/>
    <n v="6"/>
    <n v="13.4"/>
    <n v="12.7"/>
    <n v="534"/>
    <n v="-1"/>
    <d v="2017-03-24T00:00:00"/>
    <d v="2017-03-01T00:00:00"/>
    <d v="2017-03-24T00:00:00"/>
    <s v="Friday"/>
    <d v="1899-12-30T13:15:37"/>
    <d v="1899-12-30T13:00:00"/>
    <n v="1"/>
    <d v="2017-03-24T00:00:00"/>
    <d v="2017-03-01T00:00:00"/>
    <d v="2017-03-24T00:00:00"/>
    <s v="Friday"/>
    <d v="1899-12-30T14:44:07"/>
    <d v="1899-12-30T15:00:00"/>
    <s v="Round Trip"/>
  </r>
  <r>
    <n v="1546617"/>
    <s v="Non-RFID Card Member"/>
    <m/>
    <m/>
    <n v="68123"/>
    <s v="UNITED STATES"/>
    <s v="Single Ride"/>
    <n v="5446"/>
    <x v="31"/>
    <n v="43.052460000000004"/>
    <n v="-87.891000000000005"/>
    <x v="26"/>
    <n v="43.052460000000004"/>
    <n v="-87.891000000000005"/>
    <n v="65"/>
    <n v="6"/>
    <n v="9.8000000000000007"/>
    <n v="9.3000000000000007"/>
    <n v="390"/>
    <n v="-1"/>
    <d v="2017-03-20T00:00:00"/>
    <d v="2017-03-01T00:00:00"/>
    <d v="2017-03-20T00:00:00"/>
    <s v="Monday"/>
    <d v="1899-12-30T14:30:53"/>
    <d v="1899-12-30T15:00:00"/>
    <n v="1"/>
    <d v="2017-03-20T00:00:00"/>
    <d v="2017-03-01T00:00:00"/>
    <d v="2017-03-20T00:00:00"/>
    <s v="Monday"/>
    <d v="1899-12-30T15:35:45"/>
    <d v="1899-12-30T16:00:00"/>
    <s v="Round Trip"/>
  </r>
  <r>
    <n v="1547762"/>
    <s v="Non-RFID Card Member"/>
    <m/>
    <m/>
    <n v="53208"/>
    <s v="UNITED STATES"/>
    <s v="Single Ride"/>
    <n v="5516"/>
    <x v="39"/>
    <n v="43.056539999999998"/>
    <n v="-87.914370000000005"/>
    <x v="37"/>
    <n v="43.02948"/>
    <n v="-87.912819999999996"/>
    <n v="18"/>
    <n v="0"/>
    <n v="2.7"/>
    <n v="2.6"/>
    <n v="108"/>
    <n v="-1"/>
    <d v="2017-03-21T00:00:00"/>
    <d v="2017-03-01T00:00:00"/>
    <d v="2017-03-21T00:00:00"/>
    <s v="Tuesday"/>
    <d v="1899-12-30T15:53:44"/>
    <d v="1899-12-30T16:00:00"/>
    <n v="1"/>
    <d v="2017-03-21T00:00:00"/>
    <d v="2017-03-01T00:00:00"/>
    <d v="2017-03-21T00:00:00"/>
    <s v="Tuesday"/>
    <d v="1899-12-30T16:11:13"/>
    <d v="1899-12-30T16:00:00"/>
    <s v="One Way"/>
  </r>
  <r>
    <n v="1548116"/>
    <s v="Non-RFID Card Member"/>
    <m/>
    <m/>
    <m/>
    <s v="UNITED STATES"/>
    <s v="Single Ride"/>
    <n v="978"/>
    <x v="3"/>
    <n v="43.03519"/>
    <n v="-87.907390000000007"/>
    <x v="37"/>
    <n v="43.02948"/>
    <n v="-87.912819999999996"/>
    <n v="16"/>
    <n v="0"/>
    <n v="2.4"/>
    <n v="2.2999999999999998"/>
    <n v="96"/>
    <n v="-1"/>
    <d v="2017-03-22T00:00:00"/>
    <d v="2017-03-01T00:00:00"/>
    <d v="2017-03-22T00:00:00"/>
    <s v="Wednesday"/>
    <d v="1899-12-30T08:07:37"/>
    <d v="1899-12-30T08:00:00"/>
    <n v="1"/>
    <d v="2017-03-22T00:00:00"/>
    <d v="2017-03-01T00:00:00"/>
    <d v="2017-03-22T00:00:00"/>
    <s v="Wednesday"/>
    <d v="1899-12-30T08:23:31"/>
    <d v="1899-12-30T08:00:00"/>
    <s v="One Way"/>
  </r>
  <r>
    <n v="1548769"/>
    <s v="Non-RFID Card Member"/>
    <m/>
    <m/>
    <n v="30024"/>
    <s v="UNITED STATES"/>
    <s v="Single Ride"/>
    <n v="5502"/>
    <x v="21"/>
    <n v="43.060786"/>
    <n v="-87.883825999999999"/>
    <x v="19"/>
    <n v="43.060786"/>
    <n v="-87.883825999999999"/>
    <n v="49"/>
    <n v="3"/>
    <n v="7.4"/>
    <n v="7"/>
    <n v="294"/>
    <n v="-1"/>
    <d v="2017-03-22T00:00:00"/>
    <d v="2017-03-01T00:00:00"/>
    <d v="2017-03-22T00:00:00"/>
    <s v="Wednesday"/>
    <d v="1899-12-30T18:51:14"/>
    <d v="1899-12-30T19:00:00"/>
    <n v="1"/>
    <d v="2017-03-22T00:00:00"/>
    <d v="2017-03-01T00:00:00"/>
    <d v="2017-03-22T00:00:00"/>
    <s v="Wednesday"/>
    <d v="1899-12-30T19:40:05"/>
    <d v="1899-12-30T20:00:00"/>
    <s v="Round Trip"/>
  </r>
  <r>
    <n v="1548773"/>
    <s v="Non-RFID Card Member"/>
    <m/>
    <m/>
    <n v="32824"/>
    <s v="UNITED STATES"/>
    <s v="Single Ride"/>
    <n v="25"/>
    <x v="21"/>
    <n v="43.060786"/>
    <n v="-87.883825999999999"/>
    <x v="19"/>
    <n v="43.060786"/>
    <n v="-87.883825999999999"/>
    <n v="48"/>
    <n v="0"/>
    <n v="7.2"/>
    <n v="6.8"/>
    <n v="288"/>
    <n v="-1"/>
    <d v="2017-03-22T00:00:00"/>
    <d v="2017-03-01T00:00:00"/>
    <d v="2017-03-22T00:00:00"/>
    <s v="Wednesday"/>
    <d v="1899-12-30T18:52:58"/>
    <d v="1899-12-30T19:00:00"/>
    <n v="1"/>
    <d v="2017-03-22T00:00:00"/>
    <d v="2017-03-01T00:00:00"/>
    <d v="2017-03-22T00:00:00"/>
    <s v="Wednesday"/>
    <d v="1899-12-30T19:40:22"/>
    <d v="1899-12-30T20:00:00"/>
    <s v="Round Trip"/>
  </r>
  <r>
    <n v="1550103"/>
    <s v="Non-RFID Card Member"/>
    <m/>
    <m/>
    <n v="2116"/>
    <s v="UNITED STATES"/>
    <s v="Single Ride"/>
    <n v="11098"/>
    <x v="11"/>
    <n v="43.031480000000002"/>
    <n v="-87.908169999999998"/>
    <x v="13"/>
    <n v="43.031480000000002"/>
    <n v="-87.908169999999998"/>
    <n v="77"/>
    <n v="6"/>
    <n v="11.6"/>
    <n v="11"/>
    <n v="462"/>
    <n v="-1"/>
    <d v="2017-03-24T00:00:00"/>
    <d v="2017-03-01T00:00:00"/>
    <d v="2017-03-24T00:00:00"/>
    <s v="Friday"/>
    <d v="1899-12-30T12:07:09"/>
    <d v="1899-12-30T12:00:00"/>
    <n v="1"/>
    <d v="2017-03-24T00:00:00"/>
    <d v="2017-03-01T00:00:00"/>
    <d v="2017-03-24T00:00:00"/>
    <s v="Friday"/>
    <d v="1899-12-30T13:24:43"/>
    <d v="1899-12-30T13:00:00"/>
    <s v="Round Trip"/>
  </r>
  <r>
    <n v="1550193"/>
    <s v="Non-RFID Card Member"/>
    <m/>
    <m/>
    <n v="53233"/>
    <s v="UNITED STATES"/>
    <s v="Single Ride"/>
    <n v="11068"/>
    <x v="32"/>
    <n v="43.040154000000001"/>
    <n v="-87.932113000000001"/>
    <x v="29"/>
    <n v="43.040154000000001"/>
    <n v="-87.932113000000001"/>
    <n v="69"/>
    <n v="6"/>
    <n v="10.4"/>
    <n v="9.8000000000000007"/>
    <n v="414"/>
    <n v="-1"/>
    <d v="2017-03-24T00:00:00"/>
    <d v="2017-03-01T00:00:00"/>
    <d v="2017-03-24T00:00:00"/>
    <s v="Friday"/>
    <d v="1899-12-30T13:15:51"/>
    <d v="1899-12-30T13:00:00"/>
    <n v="1"/>
    <d v="2017-03-24T00:00:00"/>
    <d v="2017-03-01T00:00:00"/>
    <d v="2017-03-24T00:00:00"/>
    <s v="Friday"/>
    <d v="1899-12-30T14:24:38"/>
    <d v="1899-12-30T14:00:00"/>
    <s v="Round Trip"/>
  </r>
  <r>
    <n v="1550752"/>
    <s v="Non-RFID Card Member"/>
    <m/>
    <m/>
    <n v="53172"/>
    <s v="UNITED STATES"/>
    <s v="Single Ride"/>
    <n v="11134"/>
    <x v="1"/>
    <n v="43.048200000000001"/>
    <n v="-87.900859999999994"/>
    <x v="10"/>
    <n v="43.042490000000001"/>
    <n v="-87.909959999999998"/>
    <n v="6"/>
    <n v="0"/>
    <n v="0.9"/>
    <n v="0.9"/>
    <n v="36"/>
    <n v="-1"/>
    <d v="2017-03-24T00:00:00"/>
    <d v="2017-03-01T00:00:00"/>
    <d v="2017-03-24T00:00:00"/>
    <s v="Friday"/>
    <d v="1899-12-30T19:32:18"/>
    <d v="1899-12-30T20:00:00"/>
    <n v="1"/>
    <d v="2017-03-24T00:00:00"/>
    <d v="2017-03-01T00:00:00"/>
    <d v="2017-03-24T00:00:00"/>
    <s v="Friday"/>
    <d v="1899-12-30T19:38:44"/>
    <d v="1899-12-30T20:00:00"/>
    <s v="One Way"/>
  </r>
  <r>
    <n v="1552687"/>
    <s v="Non-RFID Card Member"/>
    <m/>
    <m/>
    <n v="15232"/>
    <s v="UNITED STATES"/>
    <s v="Single Ride"/>
    <n v="11086"/>
    <x v="43"/>
    <n v="43.036900000000003"/>
    <n v="-87.89667"/>
    <x v="36"/>
    <n v="43.036900000000003"/>
    <n v="-87.89667"/>
    <n v="9"/>
    <n v="0"/>
    <n v="1.4"/>
    <n v="1.3"/>
    <n v="54"/>
    <n v="-1"/>
    <d v="2017-03-25T00:00:00"/>
    <d v="2017-03-01T00:00:00"/>
    <d v="2017-03-25T00:00:00"/>
    <s v="Saturday"/>
    <d v="1899-12-30T17:11:32"/>
    <d v="1899-12-30T17:00:00"/>
    <n v="1"/>
    <d v="2017-03-25T00:00:00"/>
    <d v="2017-03-01T00:00:00"/>
    <d v="2017-03-25T00:00:00"/>
    <s v="Saturday"/>
    <d v="1899-12-30T17:20:55"/>
    <d v="1899-12-30T17:00:00"/>
    <s v="Round Trip"/>
  </r>
  <r>
    <n v="1552910"/>
    <s v="Non-RFID Card Member"/>
    <m/>
    <m/>
    <n v="53233"/>
    <s v="UNITED STATES"/>
    <s v="Single Ride"/>
    <n v="280"/>
    <x v="9"/>
    <n v="43.02948"/>
    <n v="-87.912819999999996"/>
    <x v="29"/>
    <n v="43.040154000000001"/>
    <n v="-87.932113000000001"/>
    <n v="16"/>
    <n v="0"/>
    <n v="2.4"/>
    <n v="2.2999999999999998"/>
    <n v="96"/>
    <n v="-1"/>
    <d v="2017-03-25T00:00:00"/>
    <d v="2017-03-01T00:00:00"/>
    <d v="2017-03-25T00:00:00"/>
    <s v="Saturday"/>
    <d v="1899-12-30T18:40:25"/>
    <d v="1899-12-30T19:00:00"/>
    <n v="1"/>
    <d v="2017-03-25T00:00:00"/>
    <d v="2017-03-01T00:00:00"/>
    <d v="2017-03-25T00:00:00"/>
    <s v="Saturday"/>
    <d v="1899-12-30T18:56:50"/>
    <d v="1899-12-30T19:00:00"/>
    <s v="One Way"/>
  </r>
  <r>
    <n v="1554327"/>
    <s v="Non-RFID Card Member"/>
    <m/>
    <m/>
    <n v="34210"/>
    <s v="UNITED STATES"/>
    <s v="Single Ride"/>
    <n v="11159"/>
    <x v="36"/>
    <n v="43.024340000000002"/>
    <n v="-87.916753"/>
    <x v="29"/>
    <n v="43.040154000000001"/>
    <n v="-87.932113000000001"/>
    <n v="14"/>
    <n v="0"/>
    <n v="2.1"/>
    <n v="2"/>
    <n v="84"/>
    <n v="-1"/>
    <d v="2017-03-26T00:00:00"/>
    <d v="2017-03-01T00:00:00"/>
    <d v="2017-03-26T00:00:00"/>
    <s v="Sunday"/>
    <d v="1899-12-30T15:15:09"/>
    <d v="1899-12-30T15:00:00"/>
    <n v="1"/>
    <d v="2017-03-26T00:00:00"/>
    <d v="2017-03-01T00:00:00"/>
    <d v="2017-03-26T00:00:00"/>
    <s v="Sunday"/>
    <d v="1899-12-30T15:29:58"/>
    <d v="1899-12-30T15:00:00"/>
    <s v="One Way"/>
  </r>
  <r>
    <n v="1555474"/>
    <s v="Non-RFID Card Member"/>
    <m/>
    <m/>
    <n v="53204"/>
    <s v="UNITED STATES"/>
    <s v="Single Ride"/>
    <n v="5488"/>
    <x v="41"/>
    <n v="43.02017"/>
    <n v="-87.933049999999994"/>
    <x v="38"/>
    <n v="43.02017"/>
    <n v="-87.933049999999994"/>
    <n v="221"/>
    <n v="0"/>
    <n v="18"/>
    <n v="17.100000000000001"/>
    <n v="720"/>
    <n v="-1"/>
    <d v="2017-03-27T00:00:00"/>
    <d v="2017-03-01T00:00:00"/>
    <d v="2017-03-27T00:00:00"/>
    <s v="Monday"/>
    <d v="1899-12-30T13:27:14"/>
    <d v="1899-12-30T13:00:00"/>
    <n v="1"/>
    <d v="2017-03-27T00:00:00"/>
    <d v="2017-03-01T00:00:00"/>
    <d v="2017-03-27T00:00:00"/>
    <s v="Monday"/>
    <d v="1899-12-30T17:08:33"/>
    <d v="1899-12-30T17:00:00"/>
    <s v="Round Trip"/>
  </r>
  <r>
    <n v="1555474"/>
    <s v="Non-RFID Card Member"/>
    <m/>
    <m/>
    <n v="53204"/>
    <s v="UNITED STATES"/>
    <s v="Single Ride"/>
    <n v="190"/>
    <x v="41"/>
    <n v="43.02017"/>
    <n v="-87.933049999999994"/>
    <x v="38"/>
    <n v="43.02017"/>
    <n v="-87.933049999999994"/>
    <n v="220"/>
    <n v="0"/>
    <n v="18"/>
    <n v="17.100000000000001"/>
    <n v="720"/>
    <n v="-1"/>
    <d v="2017-03-27T00:00:00"/>
    <d v="2017-03-01T00:00:00"/>
    <d v="2017-03-27T00:00:00"/>
    <s v="Monday"/>
    <d v="1899-12-30T13:28:14"/>
    <d v="1899-12-30T13:00:00"/>
    <n v="1"/>
    <d v="2017-03-27T00:00:00"/>
    <d v="2017-03-01T00:00:00"/>
    <d v="2017-03-27T00:00:00"/>
    <s v="Monday"/>
    <d v="1899-12-30T17:08:24"/>
    <d v="1899-12-30T17:00:00"/>
    <s v="Round Trip"/>
  </r>
  <r>
    <n v="1555474"/>
    <s v="Non-RFID Card Member"/>
    <m/>
    <m/>
    <n v="53204"/>
    <s v="UNITED STATES"/>
    <s v="Single Ride"/>
    <n v="11092"/>
    <x v="41"/>
    <n v="43.02017"/>
    <n v="-87.933049999999994"/>
    <x v="38"/>
    <n v="43.02017"/>
    <n v="-87.933049999999994"/>
    <n v="219"/>
    <n v="0"/>
    <n v="18"/>
    <n v="17.100000000000001"/>
    <n v="720"/>
    <n v="-1"/>
    <d v="2017-03-27T00:00:00"/>
    <d v="2017-03-01T00:00:00"/>
    <d v="2017-03-27T00:00:00"/>
    <s v="Monday"/>
    <d v="1899-12-30T13:29:05"/>
    <d v="1899-12-30T13:00:00"/>
    <n v="1"/>
    <d v="2017-03-27T00:00:00"/>
    <d v="2017-03-01T00:00:00"/>
    <d v="2017-03-27T00:00:00"/>
    <s v="Monday"/>
    <d v="1899-12-30T17:08:52"/>
    <d v="1899-12-30T17:00:00"/>
    <s v="Round Trip"/>
  </r>
  <r>
    <n v="1556580"/>
    <s v="Non-RFID Card Member"/>
    <m/>
    <m/>
    <n v="53208"/>
    <s v="UNITED STATES"/>
    <s v="Single Ride"/>
    <n v="5449"/>
    <x v="11"/>
    <n v="43.031480000000002"/>
    <n v="-87.908169999999998"/>
    <x v="13"/>
    <n v="43.031480000000002"/>
    <n v="-87.908169999999998"/>
    <n v="39"/>
    <n v="3"/>
    <n v="5.9"/>
    <n v="5.6"/>
    <n v="234"/>
    <n v="-1"/>
    <d v="2017-03-28T00:00:00"/>
    <d v="2017-03-01T00:00:00"/>
    <d v="2017-03-28T00:00:00"/>
    <s v="Tuesday"/>
    <d v="1899-12-30T17:15:39"/>
    <d v="1899-12-30T17:00:00"/>
    <n v="1"/>
    <d v="2017-03-28T00:00:00"/>
    <d v="2017-03-01T00:00:00"/>
    <d v="2017-03-28T00:00:00"/>
    <s v="Tuesday"/>
    <d v="1899-12-30T17:54:27"/>
    <d v="1899-12-30T18:00:00"/>
    <s v="Round Trip"/>
  </r>
  <r>
    <n v="1557101"/>
    <s v="Non-RFID Card Member"/>
    <m/>
    <m/>
    <n v="53218"/>
    <s v="UNITED STATES"/>
    <s v="Single Ride"/>
    <n v="11080"/>
    <x v="43"/>
    <n v="43.036900000000003"/>
    <n v="-87.89667"/>
    <x v="36"/>
    <n v="43.036900000000003"/>
    <n v="-87.89667"/>
    <n v="97"/>
    <n v="9"/>
    <n v="14.6"/>
    <n v="13.8"/>
    <n v="582"/>
    <n v="-1"/>
    <d v="2017-03-29T00:00:00"/>
    <d v="2017-03-01T00:00:00"/>
    <d v="2017-03-29T00:00:00"/>
    <s v="Wednesday"/>
    <d v="1899-12-30T14:45:29"/>
    <d v="1899-12-30T15:00:00"/>
    <n v="1"/>
    <d v="2017-03-29T00:00:00"/>
    <d v="2017-03-01T00:00:00"/>
    <d v="2017-03-29T00:00:00"/>
    <s v="Wednesday"/>
    <d v="1899-12-30T16:22:06"/>
    <d v="1899-12-30T16:00:00"/>
    <s v="Round Trip"/>
  </r>
  <r>
    <n v="1558860"/>
    <s v="Non-RFID Card Member"/>
    <m/>
    <m/>
    <n v="61601"/>
    <s v="UNITED STATES"/>
    <s v="Single Ride"/>
    <n v="11095"/>
    <x v="45"/>
    <n v="43.05536"/>
    <n v="-87.90504"/>
    <x v="10"/>
    <n v="43.042490000000001"/>
    <n v="-87.909959999999998"/>
    <n v="21"/>
    <n v="0"/>
    <n v="3.2"/>
    <n v="3"/>
    <n v="126"/>
    <n v="-1"/>
    <d v="2017-03-31T00:00:00"/>
    <d v="2017-03-01T00:00:00"/>
    <d v="2017-03-31T00:00:00"/>
    <s v="Friday"/>
    <d v="1899-12-30T16:58:06"/>
    <d v="1899-12-30T17:00:00"/>
    <n v="1"/>
    <d v="2017-03-31T00:00:00"/>
    <d v="2017-03-01T00:00:00"/>
    <d v="2017-03-31T00:00:00"/>
    <s v="Friday"/>
    <d v="1899-12-30T17:19:48"/>
    <d v="1899-12-30T17:00:00"/>
    <s v="One Way"/>
  </r>
  <r>
    <n v="1440280"/>
    <s v="Non-RFID Card Member"/>
    <m/>
    <m/>
    <n v="53206"/>
    <s v="UNITED STATES"/>
    <s v="Single Ride"/>
    <n v="5562"/>
    <x v="46"/>
    <n v="43.063749000000001"/>
    <n v="-87.887962999999999"/>
    <x v="1"/>
    <n v="43.03886"/>
    <n v="-87.902720000000002"/>
    <n v="20"/>
    <n v="0"/>
    <n v="3"/>
    <n v="2.9"/>
    <n v="120"/>
    <n v="-1"/>
    <d v="2017-03-31T00:00:00"/>
    <d v="2017-03-01T00:00:00"/>
    <d v="2017-03-31T00:00:00"/>
    <s v="Friday"/>
    <d v="1899-12-30T11:02:40"/>
    <d v="1899-12-30T11:00:00"/>
    <n v="1"/>
    <d v="2017-03-31T00:00:00"/>
    <d v="2017-03-01T00:00:00"/>
    <d v="2017-03-31T00:00:00"/>
    <s v="Friday"/>
    <d v="1899-12-30T11:22:03"/>
    <d v="1899-12-30T11:00:00"/>
    <s v="One Way"/>
  </r>
  <r>
    <n v="1558857"/>
    <s v="Non-RFID Card Member"/>
    <m/>
    <m/>
    <n v="65321"/>
    <s v="UNITED STATES"/>
    <s v="Single Ride"/>
    <n v="5418"/>
    <x v="0"/>
    <n v="43.042490000000001"/>
    <n v="-87.909959999999998"/>
    <x v="39"/>
    <n v="43.05536"/>
    <n v="-87.90504"/>
    <n v="124"/>
    <n v="9"/>
    <n v="18"/>
    <n v="17.100000000000001"/>
    <n v="720"/>
    <n v="-1"/>
    <d v="2017-03-31T00:00:00"/>
    <d v="2017-03-01T00:00:00"/>
    <d v="2017-03-31T00:00:00"/>
    <s v="Friday"/>
    <d v="1899-12-30T14:13:50"/>
    <d v="1899-12-30T14:00:00"/>
    <n v="1"/>
    <d v="2017-03-31T00:00:00"/>
    <d v="2017-03-01T00:00:00"/>
    <d v="2017-03-31T00:00:00"/>
    <s v="Friday"/>
    <d v="1899-12-30T16:17:38"/>
    <d v="1899-12-30T16:00:00"/>
    <s v="One Way"/>
  </r>
  <r>
    <n v="1558886"/>
    <s v="Non-RFID Card Member"/>
    <m/>
    <m/>
    <n v="53211"/>
    <s v="UNITED STATES"/>
    <s v="Single Ride"/>
    <n v="11074"/>
    <x v="25"/>
    <n v="43.020020000000002"/>
    <n v="-87.912540000000007"/>
    <x v="27"/>
    <n v="43.034619999999997"/>
    <n v="-87.917500000000004"/>
    <n v="10"/>
    <n v="0"/>
    <n v="1.5"/>
    <n v="1.4"/>
    <n v="60"/>
    <n v="-1"/>
    <d v="2017-03-31T00:00:00"/>
    <d v="2017-03-01T00:00:00"/>
    <d v="2017-03-31T00:00:00"/>
    <s v="Friday"/>
    <d v="1899-12-30T14:38:35"/>
    <d v="1899-12-30T15:00:00"/>
    <n v="1"/>
    <d v="2017-03-31T00:00:00"/>
    <d v="2017-03-01T00:00:00"/>
    <d v="2017-03-31T00:00:00"/>
    <s v="Friday"/>
    <d v="1899-12-30T14:48:18"/>
    <d v="1899-12-30T15:00:00"/>
    <s v="One Way"/>
  </r>
  <r>
    <n v="1512004"/>
    <s v="Non-RFID Card Member"/>
    <m/>
    <m/>
    <n v="53126"/>
    <s v="UNITED STATES"/>
    <s v="Single Ride"/>
    <n v="5221"/>
    <x v="3"/>
    <n v="43.03519"/>
    <n v="-87.907390000000007"/>
    <x v="3"/>
    <n v="43.03519"/>
    <n v="-87.907390000000007"/>
    <n v="78"/>
    <n v="6"/>
    <n v="11.7"/>
    <n v="11.1"/>
    <n v="468"/>
    <n v="-1"/>
    <d v="2017-03-31T00:00:00"/>
    <d v="2017-03-01T00:00:00"/>
    <d v="2017-03-31T00:00:00"/>
    <s v="Friday"/>
    <d v="1899-12-30T15:38:36"/>
    <d v="1899-12-30T16:00:00"/>
    <n v="1"/>
    <d v="2017-03-31T00:00:00"/>
    <d v="2017-03-01T00:00:00"/>
    <d v="2017-03-31T00:00:00"/>
    <s v="Friday"/>
    <d v="1899-12-30T16:56:53"/>
    <d v="1899-12-30T17:00:00"/>
    <s v="Round Trip"/>
  </r>
  <r>
    <n v="1559090"/>
    <s v="Non-RFID Card Member"/>
    <m/>
    <m/>
    <n v="53207"/>
    <s v="UNITED STATES"/>
    <s v="Single Ride"/>
    <n v="11097"/>
    <x v="40"/>
    <n v="43.004728999999998"/>
    <n v="-87.905463999999995"/>
    <x v="33"/>
    <n v="43.004728999999998"/>
    <n v="-87.905463999999995"/>
    <n v="68"/>
    <n v="6"/>
    <n v="10.199999999999999"/>
    <n v="9.6999999999999993"/>
    <n v="408"/>
    <n v="-1"/>
    <d v="2017-03-31T00:00:00"/>
    <d v="2017-03-01T00:00:00"/>
    <d v="2017-03-31T00:00:00"/>
    <s v="Friday"/>
    <d v="1899-12-30T17:29:31"/>
    <d v="1899-12-30T17:00:00"/>
    <n v="1"/>
    <d v="2017-03-31T00:00:00"/>
    <d v="2017-03-01T00:00:00"/>
    <d v="2017-03-31T00:00:00"/>
    <s v="Friday"/>
    <d v="1899-12-30T18:37:21"/>
    <d v="1899-12-30T19:00:00"/>
    <s v="Round Trip"/>
  </r>
  <r>
    <n v="1559124"/>
    <s v="Non-RFID Card Member"/>
    <m/>
    <m/>
    <n v="53222"/>
    <s v="UNITED STATES"/>
    <s v="Single Ride"/>
    <n v="22"/>
    <x v="47"/>
    <n v="43.060079999999999"/>
    <n v="-88.027349999999998"/>
    <x v="40"/>
    <n v="43.048609999999996"/>
    <n v="-88.008480000000006"/>
    <n v="34"/>
    <n v="0"/>
    <n v="5.0999999999999996"/>
    <n v="4.8"/>
    <n v="204"/>
    <n v="-1"/>
    <d v="2017-03-31T00:00:00"/>
    <d v="2017-03-01T00:00:00"/>
    <d v="2017-03-31T00:00:00"/>
    <s v="Friday"/>
    <d v="1899-12-30T18:00:00"/>
    <d v="1899-12-30T18:00:00"/>
    <n v="1"/>
    <d v="2017-03-31T00:00:00"/>
    <d v="2017-03-01T00:00:00"/>
    <d v="2017-03-31T00:00:00"/>
    <s v="Friday"/>
    <d v="1899-12-30T18:34:06"/>
    <d v="1899-12-30T19:00:00"/>
    <s v="One Way"/>
  </r>
  <r>
    <n v="1150427"/>
    <s v="Non-RFID Card Member"/>
    <m/>
    <m/>
    <n v="53233"/>
    <s v="UNITED STATES"/>
    <s v="Single Ride"/>
    <n v="5530"/>
    <x v="7"/>
    <n v="43.038580000000003"/>
    <n v="-87.90934"/>
    <x v="30"/>
    <n v="43.058010000000003"/>
    <n v="-87.877300000000005"/>
    <n v="46"/>
    <n v="6"/>
    <n v="6.9"/>
    <n v="6.6"/>
    <n v="276"/>
    <n v="-1"/>
    <d v="2017-03-02T00:00:00"/>
    <d v="2017-03-01T00:00:00"/>
    <d v="2017-03-02T00:00:00"/>
    <s v="Thursday"/>
    <d v="1899-12-30T12:07:21"/>
    <d v="1899-12-30T12:00:00"/>
    <n v="1"/>
    <d v="2017-03-02T00:00:00"/>
    <d v="2017-03-01T00:00:00"/>
    <d v="2017-03-02T00:00:00"/>
    <s v="Thursday"/>
    <d v="1899-12-30T12:53:19"/>
    <d v="1899-12-30T13:00:00"/>
    <s v="One Way"/>
  </r>
  <r>
    <n v="1451638"/>
    <s v="Non-RFID Card Member"/>
    <m/>
    <m/>
    <n v="53154"/>
    <s v="UNITED STATES"/>
    <s v="Single Ride"/>
    <n v="11123"/>
    <x v="0"/>
    <n v="43.042490000000001"/>
    <n v="-87.909959999999998"/>
    <x v="26"/>
    <n v="43.052460000000004"/>
    <n v="-87.891000000000005"/>
    <n v="22"/>
    <n v="3"/>
    <n v="3.3"/>
    <n v="3.1"/>
    <n v="132"/>
    <n v="-1"/>
    <d v="2017-03-03T00:00:00"/>
    <d v="2017-03-01T00:00:00"/>
    <d v="2017-03-03T00:00:00"/>
    <s v="Friday"/>
    <d v="1899-12-30T02:07:38"/>
    <d v="1899-12-30T02:00:00"/>
    <n v="1"/>
    <d v="2017-03-03T00:00:00"/>
    <d v="2017-03-01T00:00:00"/>
    <d v="2017-03-03T00:00:00"/>
    <s v="Friday"/>
    <d v="1899-12-30T02:29:08"/>
    <d v="1899-12-30T02:00:00"/>
    <s v="One Way"/>
  </r>
  <r>
    <n v="1524629"/>
    <s v="Non-RFID Card Member"/>
    <m/>
    <m/>
    <n v="53214"/>
    <s v="UNITED STATES"/>
    <s v="Single Ride"/>
    <n v="5542"/>
    <x v="32"/>
    <n v="43.040154000000001"/>
    <n v="-87.932113000000001"/>
    <x v="7"/>
    <n v="43.074655999999997"/>
    <n v="-87.889011999999994"/>
    <n v="35"/>
    <n v="6"/>
    <n v="5.3"/>
    <n v="5"/>
    <n v="210"/>
    <n v="-1"/>
    <d v="2017-03-03T00:00:00"/>
    <d v="2017-03-01T00:00:00"/>
    <d v="2017-03-03T00:00:00"/>
    <s v="Friday"/>
    <d v="1899-12-30T04:14:52"/>
    <d v="1899-12-30T04:00:00"/>
    <n v="1"/>
    <d v="2017-03-03T00:00:00"/>
    <d v="2017-03-01T00:00:00"/>
    <d v="2017-03-03T00:00:00"/>
    <s v="Friday"/>
    <d v="1899-12-30T04:49:03"/>
    <d v="1899-12-30T05:00:00"/>
    <s v="One Way"/>
  </r>
  <r>
    <n v="1400655"/>
    <s v="Non-RFID Card Member"/>
    <m/>
    <m/>
    <n v="53221"/>
    <s v="UNITED STATES"/>
    <s v="Single Ride"/>
    <n v="5525"/>
    <x v="45"/>
    <n v="43.05536"/>
    <n v="-87.90504"/>
    <x v="20"/>
    <n v="43.05847"/>
    <n v="-87.898079999999993"/>
    <n v="4"/>
    <n v="0"/>
    <n v="0.6"/>
    <n v="0.6"/>
    <n v="24"/>
    <n v="-1"/>
    <d v="2017-03-03T00:00:00"/>
    <d v="2017-03-01T00:00:00"/>
    <d v="2017-03-03T00:00:00"/>
    <s v="Friday"/>
    <d v="1899-12-30T08:00:09"/>
    <d v="1899-12-30T08:00:00"/>
    <n v="1"/>
    <d v="2017-03-03T00:00:00"/>
    <d v="2017-03-01T00:00:00"/>
    <d v="2017-03-03T00:00:00"/>
    <s v="Friday"/>
    <d v="1899-12-30T08:04:05"/>
    <d v="1899-12-30T08:00:00"/>
    <s v="One Way"/>
  </r>
  <r>
    <n v="1526094"/>
    <s v="Non-RFID Card Member"/>
    <m/>
    <m/>
    <n v="53233"/>
    <s v="UNITED STATES"/>
    <s v="Single Ride"/>
    <n v="11071"/>
    <x v="8"/>
    <n v="43.04804"/>
    <n v="-87.896720000000002"/>
    <x v="10"/>
    <n v="43.042490000000001"/>
    <n v="-87.909959999999998"/>
    <n v="8"/>
    <n v="3"/>
    <n v="1.2"/>
    <n v="1.1000000000000001"/>
    <n v="48"/>
    <n v="-1"/>
    <d v="2017-03-04T00:00:00"/>
    <d v="2017-03-01T00:00:00"/>
    <d v="2017-03-04T00:00:00"/>
    <s v="Saturday"/>
    <d v="1899-12-30T13:47:05"/>
    <d v="1899-12-30T14:00:00"/>
    <n v="1"/>
    <d v="2017-03-04T00:00:00"/>
    <d v="2017-03-01T00:00:00"/>
    <d v="2017-03-04T00:00:00"/>
    <s v="Saturday"/>
    <d v="1899-12-30T13:55:20"/>
    <d v="1899-12-30T14:00:00"/>
    <s v="One Way"/>
  </r>
  <r>
    <n v="1511540"/>
    <s v="Non-RFID Card Member"/>
    <m/>
    <m/>
    <n v="60482"/>
    <s v="UNITED STATES"/>
    <s v="Single Ride"/>
    <n v="231"/>
    <x v="0"/>
    <n v="43.042490000000001"/>
    <n v="-87.909959999999998"/>
    <x v="27"/>
    <n v="43.034619999999997"/>
    <n v="-87.917500000000004"/>
    <n v="14"/>
    <n v="3"/>
    <n v="2.1"/>
    <n v="2"/>
    <n v="84"/>
    <n v="-1"/>
    <d v="2017-03-04T00:00:00"/>
    <d v="2017-03-01T00:00:00"/>
    <d v="2017-03-04T00:00:00"/>
    <s v="Saturday"/>
    <d v="1899-12-30T19:49:45"/>
    <d v="1899-12-30T20:00:00"/>
    <n v="1"/>
    <d v="2017-03-04T00:00:00"/>
    <d v="2017-03-01T00:00:00"/>
    <d v="2017-03-04T00:00:00"/>
    <s v="Saturday"/>
    <d v="1899-12-30T20:03:36"/>
    <d v="1899-12-30T20:00:00"/>
    <s v="One Way"/>
  </r>
  <r>
    <n v="1193471"/>
    <s v="Non-RFID Card Member"/>
    <m/>
    <m/>
    <n v="26236"/>
    <s v="UNITED STATES"/>
    <s v="Single Ride"/>
    <n v="11075"/>
    <x v="30"/>
    <n v="43.053040000000003"/>
    <n v="-87.897660000000002"/>
    <x v="24"/>
    <n v="43.052549999999997"/>
    <n v="-87.909329999999997"/>
    <n v="8"/>
    <n v="3"/>
    <n v="1.2"/>
    <n v="1.1000000000000001"/>
    <n v="48"/>
    <n v="-1"/>
    <d v="2017-03-05T00:00:00"/>
    <d v="2017-03-01T00:00:00"/>
    <d v="2017-03-05T00:00:00"/>
    <s v="Sunday"/>
    <d v="1899-12-30T01:20:45"/>
    <d v="1899-12-30T01:00:00"/>
    <n v="1"/>
    <d v="2017-03-05T00:00:00"/>
    <d v="2017-03-01T00:00:00"/>
    <d v="2017-03-05T00:00:00"/>
    <s v="Sunday"/>
    <d v="1899-12-30T01:28:24"/>
    <d v="1899-12-30T01:00:00"/>
    <s v="One Way"/>
  </r>
  <r>
    <n v="1500115"/>
    <s v="Non-RFID Card Member"/>
    <m/>
    <m/>
    <n v="53233"/>
    <s v="UNITED STATES"/>
    <s v="Single Ride"/>
    <n v="21"/>
    <x v="2"/>
    <n v="43.03886"/>
    <n v="-87.902720000000002"/>
    <x v="36"/>
    <n v="43.036900000000003"/>
    <n v="-87.89667"/>
    <n v="5"/>
    <n v="3"/>
    <n v="0.8"/>
    <n v="0.7"/>
    <n v="30"/>
    <n v="-1"/>
    <d v="2017-03-05T00:00:00"/>
    <d v="2017-03-01T00:00:00"/>
    <d v="2017-03-05T00:00:00"/>
    <s v="Sunday"/>
    <d v="1899-12-30T09:09:45"/>
    <d v="1899-12-30T09:00:00"/>
    <n v="1"/>
    <d v="2017-03-05T00:00:00"/>
    <d v="2017-03-01T00:00:00"/>
    <d v="2017-03-05T00:00:00"/>
    <s v="Sunday"/>
    <d v="1899-12-30T09:14:52"/>
    <d v="1899-12-30T09:00:00"/>
    <s v="One Way"/>
  </r>
  <r>
    <n v="1527057"/>
    <s v="Non-RFID Card Member"/>
    <m/>
    <m/>
    <n v="53225"/>
    <s v="UNITED STATES"/>
    <s v="Single Ride"/>
    <n v="336"/>
    <x v="9"/>
    <n v="43.02948"/>
    <n v="-87.912819999999996"/>
    <x v="37"/>
    <n v="43.02948"/>
    <n v="-87.912819999999996"/>
    <n v="37"/>
    <n v="6"/>
    <n v="5.6"/>
    <n v="5.3"/>
    <n v="222"/>
    <n v="-1"/>
    <d v="2017-03-05T00:00:00"/>
    <d v="2017-03-01T00:00:00"/>
    <d v="2017-03-05T00:00:00"/>
    <s v="Sunday"/>
    <d v="1899-12-30T12:00:35"/>
    <d v="1899-12-30T12:00:00"/>
    <n v="1"/>
    <d v="2017-03-05T00:00:00"/>
    <d v="2017-03-01T00:00:00"/>
    <d v="2017-03-05T00:00:00"/>
    <s v="Sunday"/>
    <d v="1899-12-30T12:37:16"/>
    <d v="1899-12-30T13:00:00"/>
    <s v="Round Trip"/>
  </r>
  <r>
    <n v="1527124"/>
    <s v="Non-RFID Card Member"/>
    <m/>
    <m/>
    <n v="53202"/>
    <s v="UNITED STATES"/>
    <s v="Single Ride"/>
    <n v="5556"/>
    <x v="31"/>
    <n v="43.052460000000004"/>
    <n v="-87.891000000000005"/>
    <x v="9"/>
    <n v="43.03913"/>
    <n v="-87.916150000000002"/>
    <n v="20"/>
    <n v="3"/>
    <n v="3"/>
    <n v="2.9"/>
    <n v="120"/>
    <n v="-1"/>
    <d v="2017-03-05T00:00:00"/>
    <d v="2017-03-01T00:00:00"/>
    <d v="2017-03-05T00:00:00"/>
    <s v="Sunday"/>
    <d v="1899-12-30T12:26:52"/>
    <d v="1899-12-30T12:00:00"/>
    <n v="1"/>
    <d v="2017-03-05T00:00:00"/>
    <d v="2017-03-01T00:00:00"/>
    <d v="2017-03-05T00:00:00"/>
    <s v="Sunday"/>
    <d v="1899-12-30T12:46:48"/>
    <d v="1899-12-30T13:00:00"/>
    <s v="One Way"/>
  </r>
  <r>
    <n v="1527236"/>
    <s v="Non-RFID Card Member"/>
    <m/>
    <m/>
    <n v="53202"/>
    <s v="UNITED STATES"/>
    <s v="Single Ride"/>
    <n v="5450"/>
    <x v="48"/>
    <n v="43.058619999999998"/>
    <n v="-87.885319999999993"/>
    <x v="8"/>
    <n v="43.058619999999998"/>
    <n v="-87.885319999999993"/>
    <n v="0"/>
    <n v="0"/>
    <n v="0"/>
    <n v="0"/>
    <n v="0"/>
    <n v="-1"/>
    <d v="2017-03-05T00:00:00"/>
    <d v="2017-03-01T00:00:00"/>
    <d v="2017-03-05T00:00:00"/>
    <s v="Sunday"/>
    <d v="1899-12-30T13:07:13"/>
    <d v="1899-12-30T13:00:00"/>
    <n v="1"/>
    <d v="2017-03-05T00:00:00"/>
    <d v="2017-03-01T00:00:00"/>
    <d v="2017-03-05T00:00:00"/>
    <s v="Sunday"/>
    <d v="1899-12-30T13:07:38"/>
    <d v="1899-12-30T13:00:00"/>
    <s v="Round Trip"/>
  </r>
  <r>
    <n v="1527254"/>
    <s v="Non-RFID Card Member"/>
    <m/>
    <m/>
    <n v="53211"/>
    <s v="UNITED STATES"/>
    <s v="Single Ride"/>
    <n v="216"/>
    <x v="48"/>
    <n v="43.058619999999998"/>
    <n v="-87.885319999999993"/>
    <x v="3"/>
    <n v="43.03519"/>
    <n v="-87.907390000000007"/>
    <n v="29"/>
    <n v="3"/>
    <n v="4.4000000000000004"/>
    <n v="4.0999999999999996"/>
    <n v="174"/>
    <n v="-1"/>
    <d v="2017-03-05T00:00:00"/>
    <d v="2017-03-01T00:00:00"/>
    <d v="2017-03-05T00:00:00"/>
    <s v="Sunday"/>
    <d v="1899-12-30T13:11:29"/>
    <d v="1899-12-30T13:00:00"/>
    <n v="1"/>
    <d v="2017-03-05T00:00:00"/>
    <d v="2017-03-01T00:00:00"/>
    <d v="2017-03-05T00:00:00"/>
    <s v="Sunday"/>
    <d v="1899-12-30T13:40:21"/>
    <d v="1899-12-30T14:00:00"/>
    <s v="One Way"/>
  </r>
  <r>
    <n v="1527421"/>
    <s v="Non-RFID Card Member"/>
    <m/>
    <m/>
    <n v="52162"/>
    <s v="UNITED STATES"/>
    <s v="Single Ride"/>
    <n v="361"/>
    <x v="4"/>
    <n v="43.040349999999997"/>
    <n v="-87.920760000000001"/>
    <x v="36"/>
    <n v="43.036900000000003"/>
    <n v="-87.89667"/>
    <n v="62"/>
    <n v="6"/>
    <n v="9.3000000000000007"/>
    <n v="8.8000000000000007"/>
    <n v="372"/>
    <n v="-1"/>
    <d v="2017-03-05T00:00:00"/>
    <d v="2017-03-01T00:00:00"/>
    <d v="2017-03-05T00:00:00"/>
    <s v="Sunday"/>
    <d v="1899-12-30T14:03:45"/>
    <d v="1899-12-30T14:00:00"/>
    <n v="1"/>
    <d v="2017-03-05T00:00:00"/>
    <d v="2017-03-01T00:00:00"/>
    <d v="2017-03-05T00:00:00"/>
    <s v="Sunday"/>
    <d v="1899-12-30T15:05:16"/>
    <d v="1899-12-30T15:00:00"/>
    <s v="One Way"/>
  </r>
  <r>
    <n v="1527432"/>
    <s v="Non-RFID Card Member"/>
    <m/>
    <m/>
    <n v="52162"/>
    <s v="UNITED STATES"/>
    <s v="Single Ride"/>
    <n v="11055"/>
    <x v="4"/>
    <n v="43.040349999999997"/>
    <n v="-87.920760000000001"/>
    <x v="36"/>
    <n v="43.036900000000003"/>
    <n v="-87.89667"/>
    <n v="61"/>
    <n v="6"/>
    <n v="9.1999999999999993"/>
    <n v="8.6999999999999993"/>
    <n v="366"/>
    <n v="-1"/>
    <d v="2017-03-05T00:00:00"/>
    <d v="2017-03-01T00:00:00"/>
    <d v="2017-03-05T00:00:00"/>
    <s v="Sunday"/>
    <d v="1899-12-30T14:05:29"/>
    <d v="1899-12-30T14:00:00"/>
    <n v="1"/>
    <d v="2017-03-05T00:00:00"/>
    <d v="2017-03-01T00:00:00"/>
    <d v="2017-03-05T00:00:00"/>
    <s v="Sunday"/>
    <d v="1899-12-30T15:06:05"/>
    <d v="1899-12-30T15:00:00"/>
    <s v="One Way"/>
  </r>
  <r>
    <n v="1476980"/>
    <s v="Non-RFID Card Member"/>
    <m/>
    <m/>
    <n v="53151"/>
    <s v="UNITED STATES"/>
    <s v="Single Ride"/>
    <n v="13"/>
    <x v="27"/>
    <n v="43.058010000000003"/>
    <n v="-87.877300000000005"/>
    <x v="30"/>
    <n v="43.058010000000003"/>
    <n v="-87.877300000000005"/>
    <n v="30"/>
    <n v="3"/>
    <n v="4.5"/>
    <n v="4.3"/>
    <n v="180"/>
    <n v="-1"/>
    <d v="2017-03-05T00:00:00"/>
    <d v="2017-03-01T00:00:00"/>
    <d v="2017-03-05T00:00:00"/>
    <s v="Sunday"/>
    <d v="1899-12-30T14:10:54"/>
    <d v="1899-12-30T14:00:00"/>
    <n v="1"/>
    <d v="2017-03-05T00:00:00"/>
    <d v="2017-03-01T00:00:00"/>
    <d v="2017-03-05T00:00:00"/>
    <s v="Sunday"/>
    <d v="1899-12-30T14:40:54"/>
    <d v="1899-12-30T15:00:00"/>
    <s v="Round Trip"/>
  </r>
  <r>
    <n v="1527900"/>
    <s v="Non-RFID Card Member"/>
    <m/>
    <m/>
    <n v="97005"/>
    <s v="UNITED STATES"/>
    <s v="Single Ride"/>
    <n v="5586"/>
    <x v="32"/>
    <n v="43.040154000000001"/>
    <n v="-87.932113000000001"/>
    <x v="3"/>
    <n v="43.03519"/>
    <n v="-87.907390000000007"/>
    <n v="18"/>
    <n v="3"/>
    <n v="2.7"/>
    <n v="2.6"/>
    <n v="108"/>
    <n v="-1"/>
    <d v="2017-03-05T00:00:00"/>
    <d v="2017-03-01T00:00:00"/>
    <d v="2017-03-05T00:00:00"/>
    <s v="Sunday"/>
    <d v="1899-12-30T17:40:03"/>
    <d v="1899-12-30T18:00:00"/>
    <n v="1"/>
    <d v="2017-03-05T00:00:00"/>
    <d v="2017-03-01T00:00:00"/>
    <d v="2017-03-05T00:00:00"/>
    <s v="Sunday"/>
    <d v="1899-12-30T17:58:09"/>
    <d v="1899-12-30T18:00:00"/>
    <s v="One Way"/>
  </r>
  <r>
    <n v="1525167"/>
    <s v="Non-RFID Card Member"/>
    <m/>
    <m/>
    <n v="53223"/>
    <s v="UNITED STATES"/>
    <s v="Single Ride"/>
    <n v="5537"/>
    <x v="35"/>
    <n v="43.074655999999997"/>
    <n v="-87.889011999999994"/>
    <x v="11"/>
    <n v="43.078530000000001"/>
    <n v="-87.882620000000003"/>
    <n v="6"/>
    <n v="3"/>
    <n v="0.9"/>
    <n v="0.9"/>
    <n v="36"/>
    <n v="-1"/>
    <d v="2017-03-05T00:00:00"/>
    <d v="2017-03-01T00:00:00"/>
    <d v="2017-03-05T00:00:00"/>
    <s v="Sunday"/>
    <d v="1899-12-30T18:29:15"/>
    <d v="1899-12-30T18:00:00"/>
    <n v="1"/>
    <d v="2017-03-05T00:00:00"/>
    <d v="2017-03-01T00:00:00"/>
    <d v="2017-03-05T00:00:00"/>
    <s v="Sunday"/>
    <d v="1899-12-30T18:35:22"/>
    <d v="1899-12-30T19:00:00"/>
    <s v="One Way"/>
  </r>
  <r>
    <n v="1528026"/>
    <s v="Non-RFID Card Member"/>
    <m/>
    <m/>
    <n v="53202"/>
    <s v="UNITED STATES"/>
    <s v="Single Ride"/>
    <n v="346"/>
    <x v="31"/>
    <n v="43.052460000000004"/>
    <n v="-87.891000000000005"/>
    <x v="41"/>
    <n v="43.060155999999999"/>
    <n v="-87.881258000000003"/>
    <n v="27"/>
    <n v="3"/>
    <n v="4.0999999999999996"/>
    <n v="3.8"/>
    <n v="162"/>
    <n v="-1"/>
    <d v="2017-03-05T00:00:00"/>
    <d v="2017-03-01T00:00:00"/>
    <d v="2017-03-05T00:00:00"/>
    <s v="Sunday"/>
    <d v="1899-12-30T20:23:18"/>
    <d v="1899-12-30T20:00:00"/>
    <n v="1"/>
    <d v="2017-03-05T00:00:00"/>
    <d v="2017-03-01T00:00:00"/>
    <d v="2017-03-05T00:00:00"/>
    <s v="Sunday"/>
    <d v="1899-12-30T20:50:07"/>
    <d v="1899-12-30T21:00:00"/>
    <s v="One Way"/>
  </r>
  <r>
    <n v="1528026"/>
    <s v="Non-RFID Card Member"/>
    <m/>
    <m/>
    <n v="53202"/>
    <s v="UNITED STATES"/>
    <s v="Single Ride"/>
    <n v="152"/>
    <x v="31"/>
    <n v="43.052460000000004"/>
    <n v="-87.891000000000005"/>
    <x v="41"/>
    <n v="43.060155999999999"/>
    <n v="-87.881258000000003"/>
    <n v="27"/>
    <n v="3"/>
    <n v="4.0999999999999996"/>
    <n v="3.8"/>
    <n v="162"/>
    <n v="-1"/>
    <d v="2017-03-05T00:00:00"/>
    <d v="2017-03-01T00:00:00"/>
    <d v="2017-03-05T00:00:00"/>
    <s v="Sunday"/>
    <d v="1899-12-30T20:23:58"/>
    <d v="1899-12-30T20:00:00"/>
    <n v="1"/>
    <d v="2017-03-05T00:00:00"/>
    <d v="2017-03-01T00:00:00"/>
    <d v="2017-03-05T00:00:00"/>
    <s v="Sunday"/>
    <d v="1899-12-30T20:50:00"/>
    <d v="1899-12-30T21:00:00"/>
    <s v="One Way"/>
  </r>
  <r>
    <n v="1528047"/>
    <s v="Non-RFID Card Member"/>
    <m/>
    <m/>
    <m/>
    <s v="UNITED STATES"/>
    <s v="Single Ride"/>
    <n v="5540"/>
    <x v="19"/>
    <n v="43.074890000000003"/>
    <n v="-87.882810000000006"/>
    <x v="11"/>
    <n v="43.078530000000001"/>
    <n v="-87.882620000000003"/>
    <n v="6"/>
    <n v="3"/>
    <n v="0.9"/>
    <n v="0.9"/>
    <n v="36"/>
    <n v="-1"/>
    <d v="2017-03-05T00:00:00"/>
    <d v="2017-03-01T00:00:00"/>
    <d v="2017-03-05T00:00:00"/>
    <s v="Sunday"/>
    <d v="1899-12-30T20:57:27"/>
    <d v="1899-12-30T21:00:00"/>
    <n v="1"/>
    <d v="2017-03-05T00:00:00"/>
    <d v="2017-03-01T00:00:00"/>
    <d v="2017-03-05T00:00:00"/>
    <s v="Sunday"/>
    <d v="1899-12-30T21:03:26"/>
    <d v="1899-12-30T21:00:00"/>
    <s v="One Way"/>
  </r>
  <r>
    <n v="1528073"/>
    <s v="Non-RFID Card Member"/>
    <m/>
    <m/>
    <n v="53202"/>
    <s v="UNITED STATES"/>
    <s v="Single Ride"/>
    <n v="5453"/>
    <x v="15"/>
    <n v="43.04824"/>
    <n v="-87.904970000000006"/>
    <x v="34"/>
    <n v="43.053040000000003"/>
    <n v="-87.897660000000002"/>
    <n v="549"/>
    <n v="57"/>
    <n v="18"/>
    <n v="17.100000000000001"/>
    <n v="720"/>
    <n v="-1"/>
    <d v="2017-03-05T00:00:00"/>
    <d v="2017-03-01T00:00:00"/>
    <d v="2017-03-05T00:00:00"/>
    <s v="Sunday"/>
    <d v="1899-12-30T22:31:05"/>
    <d v="1899-12-30T23:00:00"/>
    <n v="1"/>
    <d v="2017-03-06T00:00:00"/>
    <d v="2017-03-01T00:00:00"/>
    <d v="2017-03-06T00:00:00"/>
    <s v="Monday"/>
    <d v="1899-12-30T07:40:43"/>
    <d v="1899-12-30T08:00:00"/>
    <s v="One Way"/>
  </r>
  <r>
    <n v="1528091"/>
    <s v="Non-RFID Card Member"/>
    <m/>
    <m/>
    <n v="53204"/>
    <s v="UNITED STATES"/>
    <s v="Single Ride"/>
    <n v="5456"/>
    <x v="41"/>
    <n v="43.02017"/>
    <n v="-87.933049999999994"/>
    <x v="38"/>
    <n v="43.02017"/>
    <n v="-87.933049999999994"/>
    <n v="55"/>
    <n v="6"/>
    <n v="8.3000000000000007"/>
    <n v="7.8"/>
    <n v="330"/>
    <n v="-1"/>
    <d v="2017-03-05T00:00:00"/>
    <d v="2017-03-01T00:00:00"/>
    <d v="2017-03-05T00:00:00"/>
    <s v="Sunday"/>
    <d v="1899-12-30T23:55:22"/>
    <d v="1899-12-31T00:00:00"/>
    <n v="1"/>
    <d v="2017-03-06T00:00:00"/>
    <d v="2017-03-01T00:00:00"/>
    <d v="2017-03-06T00:00:00"/>
    <s v="Monday"/>
    <d v="1899-12-30T00:50:56"/>
    <d v="1899-12-30T01:00:00"/>
    <s v="Round Trip"/>
  </r>
  <r>
    <n v="1528130"/>
    <s v="Non-RFID Card Member"/>
    <m/>
    <m/>
    <n v="53211"/>
    <s v="UNITED STATES"/>
    <s v="Single Ride"/>
    <n v="108"/>
    <x v="27"/>
    <n v="43.058010000000003"/>
    <n v="-87.877300000000005"/>
    <x v="18"/>
    <n v="43.074890000000003"/>
    <n v="-87.882810000000006"/>
    <n v="20"/>
    <n v="3"/>
    <n v="3"/>
    <n v="2.9"/>
    <n v="120"/>
    <n v="-1"/>
    <d v="2017-03-06T00:00:00"/>
    <d v="2017-03-01T00:00:00"/>
    <d v="2017-03-06T00:00:00"/>
    <s v="Monday"/>
    <d v="1899-12-30T10:50:48"/>
    <d v="1899-12-30T11:00:00"/>
    <n v="1"/>
    <d v="2017-03-06T00:00:00"/>
    <d v="2017-03-01T00:00:00"/>
    <d v="2017-03-06T00:00:00"/>
    <s v="Monday"/>
    <d v="1899-12-30T11:10:02"/>
    <d v="1899-12-30T11:00:00"/>
    <s v="One Way"/>
  </r>
  <r>
    <n v="1528406"/>
    <s v="Non-RFID Card Member"/>
    <m/>
    <m/>
    <n v="60660"/>
    <s v="UNITED STATES"/>
    <s v="Single Ride"/>
    <n v="995"/>
    <x v="6"/>
    <n v="43.078530000000001"/>
    <n v="-87.882620000000003"/>
    <x v="11"/>
    <n v="43.078530000000001"/>
    <n v="-87.882620000000003"/>
    <n v="62"/>
    <n v="6"/>
    <n v="9.3000000000000007"/>
    <n v="8.8000000000000007"/>
    <n v="372"/>
    <n v="-1"/>
    <d v="2017-03-06T00:00:00"/>
    <d v="2017-03-01T00:00:00"/>
    <d v="2017-03-06T00:00:00"/>
    <s v="Monday"/>
    <d v="1899-12-30T15:11:58"/>
    <d v="1899-12-30T15:00:00"/>
    <n v="1"/>
    <d v="2017-03-06T00:00:00"/>
    <d v="2017-03-01T00:00:00"/>
    <d v="2017-03-06T00:00:00"/>
    <s v="Monday"/>
    <d v="1899-12-30T16:13:33"/>
    <d v="1899-12-30T16:00:00"/>
    <s v="Round Trip"/>
  </r>
  <r>
    <n v="1283451"/>
    <s v="Non-RFID Card Member"/>
    <m/>
    <m/>
    <n v="53204"/>
    <s v="UNITED STATES"/>
    <s v="Single Ride"/>
    <n v="11119"/>
    <x v="49"/>
    <n v="43.026229999999998"/>
    <n v="-87.912809999999993"/>
    <x v="32"/>
    <n v="43.026229999999998"/>
    <n v="-87.912809999999993"/>
    <n v="46"/>
    <n v="6"/>
    <n v="6.9"/>
    <n v="6.6"/>
    <n v="276"/>
    <n v="-1"/>
    <d v="2017-03-06T00:00:00"/>
    <d v="2017-03-01T00:00:00"/>
    <d v="2017-03-06T00:00:00"/>
    <s v="Monday"/>
    <d v="1899-12-30T17:23:21"/>
    <d v="1899-12-30T17:00:00"/>
    <n v="1"/>
    <d v="2017-03-06T00:00:00"/>
    <d v="2017-03-01T00:00:00"/>
    <d v="2017-03-06T00:00:00"/>
    <s v="Monday"/>
    <d v="1899-12-30T18:09:00"/>
    <d v="1899-12-30T18:00:00"/>
    <s v="Round Trip"/>
  </r>
  <r>
    <n v="1528495"/>
    <s v="Non-RFID Card Member"/>
    <m/>
    <m/>
    <n v="54115"/>
    <s v="UNITED STATES"/>
    <s v="Single Ride"/>
    <n v="5479"/>
    <x v="29"/>
    <n v="43.045712999999999"/>
    <n v="-87.899756999999994"/>
    <x v="36"/>
    <n v="43.036900000000003"/>
    <n v="-87.89667"/>
    <n v="38"/>
    <n v="6"/>
    <n v="5.7"/>
    <n v="5.4"/>
    <n v="228"/>
    <n v="-1"/>
    <d v="2017-03-07T00:00:00"/>
    <d v="2017-03-01T00:00:00"/>
    <d v="2017-03-07T00:00:00"/>
    <s v="Tuesday"/>
    <d v="1899-12-30T11:36:37"/>
    <d v="1899-12-30T12:00:00"/>
    <n v="1"/>
    <d v="2017-03-07T00:00:00"/>
    <d v="2017-03-01T00:00:00"/>
    <d v="2017-03-07T00:00:00"/>
    <s v="Tuesday"/>
    <d v="1899-12-30T12:14:28"/>
    <d v="1899-12-30T12:00:00"/>
    <s v="One Way"/>
  </r>
  <r>
    <n v="1370098"/>
    <s v="Non-RFID Card Member"/>
    <m/>
    <m/>
    <n v="53219"/>
    <s v="UNITED STATES"/>
    <s v="Single Ride"/>
    <n v="5531"/>
    <x v="3"/>
    <n v="43.03519"/>
    <n v="-87.907390000000007"/>
    <x v="37"/>
    <n v="43.02948"/>
    <n v="-87.912819999999996"/>
    <n v="8"/>
    <n v="3"/>
    <n v="1.2"/>
    <n v="1.1000000000000001"/>
    <n v="48"/>
    <n v="-1"/>
    <d v="2017-03-07T00:00:00"/>
    <d v="2017-03-01T00:00:00"/>
    <d v="2017-03-07T00:00:00"/>
    <s v="Tuesday"/>
    <d v="1899-12-30T16:40:00"/>
    <d v="1899-12-30T17:00:00"/>
    <n v="1"/>
    <d v="2017-03-07T00:00:00"/>
    <d v="2017-03-01T00:00:00"/>
    <d v="2017-03-07T00:00:00"/>
    <s v="Tuesday"/>
    <d v="1899-12-30T16:48:12"/>
    <d v="1899-12-30T17:00:00"/>
    <s v="One Way"/>
  </r>
  <r>
    <n v="1451638"/>
    <s v="Non-RFID Card Member"/>
    <m/>
    <m/>
    <n v="53154"/>
    <s v="UNITED STATES"/>
    <s v="Single Ride"/>
    <n v="5556"/>
    <x v="31"/>
    <n v="43.052460000000004"/>
    <n v="-87.891000000000005"/>
    <x v="13"/>
    <n v="43.031480000000002"/>
    <n v="-87.908169999999998"/>
    <n v="23"/>
    <n v="3"/>
    <n v="3.5"/>
    <n v="3.3"/>
    <n v="138"/>
    <n v="-1"/>
    <d v="2017-03-07T00:00:00"/>
    <d v="2017-03-01T00:00:00"/>
    <d v="2017-03-07T00:00:00"/>
    <s v="Tuesday"/>
    <d v="1899-12-30T18:14:22"/>
    <d v="1899-12-30T18:00:00"/>
    <n v="1"/>
    <d v="2017-03-07T00:00:00"/>
    <d v="2017-03-01T00:00:00"/>
    <d v="2017-03-07T00:00:00"/>
    <s v="Tuesday"/>
    <d v="1899-12-30T18:37:44"/>
    <d v="1899-12-30T19:00:00"/>
    <s v="One Way"/>
  </r>
  <r>
    <n v="1426549"/>
    <s v="Non-RFID Card Member"/>
    <m/>
    <m/>
    <n v="53211"/>
    <s v="UNITED STATES"/>
    <s v="Single Ride"/>
    <n v="5419"/>
    <x v="10"/>
    <n v="43.038649999999997"/>
    <n v="-87.921930000000003"/>
    <x v="9"/>
    <n v="43.03913"/>
    <n v="-87.916150000000002"/>
    <n v="3"/>
    <n v="0"/>
    <n v="0.5"/>
    <n v="0.4"/>
    <n v="18"/>
    <n v="-1"/>
    <d v="2017-03-09T00:00:00"/>
    <d v="2017-03-01T00:00:00"/>
    <d v="2017-03-09T00:00:00"/>
    <s v="Thursday"/>
    <d v="1899-12-30T10:43:41"/>
    <d v="1899-12-30T11:00:00"/>
    <n v="1"/>
    <d v="2017-03-09T00:00:00"/>
    <d v="2017-03-01T00:00:00"/>
    <d v="2017-03-09T00:00:00"/>
    <s v="Thursday"/>
    <d v="1899-12-30T10:46:21"/>
    <d v="1899-12-30T11:00:00"/>
    <s v="One Way"/>
  </r>
  <r>
    <n v="1521811"/>
    <s v="Non-RFID Card Member"/>
    <m/>
    <m/>
    <n v="53202"/>
    <s v="UNITED STATES"/>
    <s v="Single Ride"/>
    <n v="5"/>
    <x v="11"/>
    <n v="43.031480000000002"/>
    <n v="-87.908169999999998"/>
    <x v="28"/>
    <n v="43.038719999999998"/>
    <n v="-87.905339999999995"/>
    <n v="5"/>
    <n v="3"/>
    <n v="0.8"/>
    <n v="0.7"/>
    <n v="30"/>
    <n v="-1"/>
    <d v="2017-03-09T00:00:00"/>
    <d v="2017-03-01T00:00:00"/>
    <d v="2017-03-09T00:00:00"/>
    <s v="Thursday"/>
    <d v="1899-12-30T16:46:43"/>
    <d v="1899-12-30T17:00:00"/>
    <n v="1"/>
    <d v="2017-03-09T00:00:00"/>
    <d v="2017-03-01T00:00:00"/>
    <d v="2017-03-09T00:00:00"/>
    <s v="Thursday"/>
    <d v="1899-12-30T16:51:56"/>
    <d v="1899-12-30T17:00:00"/>
    <s v="One Way"/>
  </r>
  <r>
    <n v="1451638"/>
    <s v="Non-RFID Card Member"/>
    <m/>
    <m/>
    <n v="53154"/>
    <s v="UNITED STATES"/>
    <s v="Single Ride"/>
    <n v="5558"/>
    <x v="31"/>
    <n v="43.052460000000004"/>
    <n v="-87.891000000000005"/>
    <x v="36"/>
    <n v="43.036900000000003"/>
    <n v="-87.89667"/>
    <n v="11"/>
    <n v="3"/>
    <n v="1.7"/>
    <n v="1.6"/>
    <n v="66"/>
    <n v="-1"/>
    <d v="2017-03-09T00:00:00"/>
    <d v="2017-03-01T00:00:00"/>
    <d v="2017-03-09T00:00:00"/>
    <s v="Thursday"/>
    <d v="1899-12-30T18:31:22"/>
    <d v="1899-12-30T19:00:00"/>
    <n v="1"/>
    <d v="2017-03-09T00:00:00"/>
    <d v="2017-03-01T00:00:00"/>
    <d v="2017-03-09T00:00:00"/>
    <s v="Thursday"/>
    <d v="1899-12-30T18:42:47"/>
    <d v="1899-12-30T19:00:00"/>
    <s v="One Way"/>
  </r>
  <r>
    <n v="1468081"/>
    <s v="Non-RFID Card Member"/>
    <m/>
    <m/>
    <n v="53045"/>
    <s v="UNITED STATES"/>
    <s v="Single Ride"/>
    <n v="5470"/>
    <x v="6"/>
    <n v="43.078530000000001"/>
    <n v="-87.882620000000003"/>
    <x v="18"/>
    <n v="43.074890000000003"/>
    <n v="-87.882810000000006"/>
    <n v="1"/>
    <n v="0"/>
    <n v="0.2"/>
    <n v="0.1"/>
    <n v="6"/>
    <n v="-1"/>
    <d v="2017-03-10T00:00:00"/>
    <d v="2017-03-01T00:00:00"/>
    <d v="2017-03-10T00:00:00"/>
    <s v="Friday"/>
    <d v="1899-12-30T19:52:08"/>
    <d v="1899-12-30T20:00:00"/>
    <n v="1"/>
    <d v="2017-03-10T00:00:00"/>
    <d v="2017-03-01T00:00:00"/>
    <d v="2017-03-10T00:00:00"/>
    <s v="Friday"/>
    <d v="1899-12-30T19:53:29"/>
    <d v="1899-12-30T20:00:00"/>
    <s v="One Way"/>
  </r>
  <r>
    <n v="1306778"/>
    <s v="Non-RFID Card Member"/>
    <m/>
    <m/>
    <n v="53204"/>
    <s v="UNITED STATES"/>
    <s v="Single Ride"/>
    <n v="5512"/>
    <x v="25"/>
    <n v="43.020020000000002"/>
    <n v="-87.912540000000007"/>
    <x v="10"/>
    <n v="43.042490000000001"/>
    <n v="-87.909959999999998"/>
    <n v="14"/>
    <n v="3"/>
    <n v="2.1"/>
    <n v="2"/>
    <n v="84"/>
    <n v="-1"/>
    <d v="2017-03-11T00:00:00"/>
    <d v="2017-03-01T00:00:00"/>
    <d v="2017-03-11T00:00:00"/>
    <s v="Saturday"/>
    <d v="1899-12-30T10:28:04"/>
    <d v="1899-12-30T10:00:00"/>
    <n v="1"/>
    <d v="2017-03-11T00:00:00"/>
    <d v="2017-03-01T00:00:00"/>
    <d v="2017-03-11T00:00:00"/>
    <s v="Saturday"/>
    <d v="1899-12-30T10:42:56"/>
    <d v="1899-12-30T11:00:00"/>
    <s v="One Way"/>
  </r>
  <r>
    <n v="1533400"/>
    <s v="Non-RFID Card Member"/>
    <m/>
    <m/>
    <n v="60490"/>
    <s v="UNITED STATES"/>
    <s v="Single Ride"/>
    <n v="157"/>
    <x v="43"/>
    <n v="43.036900000000003"/>
    <n v="-87.89667"/>
    <x v="36"/>
    <n v="43.036900000000003"/>
    <n v="-87.89667"/>
    <n v="20"/>
    <n v="3"/>
    <n v="3"/>
    <n v="2.9"/>
    <n v="120"/>
    <n v="-1"/>
    <d v="2017-03-12T00:00:00"/>
    <d v="2017-03-01T00:00:00"/>
    <d v="2017-03-12T00:00:00"/>
    <s v="Sunday"/>
    <d v="1899-12-30T17:08:22"/>
    <d v="1899-12-30T17:00:00"/>
    <n v="1"/>
    <d v="2017-03-12T00:00:00"/>
    <d v="2017-03-01T00:00:00"/>
    <d v="2017-03-12T00:00:00"/>
    <s v="Sunday"/>
    <d v="1899-12-30T17:28:32"/>
    <d v="1899-12-30T17:00:00"/>
    <s v="Round Trip"/>
  </r>
  <r>
    <n v="1188999"/>
    <s v="Non-RFID Card Member"/>
    <m/>
    <m/>
    <n v="53212"/>
    <s v="UNITED STATES"/>
    <s v="Single Ride"/>
    <n v="33"/>
    <x v="45"/>
    <n v="43.05536"/>
    <n v="-87.90504"/>
    <x v="3"/>
    <n v="43.03519"/>
    <n v="-87.907390000000007"/>
    <n v="10"/>
    <n v="3"/>
    <n v="1.5"/>
    <n v="1.4"/>
    <n v="60"/>
    <n v="-1"/>
    <d v="2017-03-12T00:00:00"/>
    <d v="2017-03-01T00:00:00"/>
    <d v="2017-03-12T00:00:00"/>
    <s v="Sunday"/>
    <d v="1899-12-30T19:32:30"/>
    <d v="1899-12-30T20:00:00"/>
    <n v="1"/>
    <d v="2017-03-12T00:00:00"/>
    <d v="2017-03-01T00:00:00"/>
    <d v="2017-03-12T00:00:00"/>
    <s v="Sunday"/>
    <d v="1899-12-30T19:42:42"/>
    <d v="1899-12-30T20:00:00"/>
    <s v="One Way"/>
  </r>
  <r>
    <n v="1419453"/>
    <s v="Non-RFID Card Member"/>
    <m/>
    <m/>
    <n v="53202"/>
    <s v="UNITED STATES"/>
    <s v="Single Ride"/>
    <n v="5489"/>
    <x v="48"/>
    <n v="43.058619999999998"/>
    <n v="-87.885319999999993"/>
    <x v="8"/>
    <n v="43.058619999999998"/>
    <n v="-87.885319999999993"/>
    <n v="12"/>
    <n v="0"/>
    <n v="1.8"/>
    <n v="1.7"/>
    <n v="72"/>
    <n v="-1"/>
    <d v="2017-03-16T00:00:00"/>
    <d v="2017-03-01T00:00:00"/>
    <d v="2017-03-16T00:00:00"/>
    <s v="Thursday"/>
    <d v="1899-12-30T15:41:18"/>
    <d v="1899-12-30T16:00:00"/>
    <n v="1"/>
    <d v="2017-03-16T00:00:00"/>
    <d v="2017-03-01T00:00:00"/>
    <d v="2017-03-16T00:00:00"/>
    <s v="Thursday"/>
    <d v="1899-12-30T15:53:24"/>
    <d v="1899-12-30T16:00:00"/>
    <s v="Round Trip"/>
  </r>
  <r>
    <n v="1306778"/>
    <s v="Non-RFID Card Member"/>
    <m/>
    <m/>
    <n v="53204"/>
    <s v="UNITED STATES"/>
    <s v="Single Ride"/>
    <n v="3"/>
    <x v="40"/>
    <n v="43.004728999999998"/>
    <n v="-87.905463999999995"/>
    <x v="42"/>
    <n v="43.020020000000002"/>
    <n v="-87.912540000000007"/>
    <n v="10"/>
    <n v="0"/>
    <n v="1.5"/>
    <n v="1.4"/>
    <n v="60"/>
    <n v="-1"/>
    <d v="2017-03-16T00:00:00"/>
    <d v="2017-03-01T00:00:00"/>
    <d v="2017-03-16T00:00:00"/>
    <s v="Thursday"/>
    <d v="1899-12-30T16:12:29"/>
    <d v="1899-12-30T16:00:00"/>
    <n v="1"/>
    <d v="2017-03-16T00:00:00"/>
    <d v="2017-03-01T00:00:00"/>
    <d v="2017-03-16T00:00:00"/>
    <s v="Thursday"/>
    <d v="1899-12-30T16:22:58"/>
    <d v="1899-12-30T16:00:00"/>
    <s v="One Way"/>
  </r>
  <r>
    <n v="1525167"/>
    <s v="Non-RFID Card Member"/>
    <m/>
    <m/>
    <n v="53223"/>
    <s v="UNITED STATES"/>
    <s v="Single Ride"/>
    <n v="13"/>
    <x v="6"/>
    <n v="43.078530000000001"/>
    <n v="-87.882620000000003"/>
    <x v="7"/>
    <n v="43.074655999999997"/>
    <n v="-87.889011999999994"/>
    <n v="779"/>
    <n v="0"/>
    <n v="18"/>
    <n v="17.100000000000001"/>
    <n v="720"/>
    <n v="-1"/>
    <d v="2017-03-17T00:00:00"/>
    <d v="2017-03-01T00:00:00"/>
    <d v="2017-03-17T00:00:00"/>
    <s v="Friday"/>
    <d v="1899-12-30T00:04:28"/>
    <d v="1899-12-30T00:00:00"/>
    <n v="1"/>
    <d v="2017-03-17T00:00:00"/>
    <d v="2017-03-01T00:00:00"/>
    <d v="2017-03-17T00:00:00"/>
    <s v="Friday"/>
    <d v="1899-12-30T13:03:19"/>
    <d v="1899-12-30T13:00:00"/>
    <s v="One Way"/>
  </r>
  <r>
    <n v="1400655"/>
    <s v="Non-RFID Card Member"/>
    <m/>
    <m/>
    <n v="53221"/>
    <s v="UNITED STATES"/>
    <s v="Single Ride"/>
    <n v="5453"/>
    <x v="45"/>
    <n v="43.05536"/>
    <n v="-87.90504"/>
    <x v="20"/>
    <n v="43.05847"/>
    <n v="-87.898079999999993"/>
    <n v="3"/>
    <n v="0"/>
    <n v="0.5"/>
    <n v="0.4"/>
    <n v="18"/>
    <n v="-1"/>
    <d v="2017-03-17T00:00:00"/>
    <d v="2017-03-01T00:00:00"/>
    <d v="2017-03-17T00:00:00"/>
    <s v="Friday"/>
    <d v="1899-12-30T08:00:21"/>
    <d v="1899-12-30T08:00:00"/>
    <n v="1"/>
    <d v="2017-03-17T00:00:00"/>
    <d v="2017-03-01T00:00:00"/>
    <d v="2017-03-17T00:00:00"/>
    <s v="Friday"/>
    <d v="1899-12-30T08:03:29"/>
    <d v="1899-12-30T08:00:00"/>
    <s v="One Way"/>
  </r>
  <r>
    <n v="1215255"/>
    <s v="Non-RFID Card Member"/>
    <m/>
    <m/>
    <n v="53202"/>
    <s v="UNITED STATES"/>
    <s v="Single Ride"/>
    <n v="274"/>
    <x v="1"/>
    <n v="43.048200000000001"/>
    <n v="-87.900859999999994"/>
    <x v="15"/>
    <n v="43.049230000000001"/>
    <n v="-87.911940000000001"/>
    <n v="5"/>
    <n v="0"/>
    <n v="0.8"/>
    <n v="0.7"/>
    <n v="30"/>
    <n v="-1"/>
    <d v="2017-03-17T00:00:00"/>
    <d v="2017-03-01T00:00:00"/>
    <d v="2017-03-17T00:00:00"/>
    <s v="Friday"/>
    <d v="1899-12-30T14:16:46"/>
    <d v="1899-12-30T14:00:00"/>
    <n v="1"/>
    <d v="2017-03-17T00:00:00"/>
    <d v="2017-03-01T00:00:00"/>
    <d v="2017-03-17T00:00:00"/>
    <s v="Friday"/>
    <d v="1899-12-30T14:21:23"/>
    <d v="1899-12-30T14:00:00"/>
    <s v="One Way"/>
  </r>
  <r>
    <n v="1539800"/>
    <s v="Non-RFID Card Member"/>
    <m/>
    <m/>
    <n v="51442"/>
    <s v="UNITED STATES"/>
    <s v="Single Ride"/>
    <n v="11054"/>
    <x v="43"/>
    <n v="43.036900000000003"/>
    <n v="-87.89667"/>
    <x v="9"/>
    <n v="43.03913"/>
    <n v="-87.916150000000002"/>
    <n v="51"/>
    <n v="3"/>
    <n v="7.7"/>
    <n v="7.3"/>
    <n v="306"/>
    <n v="-1"/>
    <d v="2017-03-17T00:00:00"/>
    <d v="2017-03-01T00:00:00"/>
    <d v="2017-03-17T00:00:00"/>
    <s v="Friday"/>
    <d v="1899-12-30T16:04:08"/>
    <d v="1899-12-30T16:00:00"/>
    <n v="1"/>
    <d v="2017-03-17T00:00:00"/>
    <d v="2017-03-01T00:00:00"/>
    <d v="2017-03-17T00:00:00"/>
    <s v="Friday"/>
    <d v="1899-12-30T16:55:27"/>
    <d v="1899-12-30T17:00:00"/>
    <s v="One Way"/>
  </r>
  <r>
    <n v="1539810"/>
    <s v="Non-RFID Card Member"/>
    <m/>
    <m/>
    <n v="52601"/>
    <s v="UNITED STATES"/>
    <s v="Single Ride"/>
    <n v="11065"/>
    <x v="43"/>
    <n v="43.036900000000003"/>
    <n v="-87.89667"/>
    <x v="9"/>
    <n v="43.03913"/>
    <n v="-87.916150000000002"/>
    <n v="47"/>
    <n v="3"/>
    <n v="7.1"/>
    <n v="6.7"/>
    <n v="282"/>
    <n v="-1"/>
    <d v="2017-03-17T00:00:00"/>
    <d v="2017-03-01T00:00:00"/>
    <d v="2017-03-17T00:00:00"/>
    <s v="Friday"/>
    <d v="1899-12-30T16:08:18"/>
    <d v="1899-12-30T16:00:00"/>
    <n v="1"/>
    <d v="2017-03-17T00:00:00"/>
    <d v="2017-03-01T00:00:00"/>
    <d v="2017-03-17T00:00:00"/>
    <s v="Friday"/>
    <d v="1899-12-30T16:55:24"/>
    <d v="1899-12-30T17:00:00"/>
    <s v="One Way"/>
  </r>
  <r>
    <n v="1540129"/>
    <s v="Non-RFID Card Member"/>
    <m/>
    <m/>
    <n v="53226"/>
    <s v="UNITED STATES"/>
    <s v="Single Ride"/>
    <n v="11140"/>
    <x v="34"/>
    <n v="43.060250000000003"/>
    <n v="-87.892169999999993"/>
    <x v="36"/>
    <n v="43.036900000000003"/>
    <n v="-87.89667"/>
    <n v="96"/>
    <n v="9"/>
    <n v="14.4"/>
    <n v="13.7"/>
    <n v="576"/>
    <n v="-1"/>
    <d v="2017-03-17T00:00:00"/>
    <d v="2017-03-01T00:00:00"/>
    <d v="2017-03-17T00:00:00"/>
    <s v="Friday"/>
    <d v="1899-12-30T18:15:38"/>
    <d v="1899-12-30T18:00:00"/>
    <n v="1"/>
    <d v="2017-03-17T00:00:00"/>
    <d v="2017-03-01T00:00:00"/>
    <d v="2017-03-17T00:00:00"/>
    <s v="Friday"/>
    <d v="1899-12-30T19:51:08"/>
    <d v="1899-12-30T20:00:00"/>
    <s v="One Way"/>
  </r>
  <r>
    <n v="1498639"/>
    <s v="Non-RFID Card Member"/>
    <m/>
    <m/>
    <n v="53202"/>
    <s v="UNITED STATES"/>
    <s v="Single Ride"/>
    <n v="173"/>
    <x v="18"/>
    <n v="43.034619999999997"/>
    <n v="-87.917500000000004"/>
    <x v="10"/>
    <n v="43.042490000000001"/>
    <n v="-87.909959999999998"/>
    <n v="11"/>
    <n v="0"/>
    <n v="1.7"/>
    <n v="1.6"/>
    <n v="66"/>
    <n v="-1"/>
    <d v="2017-03-18T00:00:00"/>
    <d v="2017-03-01T00:00:00"/>
    <d v="2017-03-18T00:00:00"/>
    <s v="Saturday"/>
    <d v="1899-12-30T13:51:48"/>
    <d v="1899-12-30T14:00:00"/>
    <n v="1"/>
    <d v="2017-03-18T00:00:00"/>
    <d v="2017-03-01T00:00:00"/>
    <d v="2017-03-18T00:00:00"/>
    <s v="Saturday"/>
    <d v="1899-12-30T14:02:07"/>
    <d v="1899-12-30T14:00:00"/>
    <s v="One Way"/>
  </r>
  <r>
    <n v="1526369"/>
    <s v="Non-RFID Card Member"/>
    <m/>
    <m/>
    <n v="53202"/>
    <s v="UNITED STATES"/>
    <s v="Single Ride"/>
    <n v="5512"/>
    <x v="0"/>
    <n v="43.042490000000001"/>
    <n v="-87.909959999999998"/>
    <x v="13"/>
    <n v="43.031480000000002"/>
    <n v="-87.908169999999998"/>
    <n v="12"/>
    <n v="0"/>
    <n v="1.8"/>
    <n v="1.7"/>
    <n v="72"/>
    <n v="-1"/>
    <d v="2017-03-19T00:00:00"/>
    <d v="2017-03-01T00:00:00"/>
    <d v="2017-03-19T00:00:00"/>
    <s v="Sunday"/>
    <d v="1899-12-30T10:52:46"/>
    <d v="1899-12-30T11:00:00"/>
    <n v="1"/>
    <d v="2017-03-19T00:00:00"/>
    <d v="2017-03-01T00:00:00"/>
    <d v="2017-03-19T00:00:00"/>
    <s v="Sunday"/>
    <d v="1899-12-30T11:04:54"/>
    <d v="1899-12-30T11:00:00"/>
    <s v="One Way"/>
  </r>
  <r>
    <n v="1544216"/>
    <s v="Non-RFID Card Member"/>
    <m/>
    <m/>
    <n v="53202"/>
    <s v="UNITED STATES"/>
    <s v="Single Ride"/>
    <n v="11096"/>
    <x v="31"/>
    <n v="43.052460000000004"/>
    <n v="-87.891000000000005"/>
    <x v="26"/>
    <n v="43.052460000000004"/>
    <n v="-87.891000000000005"/>
    <n v="81"/>
    <n v="6"/>
    <n v="12.2"/>
    <n v="11.5"/>
    <n v="486"/>
    <n v="-1"/>
    <d v="2017-03-19T00:00:00"/>
    <d v="2017-03-01T00:00:00"/>
    <d v="2017-03-19T00:00:00"/>
    <s v="Sunday"/>
    <d v="1899-12-30T12:31:20"/>
    <d v="1899-12-30T13:00:00"/>
    <n v="1"/>
    <d v="2017-03-19T00:00:00"/>
    <d v="2017-03-01T00:00:00"/>
    <d v="2017-03-19T00:00:00"/>
    <s v="Sunday"/>
    <d v="1899-12-30T13:52:37"/>
    <d v="1899-12-30T14:00:00"/>
    <s v="Round Trip"/>
  </r>
  <r>
    <n v="1544997"/>
    <s v="Non-RFID Card Member"/>
    <m/>
    <m/>
    <n v="54494"/>
    <s v="UNITED STATES"/>
    <s v="Single Ride"/>
    <n v="316"/>
    <x v="31"/>
    <n v="43.052460000000004"/>
    <n v="-87.891000000000005"/>
    <x v="26"/>
    <n v="43.052460000000004"/>
    <n v="-87.891000000000005"/>
    <n v="25"/>
    <n v="0"/>
    <n v="3.8"/>
    <n v="3.6"/>
    <n v="150"/>
    <n v="-1"/>
    <d v="2017-03-19T00:00:00"/>
    <d v="2017-03-01T00:00:00"/>
    <d v="2017-03-19T00:00:00"/>
    <s v="Sunday"/>
    <d v="1899-12-30T15:22:36"/>
    <d v="1899-12-30T15:00:00"/>
    <n v="1"/>
    <d v="2017-03-19T00:00:00"/>
    <d v="2017-03-01T00:00:00"/>
    <d v="2017-03-19T00:00:00"/>
    <s v="Sunday"/>
    <d v="1899-12-30T15:47:46"/>
    <d v="1899-12-30T16:00:00"/>
    <s v="Round Trip"/>
  </r>
  <r>
    <n v="1512201"/>
    <s v="Non-RFID Card Member"/>
    <m/>
    <m/>
    <n v="53217"/>
    <s v="UNITED STATES"/>
    <s v="Single Ride"/>
    <n v="11064"/>
    <x v="21"/>
    <n v="43.060786"/>
    <n v="-87.883825999999999"/>
    <x v="30"/>
    <n v="43.058010000000003"/>
    <n v="-87.877300000000005"/>
    <n v="46"/>
    <n v="3"/>
    <n v="6.9"/>
    <n v="6.6"/>
    <n v="276"/>
    <n v="-1"/>
    <d v="2017-03-19T00:00:00"/>
    <d v="2017-03-01T00:00:00"/>
    <d v="2017-03-19T00:00:00"/>
    <s v="Sunday"/>
    <d v="1899-12-30T16:40:42"/>
    <d v="1899-12-30T17:00:00"/>
    <n v="1"/>
    <d v="2017-03-19T00:00:00"/>
    <d v="2017-03-01T00:00:00"/>
    <d v="2017-03-19T00:00:00"/>
    <s v="Sunday"/>
    <d v="1899-12-30T17:26:48"/>
    <d v="1899-12-30T17:00:00"/>
    <s v="One Way"/>
  </r>
  <r>
    <n v="1546161"/>
    <s v="Non-RFID Card Member"/>
    <m/>
    <m/>
    <m/>
    <s v="UNITED STATES"/>
    <s v="Single Ride"/>
    <n v="5571"/>
    <x v="3"/>
    <n v="43.03519"/>
    <n v="-87.907390000000007"/>
    <x v="13"/>
    <n v="43.031480000000002"/>
    <n v="-87.908169999999998"/>
    <n v="37"/>
    <n v="3"/>
    <n v="5.6"/>
    <n v="5.3"/>
    <n v="222"/>
    <n v="-1"/>
    <d v="2017-03-20T00:00:00"/>
    <d v="2017-03-01T00:00:00"/>
    <d v="2017-03-20T00:00:00"/>
    <s v="Monday"/>
    <d v="1899-12-30T00:07:39"/>
    <d v="1899-12-30T00:00:00"/>
    <n v="1"/>
    <d v="2017-03-20T00:00:00"/>
    <d v="2017-03-01T00:00:00"/>
    <d v="2017-03-20T00:00:00"/>
    <s v="Monday"/>
    <d v="1899-12-30T00:44:16"/>
    <d v="1899-12-30T01:00:00"/>
    <s v="One Way"/>
  </r>
  <r>
    <n v="1546247"/>
    <s v="Non-RFID Card Member"/>
    <m/>
    <m/>
    <m/>
    <s v="UNITED STATES"/>
    <s v="Single Ride"/>
    <n v="276"/>
    <x v="50"/>
    <n v="43.059550000000002"/>
    <n v="-88.008840000000006"/>
    <x v="35"/>
    <n v="43.06044"/>
    <n v="-88.016239999999996"/>
    <n v="30"/>
    <n v="0"/>
    <n v="4.5"/>
    <n v="4.3"/>
    <n v="180"/>
    <n v="-1"/>
    <d v="2017-03-20T00:00:00"/>
    <d v="2017-03-01T00:00:00"/>
    <d v="2017-03-20T00:00:00"/>
    <s v="Monday"/>
    <d v="1899-12-30T09:47:37"/>
    <d v="1899-12-30T10:00:00"/>
    <n v="1"/>
    <d v="2017-03-20T00:00:00"/>
    <d v="2017-03-01T00:00:00"/>
    <d v="2017-03-20T00:00:00"/>
    <s v="Monday"/>
    <d v="1899-12-30T10:17:55"/>
    <d v="1899-12-30T10:00:00"/>
    <s v="One Way"/>
  </r>
  <r>
    <n v="1546262"/>
    <s v="Non-RFID Card Member"/>
    <m/>
    <m/>
    <n v="84401"/>
    <s v="UNITED STATES"/>
    <s v="Single Ride"/>
    <n v="11130"/>
    <x v="43"/>
    <n v="43.036900000000003"/>
    <n v="-87.89667"/>
    <x v="28"/>
    <n v="43.038719999999998"/>
    <n v="-87.905339999999995"/>
    <n v="38"/>
    <n v="3"/>
    <n v="5.7"/>
    <n v="5.4"/>
    <n v="228"/>
    <n v="-1"/>
    <d v="2017-03-20T00:00:00"/>
    <d v="2017-03-01T00:00:00"/>
    <d v="2017-03-20T00:00:00"/>
    <s v="Monday"/>
    <d v="1899-12-30T10:30:10"/>
    <d v="1899-12-30T11:00:00"/>
    <n v="1"/>
    <d v="2017-03-20T00:00:00"/>
    <d v="2017-03-01T00:00:00"/>
    <d v="2017-03-20T00:00:00"/>
    <s v="Monday"/>
    <d v="1899-12-30T11:08:40"/>
    <d v="1899-12-30T11:00:00"/>
    <s v="One Way"/>
  </r>
  <r>
    <n v="1546366"/>
    <s v="Non-RFID Card Member"/>
    <m/>
    <m/>
    <n v="53211"/>
    <s v="UNITED STATES"/>
    <s v="Single Ride"/>
    <n v="362"/>
    <x v="51"/>
    <n v="43.060155999999999"/>
    <n v="-87.881258000000003"/>
    <x v="26"/>
    <n v="43.052460000000004"/>
    <n v="-87.891000000000005"/>
    <n v="66"/>
    <n v="6"/>
    <n v="9.9"/>
    <n v="9.4"/>
    <n v="396"/>
    <n v="-1"/>
    <d v="2017-03-20T00:00:00"/>
    <d v="2017-03-01T00:00:00"/>
    <d v="2017-03-20T00:00:00"/>
    <s v="Monday"/>
    <d v="1899-12-30T11:43:11"/>
    <d v="1899-12-30T12:00:00"/>
    <n v="1"/>
    <d v="2017-03-20T00:00:00"/>
    <d v="2017-03-01T00:00:00"/>
    <d v="2017-03-20T00:00:00"/>
    <s v="Monday"/>
    <d v="1899-12-30T12:49:57"/>
    <d v="1899-12-30T13:00:00"/>
    <s v="One Way"/>
  </r>
  <r>
    <n v="1546510"/>
    <s v="Non-RFID Card Member"/>
    <m/>
    <m/>
    <n v="54935"/>
    <s v="UNITED STATES"/>
    <s v="Single Ride"/>
    <n v="1000"/>
    <x v="29"/>
    <n v="43.045712999999999"/>
    <n v="-87.899756999999994"/>
    <x v="1"/>
    <n v="43.03886"/>
    <n v="-87.902720000000002"/>
    <n v="56"/>
    <n v="3"/>
    <n v="8.4"/>
    <n v="8"/>
    <n v="336"/>
    <n v="-1"/>
    <d v="2017-03-20T00:00:00"/>
    <d v="2017-03-01T00:00:00"/>
    <d v="2017-03-20T00:00:00"/>
    <s v="Monday"/>
    <d v="1899-12-30T13:37:48"/>
    <d v="1899-12-30T14:00:00"/>
    <n v="1"/>
    <d v="2017-03-20T00:00:00"/>
    <d v="2017-03-01T00:00:00"/>
    <d v="2017-03-20T00:00:00"/>
    <s v="Monday"/>
    <d v="1899-12-30T14:33:21"/>
    <d v="1899-12-30T15:00:00"/>
    <s v="One Way"/>
  </r>
  <r>
    <n v="1546617"/>
    <s v="Non-RFID Card Member"/>
    <m/>
    <m/>
    <n v="68123"/>
    <s v="UNITED STATES"/>
    <s v="Single Ride"/>
    <n v="11109"/>
    <x v="31"/>
    <n v="43.052460000000004"/>
    <n v="-87.891000000000005"/>
    <x v="26"/>
    <n v="43.052460000000004"/>
    <n v="-87.891000000000005"/>
    <n v="64"/>
    <n v="3"/>
    <n v="9.6"/>
    <n v="9.1"/>
    <n v="384"/>
    <n v="-1"/>
    <d v="2017-03-20T00:00:00"/>
    <d v="2017-03-01T00:00:00"/>
    <d v="2017-03-20T00:00:00"/>
    <s v="Monday"/>
    <d v="1899-12-30T14:31:42"/>
    <d v="1899-12-30T15:00:00"/>
    <n v="1"/>
    <d v="2017-03-20T00:00:00"/>
    <d v="2017-03-01T00:00:00"/>
    <d v="2017-03-20T00:00:00"/>
    <s v="Monday"/>
    <d v="1899-12-30T15:35:32"/>
    <d v="1899-12-30T16:00:00"/>
    <s v="Round Trip"/>
  </r>
  <r>
    <n v="1546670"/>
    <s v="Non-RFID Card Member"/>
    <m/>
    <m/>
    <n v="53151"/>
    <s v="UNITED STATES"/>
    <s v="Single Ride"/>
    <n v="11075"/>
    <x v="11"/>
    <n v="43.031480000000002"/>
    <n v="-87.908169999999998"/>
    <x v="13"/>
    <n v="43.031480000000002"/>
    <n v="-87.908169999999998"/>
    <n v="43"/>
    <n v="3"/>
    <n v="6.5"/>
    <n v="6.1"/>
    <n v="258"/>
    <n v="-1"/>
    <d v="2017-03-20T00:00:00"/>
    <d v="2017-03-01T00:00:00"/>
    <d v="2017-03-20T00:00:00"/>
    <s v="Monday"/>
    <d v="1899-12-30T14:54:03"/>
    <d v="1899-12-30T15:00:00"/>
    <n v="1"/>
    <d v="2017-03-20T00:00:00"/>
    <d v="2017-03-01T00:00:00"/>
    <d v="2017-03-20T00:00:00"/>
    <s v="Monday"/>
    <d v="1899-12-30T15:37:20"/>
    <d v="1899-12-30T16:00:00"/>
    <s v="Round Trip"/>
  </r>
  <r>
    <n v="1547240"/>
    <s v="Non-RFID Card Member"/>
    <m/>
    <m/>
    <n v="80222"/>
    <s v="UNITED STATES"/>
    <s v="Single Ride"/>
    <n v="11161"/>
    <x v="0"/>
    <n v="43.042490000000001"/>
    <n v="-87.909959999999998"/>
    <x v="36"/>
    <n v="43.036900000000003"/>
    <n v="-87.89667"/>
    <n v="38"/>
    <n v="3"/>
    <n v="5.7"/>
    <n v="5.4"/>
    <n v="228"/>
    <n v="-1"/>
    <d v="2017-03-21T00:00:00"/>
    <d v="2017-03-01T00:00:00"/>
    <d v="2017-03-21T00:00:00"/>
    <s v="Tuesday"/>
    <d v="1899-12-30T09:32:57"/>
    <d v="1899-12-30T10:00:00"/>
    <n v="1"/>
    <d v="2017-03-21T00:00:00"/>
    <d v="2017-03-01T00:00:00"/>
    <d v="2017-03-21T00:00:00"/>
    <s v="Tuesday"/>
    <d v="1899-12-30T10:10:39"/>
    <d v="1899-12-30T10:00:00"/>
    <s v="One Way"/>
  </r>
  <r>
    <n v="1548060"/>
    <s v="Non-RFID Card Member"/>
    <m/>
    <m/>
    <n v="53217"/>
    <s v="UNITED STATES"/>
    <s v="Single Ride"/>
    <n v="5419"/>
    <x v="18"/>
    <n v="43.034619999999997"/>
    <n v="-87.917500000000004"/>
    <x v="34"/>
    <n v="43.053040000000003"/>
    <n v="-87.897660000000002"/>
    <n v="22"/>
    <n v="0"/>
    <n v="3.3"/>
    <n v="3.1"/>
    <n v="132"/>
    <n v="-1"/>
    <d v="2017-03-21T00:00:00"/>
    <d v="2017-03-01T00:00:00"/>
    <d v="2017-03-21T00:00:00"/>
    <s v="Tuesday"/>
    <d v="1899-12-30T21:53:10"/>
    <d v="1899-12-30T22:00:00"/>
    <n v="1"/>
    <d v="2017-03-21T00:00:00"/>
    <d v="2017-03-01T00:00:00"/>
    <d v="2017-03-21T00:00:00"/>
    <s v="Tuesday"/>
    <d v="1899-12-30T22:15:57"/>
    <d v="1899-12-30T22:00:00"/>
    <s v="One Way"/>
  </r>
  <r>
    <n v="1306778"/>
    <s v="Non-RFID Card Member"/>
    <m/>
    <m/>
    <n v="53204"/>
    <s v="UNITED STATES"/>
    <s v="Single Ride"/>
    <n v="5431"/>
    <x v="40"/>
    <n v="43.004728999999998"/>
    <n v="-87.905463999999995"/>
    <x v="13"/>
    <n v="43.031480000000002"/>
    <n v="-87.908169999999998"/>
    <n v="13"/>
    <n v="0"/>
    <n v="2"/>
    <n v="1.9"/>
    <n v="78"/>
    <n v="-1"/>
    <d v="2017-03-22T00:00:00"/>
    <d v="2017-03-01T00:00:00"/>
    <d v="2017-03-22T00:00:00"/>
    <s v="Wednesday"/>
    <d v="1899-12-30T14:40:04"/>
    <d v="1899-12-30T15:00:00"/>
    <n v="1"/>
    <d v="2017-03-22T00:00:00"/>
    <d v="2017-03-01T00:00:00"/>
    <d v="2017-03-22T00:00:00"/>
    <s v="Wednesday"/>
    <d v="1899-12-30T14:53:15"/>
    <d v="1899-12-30T15:00:00"/>
    <s v="One Way"/>
  </r>
  <r>
    <n v="1549310"/>
    <s v="Non-RFID Card Member"/>
    <m/>
    <m/>
    <n v="53219"/>
    <s v="UNITED STATES"/>
    <s v="Single Ride"/>
    <n v="1"/>
    <x v="7"/>
    <n v="43.038580000000003"/>
    <n v="-87.90934"/>
    <x v="4"/>
    <n v="43.038580000000003"/>
    <n v="-87.90934"/>
    <n v="87"/>
    <n v="6"/>
    <n v="13.1"/>
    <n v="12.4"/>
    <n v="522"/>
    <n v="-1"/>
    <d v="2017-03-23T00:00:00"/>
    <d v="2017-03-01T00:00:00"/>
    <d v="2017-03-23T00:00:00"/>
    <s v="Thursday"/>
    <d v="1899-12-30T13:25:15"/>
    <d v="1899-12-30T13:00:00"/>
    <n v="1"/>
    <d v="2017-03-23T00:00:00"/>
    <d v="2017-03-01T00:00:00"/>
    <d v="2017-03-23T00:00:00"/>
    <s v="Thursday"/>
    <d v="1899-12-30T14:52:06"/>
    <d v="1899-12-30T15:00:00"/>
    <s v="Round Trip"/>
  </r>
  <r>
    <n v="1549408"/>
    <s v="Non-RFID Card Member"/>
    <m/>
    <m/>
    <n v="48025"/>
    <s v="UNITED STATES"/>
    <s v="Single Ride"/>
    <n v="11054"/>
    <x v="7"/>
    <n v="43.038580000000003"/>
    <n v="-87.90934"/>
    <x v="29"/>
    <n v="43.040154000000001"/>
    <n v="-87.932113000000001"/>
    <n v="10"/>
    <n v="0"/>
    <n v="1.5"/>
    <n v="1.4"/>
    <n v="60"/>
    <n v="-1"/>
    <d v="2017-03-23T00:00:00"/>
    <d v="2017-03-01T00:00:00"/>
    <d v="2017-03-23T00:00:00"/>
    <s v="Thursday"/>
    <d v="1899-12-30T14:37:25"/>
    <d v="1899-12-30T15:00:00"/>
    <n v="1"/>
    <d v="2017-03-23T00:00:00"/>
    <d v="2017-03-01T00:00:00"/>
    <d v="2017-03-23T00:00:00"/>
    <s v="Thursday"/>
    <d v="1899-12-30T14:47:43"/>
    <d v="1899-12-30T15:00:00"/>
    <s v="One Way"/>
  </r>
  <r>
    <n v="1242204"/>
    <s v="Non-RFID Card Member"/>
    <m/>
    <m/>
    <n v="53202"/>
    <s v="UNITED STATES"/>
    <s v="Single Ride"/>
    <n v="109"/>
    <x v="1"/>
    <n v="43.048200000000001"/>
    <n v="-87.900859999999994"/>
    <x v="32"/>
    <n v="43.026229999999998"/>
    <n v="-87.912809999999993"/>
    <n v="12"/>
    <n v="0"/>
    <n v="1.8"/>
    <n v="1.7"/>
    <n v="72"/>
    <n v="-1"/>
    <d v="2017-03-23T00:00:00"/>
    <d v="2017-03-01T00:00:00"/>
    <d v="2017-03-23T00:00:00"/>
    <s v="Thursday"/>
    <d v="1899-12-30T15:20:16"/>
    <d v="1899-12-30T15:00:00"/>
    <n v="1"/>
    <d v="2017-03-23T00:00:00"/>
    <d v="2017-03-01T00:00:00"/>
    <d v="2017-03-23T00:00:00"/>
    <s v="Thursday"/>
    <d v="1899-12-30T15:32:38"/>
    <d v="1899-12-30T16:00:00"/>
    <s v="One Way"/>
  </r>
  <r>
    <n v="1549229"/>
    <s v="Non-RFID Card Member"/>
    <m/>
    <m/>
    <n v="61820"/>
    <s v="UNITED STATES"/>
    <s v="Single Ride"/>
    <n v="11095"/>
    <x v="30"/>
    <n v="43.053040000000003"/>
    <n v="-87.897660000000002"/>
    <x v="10"/>
    <n v="43.042490000000001"/>
    <n v="-87.909959999999998"/>
    <n v="11"/>
    <n v="0"/>
    <n v="1.7"/>
    <n v="1.6"/>
    <n v="66"/>
    <n v="-1"/>
    <d v="2017-03-23T00:00:00"/>
    <d v="2017-03-01T00:00:00"/>
    <d v="2017-03-23T00:00:00"/>
    <s v="Thursday"/>
    <d v="1899-12-30T16:02:13"/>
    <d v="1899-12-30T16:00:00"/>
    <n v="1"/>
    <d v="2017-03-23T00:00:00"/>
    <d v="2017-03-01T00:00:00"/>
    <d v="2017-03-23T00:00:00"/>
    <s v="Thursday"/>
    <d v="1899-12-30T16:13:50"/>
    <d v="1899-12-30T16:00:00"/>
    <s v="One Way"/>
  </r>
  <r>
    <n v="1550020"/>
    <s v="Non-RFID Card Member"/>
    <m/>
    <m/>
    <n v="54311"/>
    <s v="UNITED STATES"/>
    <s v="Single Ride"/>
    <n v="5585"/>
    <x v="37"/>
    <n v="43.046570000000003"/>
    <n v="-87.908720000000002"/>
    <x v="43"/>
    <n v="43.046570000000003"/>
    <n v="-87.908720000000002"/>
    <n v="86"/>
    <n v="6"/>
    <n v="12.9"/>
    <n v="12.3"/>
    <n v="516"/>
    <n v="-1"/>
    <d v="2017-03-24T00:00:00"/>
    <d v="2017-03-01T00:00:00"/>
    <d v="2017-03-24T00:00:00"/>
    <s v="Friday"/>
    <d v="1899-12-30T11:13:14"/>
    <d v="1899-12-30T11:00:00"/>
    <n v="1"/>
    <d v="2017-03-24T00:00:00"/>
    <d v="2017-03-01T00:00:00"/>
    <d v="2017-03-24T00:00:00"/>
    <s v="Friday"/>
    <d v="1899-12-30T12:39:20"/>
    <d v="1899-12-30T13:00:00"/>
    <s v="Round Trip"/>
  </r>
  <r>
    <n v="1550107"/>
    <s v="Non-RFID Card Member"/>
    <m/>
    <m/>
    <n v="53218"/>
    <s v="UNITED STATES"/>
    <s v="Single Ride"/>
    <n v="5468"/>
    <x v="20"/>
    <n v="43.077359999999999"/>
    <n v="-87.880769999999998"/>
    <x v="44"/>
    <n v="43.077359999999999"/>
    <n v="-87.880769999999998"/>
    <n v="21"/>
    <n v="0"/>
    <n v="3.2"/>
    <n v="3"/>
    <n v="126"/>
    <n v="-1"/>
    <d v="2017-03-24T00:00:00"/>
    <d v="2017-03-01T00:00:00"/>
    <d v="2017-03-24T00:00:00"/>
    <s v="Friday"/>
    <d v="1899-12-30T12:08:20"/>
    <d v="1899-12-30T12:00:00"/>
    <n v="1"/>
    <d v="2017-03-24T00:00:00"/>
    <d v="2017-03-01T00:00:00"/>
    <d v="2017-03-24T00:00:00"/>
    <s v="Friday"/>
    <d v="1899-12-30T12:29:00"/>
    <d v="1899-12-30T12:00:00"/>
    <s v="Round Trip"/>
  </r>
  <r>
    <n v="1550132"/>
    <s v="Non-RFID Card Member"/>
    <m/>
    <m/>
    <n v="53207"/>
    <s v="UNITED STATES"/>
    <s v="Single Ride"/>
    <n v="243"/>
    <x v="27"/>
    <n v="43.058010000000003"/>
    <n v="-87.877300000000005"/>
    <x v="4"/>
    <n v="43.038580000000003"/>
    <n v="-87.90934"/>
    <n v="51"/>
    <n v="3"/>
    <n v="7.7"/>
    <n v="7.3"/>
    <n v="306"/>
    <n v="-1"/>
    <d v="2017-03-24T00:00:00"/>
    <d v="2017-03-01T00:00:00"/>
    <d v="2017-03-24T00:00:00"/>
    <s v="Friday"/>
    <d v="1899-12-30T12:35:04"/>
    <d v="1899-12-30T13:00:00"/>
    <n v="1"/>
    <d v="2017-03-24T00:00:00"/>
    <d v="2017-03-01T00:00:00"/>
    <d v="2017-03-24T00:00:00"/>
    <s v="Friday"/>
    <d v="1899-12-30T13:26:51"/>
    <d v="1899-12-30T13:00:00"/>
    <s v="One Way"/>
  </r>
  <r>
    <n v="1550198"/>
    <s v="Non-RFID Card Member"/>
    <m/>
    <m/>
    <n v="53211"/>
    <s v="UNITED STATES"/>
    <s v="Single Ride"/>
    <n v="1"/>
    <x v="31"/>
    <n v="43.052460000000004"/>
    <n v="-87.891000000000005"/>
    <x v="26"/>
    <n v="43.052460000000004"/>
    <n v="-87.891000000000005"/>
    <n v="0"/>
    <n v="0"/>
    <n v="0"/>
    <n v="0"/>
    <n v="0"/>
    <n v="-1"/>
    <d v="2017-03-24T00:00:00"/>
    <d v="2017-03-01T00:00:00"/>
    <d v="2017-03-24T00:00:00"/>
    <s v="Friday"/>
    <d v="1899-12-30T13:20:00"/>
    <d v="1899-12-30T13:00:00"/>
    <n v="1"/>
    <d v="2017-03-24T00:00:00"/>
    <d v="2017-03-01T00:00:00"/>
    <d v="2017-03-24T00:00:00"/>
    <s v="Friday"/>
    <d v="1899-12-30T13:20:24"/>
    <d v="1899-12-30T13:00:00"/>
    <s v="Round Trip"/>
  </r>
  <r>
    <n v="1306778"/>
    <s v="Non-RFID Card Member"/>
    <m/>
    <m/>
    <n v="53204"/>
    <s v="UNITED STATES"/>
    <s v="Single Ride"/>
    <n v="333"/>
    <x v="40"/>
    <n v="43.004728999999998"/>
    <n v="-87.905463999999995"/>
    <x v="42"/>
    <n v="43.020020000000002"/>
    <n v="-87.912540000000007"/>
    <n v="9"/>
    <n v="0"/>
    <n v="1.4"/>
    <n v="1.3"/>
    <n v="54"/>
    <n v="-1"/>
    <d v="2017-03-24T00:00:00"/>
    <d v="2017-03-01T00:00:00"/>
    <d v="2017-03-24T00:00:00"/>
    <s v="Friday"/>
    <d v="1899-12-30T15:53:51"/>
    <d v="1899-12-30T16:00:00"/>
    <n v="1"/>
    <d v="2017-03-24T00:00:00"/>
    <d v="2017-03-01T00:00:00"/>
    <d v="2017-03-24T00:00:00"/>
    <s v="Friday"/>
    <d v="1899-12-30T16:02:40"/>
    <d v="1899-12-30T16:00:00"/>
    <s v="One Way"/>
  </r>
  <r>
    <n v="1550480"/>
    <s v="Non-RFID Card Member"/>
    <m/>
    <m/>
    <n v="53208"/>
    <s v="UNITED STATES"/>
    <s v="Single Ride"/>
    <n v="5584"/>
    <x v="27"/>
    <n v="43.058010000000003"/>
    <n v="-87.877300000000005"/>
    <x v="30"/>
    <n v="43.058010000000003"/>
    <n v="-87.877300000000005"/>
    <n v="42"/>
    <n v="3"/>
    <n v="6.3"/>
    <n v="6"/>
    <n v="252"/>
    <n v="-1"/>
    <d v="2017-03-24T00:00:00"/>
    <d v="2017-03-01T00:00:00"/>
    <d v="2017-03-24T00:00:00"/>
    <s v="Friday"/>
    <d v="1899-12-30T16:02:31"/>
    <d v="1899-12-30T16:00:00"/>
    <n v="1"/>
    <d v="2017-03-24T00:00:00"/>
    <d v="2017-03-01T00:00:00"/>
    <d v="2017-03-24T00:00:00"/>
    <s v="Friday"/>
    <d v="1899-12-30T16:44:46"/>
    <d v="1899-12-30T17:00:00"/>
    <s v="Round Trip"/>
  </r>
  <r>
    <n v="1552863"/>
    <s v="Non-RFID Card Member"/>
    <m/>
    <m/>
    <n v="55114"/>
    <s v="UNITED STATES"/>
    <s v="Single Ride"/>
    <n v="5496"/>
    <x v="49"/>
    <n v="43.026229999999998"/>
    <n v="-87.912809999999993"/>
    <x v="26"/>
    <n v="43.052460000000004"/>
    <n v="-87.891000000000005"/>
    <n v="30"/>
    <n v="0"/>
    <n v="4.5"/>
    <n v="4.3"/>
    <n v="180"/>
    <n v="-1"/>
    <d v="2017-03-25T00:00:00"/>
    <d v="2017-03-01T00:00:00"/>
    <d v="2017-03-25T00:00:00"/>
    <s v="Saturday"/>
    <d v="1899-12-30T18:23:13"/>
    <d v="1899-12-30T18:00:00"/>
    <n v="1"/>
    <d v="2017-03-25T00:00:00"/>
    <d v="2017-03-01T00:00:00"/>
    <d v="2017-03-25T00:00:00"/>
    <s v="Saturday"/>
    <d v="1899-12-30T18:53:43"/>
    <d v="1899-12-30T19:00:00"/>
    <s v="One Way"/>
  </r>
  <r>
    <n v="1553218"/>
    <s v="Non-RFID Card Member"/>
    <m/>
    <m/>
    <n v="53207"/>
    <s v="UNITED STATES"/>
    <s v="Single Ride"/>
    <n v="250"/>
    <x v="7"/>
    <n v="43.038580000000003"/>
    <n v="-87.90934"/>
    <x v="33"/>
    <n v="43.004728999999998"/>
    <n v="-87.905463999999995"/>
    <n v="21"/>
    <n v="0"/>
    <n v="3.2"/>
    <n v="3"/>
    <n v="126"/>
    <n v="-1"/>
    <d v="2017-03-25T00:00:00"/>
    <d v="2017-03-01T00:00:00"/>
    <d v="2017-03-25T00:00:00"/>
    <s v="Saturday"/>
    <d v="1899-12-30T23:05:25"/>
    <d v="1899-12-30T23:00:00"/>
    <n v="1"/>
    <d v="2017-03-25T00:00:00"/>
    <d v="2017-03-01T00:00:00"/>
    <d v="2017-03-25T00:00:00"/>
    <s v="Saturday"/>
    <d v="1899-12-30T23:26:28"/>
    <d v="1899-12-30T23:00:00"/>
    <s v="One Way"/>
  </r>
  <r>
    <n v="1554022"/>
    <s v="Non-RFID Card Member"/>
    <m/>
    <m/>
    <n v="53222"/>
    <s v="UNITED STATES"/>
    <s v="Single Ride"/>
    <n v="276"/>
    <x v="44"/>
    <n v="43.06044"/>
    <n v="-88.016239999999996"/>
    <x v="35"/>
    <n v="43.06044"/>
    <n v="-88.016239999999996"/>
    <n v="46"/>
    <n v="3"/>
    <n v="6.9"/>
    <n v="6.6"/>
    <n v="276"/>
    <n v="-1"/>
    <d v="2017-03-26T00:00:00"/>
    <d v="2017-03-01T00:00:00"/>
    <d v="2017-03-26T00:00:00"/>
    <s v="Sunday"/>
    <d v="1899-12-30T13:25:23"/>
    <d v="1899-12-30T13:00:00"/>
    <n v="1"/>
    <d v="2017-03-26T00:00:00"/>
    <d v="2017-03-01T00:00:00"/>
    <d v="2017-03-26T00:00:00"/>
    <s v="Sunday"/>
    <d v="1899-12-30T14:11:01"/>
    <d v="1899-12-30T14:00:00"/>
    <s v="Round Trip"/>
  </r>
  <r>
    <n v="1554459"/>
    <s v="Non-RFID Card Member"/>
    <m/>
    <m/>
    <n v="53222"/>
    <s v="UNITED STATES"/>
    <s v="Single Ride"/>
    <n v="5535"/>
    <x v="47"/>
    <n v="43.060079999999999"/>
    <n v="-88.027349999999998"/>
    <x v="45"/>
    <n v="43.060079999999999"/>
    <n v="-88.027349999999998"/>
    <n v="87"/>
    <n v="6"/>
    <n v="13.1"/>
    <n v="12.4"/>
    <n v="522"/>
    <n v="-1"/>
    <d v="2017-03-26T00:00:00"/>
    <d v="2017-03-01T00:00:00"/>
    <d v="2017-03-26T00:00:00"/>
    <s v="Sunday"/>
    <d v="1899-12-30T15:55:22"/>
    <d v="1899-12-30T16:00:00"/>
    <n v="1"/>
    <d v="2017-03-26T00:00:00"/>
    <d v="2017-03-01T00:00:00"/>
    <d v="2017-03-26T00:00:00"/>
    <s v="Sunday"/>
    <d v="1899-12-30T17:22:15"/>
    <d v="1899-12-30T17:00:00"/>
    <s v="Round Trip"/>
  </r>
  <r>
    <n v="1555119"/>
    <s v="Non-RFID Card Member"/>
    <m/>
    <m/>
    <n v="71459"/>
    <s v="UNITED STATES"/>
    <s v="Single Ride"/>
    <n v="11101"/>
    <x v="30"/>
    <n v="43.053040000000003"/>
    <n v="-87.897660000000002"/>
    <x v="10"/>
    <n v="43.042490000000001"/>
    <n v="-87.909959999999998"/>
    <n v="12"/>
    <n v="0"/>
    <n v="1.8"/>
    <n v="1.7"/>
    <n v="72"/>
    <n v="-1"/>
    <d v="2017-03-27T00:00:00"/>
    <d v="2017-03-01T00:00:00"/>
    <d v="2017-03-27T00:00:00"/>
    <s v="Monday"/>
    <d v="1899-12-30T02:18:08"/>
    <d v="1899-12-30T02:00:00"/>
    <n v="1"/>
    <d v="2017-03-27T00:00:00"/>
    <d v="2017-03-01T00:00:00"/>
    <d v="2017-03-27T00:00:00"/>
    <s v="Monday"/>
    <d v="1899-12-30T02:30:41"/>
    <d v="1899-12-30T03:00:00"/>
    <s v="One Way"/>
  </r>
  <r>
    <n v="1371452"/>
    <s v="Non-RFID Card Member"/>
    <m/>
    <m/>
    <n v="53202"/>
    <s v="UNITED STATES"/>
    <s v="Single Ride"/>
    <n v="5470"/>
    <x v="35"/>
    <n v="43.074655999999997"/>
    <n v="-87.889011999999994"/>
    <x v="8"/>
    <n v="43.058619999999998"/>
    <n v="-87.885319999999993"/>
    <n v="10"/>
    <n v="0"/>
    <n v="1.5"/>
    <n v="1.4"/>
    <n v="60"/>
    <n v="-1"/>
    <d v="2017-03-27T00:00:00"/>
    <d v="2017-03-01T00:00:00"/>
    <d v="2017-03-27T00:00:00"/>
    <s v="Monday"/>
    <d v="1899-12-30T11:10:55"/>
    <d v="1899-12-30T11:00:00"/>
    <n v="1"/>
    <d v="2017-03-27T00:00:00"/>
    <d v="2017-03-01T00:00:00"/>
    <d v="2017-03-27T00:00:00"/>
    <s v="Monday"/>
    <d v="1899-12-30T11:20:43"/>
    <d v="1899-12-30T11:00:00"/>
    <s v="One Way"/>
  </r>
  <r>
    <n v="1556251"/>
    <s v="Non-RFID Card Member"/>
    <m/>
    <m/>
    <n v="54541"/>
    <s v="UNITED STATES"/>
    <s v="Single Ride"/>
    <n v="11144"/>
    <x v="51"/>
    <n v="43.060155999999999"/>
    <n v="-87.881258000000003"/>
    <x v="41"/>
    <n v="43.060155999999999"/>
    <n v="-87.881258000000003"/>
    <n v="26"/>
    <n v="0"/>
    <n v="3.9"/>
    <n v="3.7"/>
    <n v="156"/>
    <n v="-1"/>
    <d v="2017-03-28T00:00:00"/>
    <d v="2017-03-01T00:00:00"/>
    <d v="2017-03-28T00:00:00"/>
    <s v="Tuesday"/>
    <d v="1899-12-30T12:47:17"/>
    <d v="1899-12-30T13:00:00"/>
    <n v="1"/>
    <d v="2017-03-28T00:00:00"/>
    <d v="2017-03-01T00:00:00"/>
    <d v="2017-03-28T00:00:00"/>
    <s v="Tuesday"/>
    <d v="1899-12-30T13:13:04"/>
    <d v="1899-12-30T13:00:00"/>
    <s v="Round Trip"/>
  </r>
  <r>
    <n v="1556631"/>
    <s v="Non-RFID Card Member"/>
    <m/>
    <m/>
    <n v="53202"/>
    <s v="UNITED STATES"/>
    <s v="Single Ride"/>
    <n v="5520"/>
    <x v="1"/>
    <n v="43.048200000000001"/>
    <n v="-87.900859999999994"/>
    <x v="26"/>
    <n v="43.052460000000004"/>
    <n v="-87.891000000000005"/>
    <n v="72"/>
    <n v="6"/>
    <n v="10.8"/>
    <n v="10.3"/>
    <n v="432"/>
    <n v="-1"/>
    <d v="2017-03-28T00:00:00"/>
    <d v="2017-03-01T00:00:00"/>
    <d v="2017-03-28T00:00:00"/>
    <s v="Tuesday"/>
    <d v="1899-12-30T18:06:15"/>
    <d v="1899-12-30T18:00:00"/>
    <n v="1"/>
    <d v="2017-03-28T00:00:00"/>
    <d v="2017-03-01T00:00:00"/>
    <d v="2017-03-28T00:00:00"/>
    <s v="Tuesday"/>
    <d v="1899-12-30T19:18:40"/>
    <d v="1899-12-30T19:00:00"/>
    <s v="One Way"/>
  </r>
  <r>
    <n v="1088303"/>
    <s v="Non-RFID Card Member"/>
    <m/>
    <m/>
    <n v="93010"/>
    <s v="UNITED STATES"/>
    <s v="Single Ride"/>
    <n v="5489"/>
    <x v="7"/>
    <n v="43.038580000000003"/>
    <n v="-87.90934"/>
    <x v="12"/>
    <n v="43.038649999999997"/>
    <n v="-87.921930000000003"/>
    <n v="7"/>
    <n v="0"/>
    <n v="1.1000000000000001"/>
    <n v="1"/>
    <n v="42"/>
    <n v="-1"/>
    <d v="2017-03-29T00:00:00"/>
    <d v="2017-03-01T00:00:00"/>
    <d v="2017-03-29T00:00:00"/>
    <s v="Wednesday"/>
    <d v="1899-12-30T13:29:13"/>
    <d v="1899-12-30T13:00:00"/>
    <n v="1"/>
    <d v="2017-03-29T00:00:00"/>
    <d v="2017-03-01T00:00:00"/>
    <d v="2017-03-29T00:00:00"/>
    <s v="Wednesday"/>
    <d v="1899-12-30T13:36:57"/>
    <d v="1899-12-30T14:00:00"/>
    <s v="One Way"/>
  </r>
  <r>
    <n v="1557438"/>
    <s v="Non-RFID Card Member"/>
    <m/>
    <m/>
    <n v="53209"/>
    <s v="UNITED STATES"/>
    <s v="Single Ride"/>
    <n v="46"/>
    <x v="30"/>
    <n v="43.053040000000003"/>
    <n v="-87.897660000000002"/>
    <x v="22"/>
    <n v="43.060250000000003"/>
    <n v="-87.892169999999993"/>
    <n v="6"/>
    <n v="0"/>
    <n v="0.9"/>
    <n v="0.9"/>
    <n v="36"/>
    <n v="-1"/>
    <d v="2017-03-29T00:00:00"/>
    <d v="2017-03-01T00:00:00"/>
    <d v="2017-03-29T00:00:00"/>
    <s v="Wednesday"/>
    <d v="1899-12-30T19:52:01"/>
    <d v="1899-12-30T20:00:00"/>
    <n v="1"/>
    <d v="2017-03-29T00:00:00"/>
    <d v="2017-03-01T00:00:00"/>
    <d v="2017-03-29T00:00:00"/>
    <s v="Wednesday"/>
    <d v="1899-12-30T19:58:44"/>
    <d v="1899-12-30T20:00:00"/>
    <s v="One Way"/>
  </r>
  <r>
    <n v="1150427"/>
    <s v="Non-RFID Card Member"/>
    <m/>
    <m/>
    <n v="53233"/>
    <s v="UNITED STATES"/>
    <s v="Single Ride"/>
    <n v="11068"/>
    <x v="7"/>
    <n v="43.038580000000003"/>
    <n v="-87.90934"/>
    <x v="30"/>
    <n v="43.058010000000003"/>
    <n v="-87.877300000000005"/>
    <n v="48"/>
    <n v="6"/>
    <n v="7.2"/>
    <n v="6.8"/>
    <n v="288"/>
    <n v="-1"/>
    <d v="2017-03-02T00:00:00"/>
    <d v="2017-03-01T00:00:00"/>
    <d v="2017-03-02T00:00:00"/>
    <s v="Thursday"/>
    <d v="1899-12-30T12:05:54"/>
    <d v="1899-12-30T12:00:00"/>
    <n v="1"/>
    <d v="2017-03-02T00:00:00"/>
    <d v="2017-03-01T00:00:00"/>
    <d v="2017-03-02T00:00:00"/>
    <s v="Thursday"/>
    <d v="1899-12-30T12:53:26"/>
    <d v="1899-12-30T13:00:00"/>
    <s v="One Way"/>
  </r>
  <r>
    <n v="1445164"/>
    <s v="Non-RFID Card Member"/>
    <m/>
    <m/>
    <n v="49894"/>
    <s v="UNITED STATES"/>
    <s v="Single Ride"/>
    <n v="5534"/>
    <x v="32"/>
    <n v="43.040154000000001"/>
    <n v="-87.932113000000001"/>
    <x v="7"/>
    <n v="43.074655999999997"/>
    <n v="-87.889011999999994"/>
    <n v="32"/>
    <n v="3"/>
    <n v="4.8"/>
    <n v="4.5999999999999996"/>
    <n v="192"/>
    <n v="-1"/>
    <d v="2017-03-03T00:00:00"/>
    <d v="2017-03-01T00:00:00"/>
    <d v="2017-03-03T00:00:00"/>
    <s v="Friday"/>
    <d v="1899-12-30T04:15:45"/>
    <d v="1899-12-30T04:00:00"/>
    <n v="1"/>
    <d v="2017-03-03T00:00:00"/>
    <d v="2017-03-01T00:00:00"/>
    <d v="2017-03-03T00:00:00"/>
    <s v="Friday"/>
    <d v="1899-12-30T04:47:42"/>
    <d v="1899-12-30T05:00:00"/>
    <s v="One Way"/>
  </r>
  <r>
    <n v="1524654"/>
    <s v="Non-RFID Card Member"/>
    <m/>
    <m/>
    <n v="53211"/>
    <s v="UNITED STATES"/>
    <s v="Single Ride"/>
    <n v="143"/>
    <x v="42"/>
    <n v="43.05097"/>
    <n v="-87.906440000000003"/>
    <x v="1"/>
    <n v="43.03886"/>
    <n v="-87.902720000000002"/>
    <n v="12"/>
    <n v="3"/>
    <n v="1.8"/>
    <n v="1.7"/>
    <n v="72"/>
    <n v="-1"/>
    <d v="2017-03-03T00:00:00"/>
    <d v="2017-03-01T00:00:00"/>
    <d v="2017-03-03T00:00:00"/>
    <s v="Friday"/>
    <d v="1899-12-30T08:40:51"/>
    <d v="1899-12-30T09:00:00"/>
    <n v="1"/>
    <d v="2017-03-03T00:00:00"/>
    <d v="2017-03-01T00:00:00"/>
    <d v="2017-03-03T00:00:00"/>
    <s v="Friday"/>
    <d v="1899-12-30T08:52:39"/>
    <d v="1899-12-30T09:00:00"/>
    <s v="One Way"/>
  </r>
  <r>
    <n v="1521811"/>
    <s v="Non-RFID Card Member"/>
    <m/>
    <m/>
    <n v="53202"/>
    <s v="UNITED STATES"/>
    <s v="Single Ride"/>
    <n v="274"/>
    <x v="11"/>
    <n v="43.031480000000002"/>
    <n v="-87.908169999999998"/>
    <x v="28"/>
    <n v="43.038719999999998"/>
    <n v="-87.905339999999995"/>
    <n v="6"/>
    <n v="3"/>
    <n v="0.9"/>
    <n v="0.9"/>
    <n v="36"/>
    <n v="-1"/>
    <d v="2017-03-03T00:00:00"/>
    <d v="2017-03-01T00:00:00"/>
    <d v="2017-03-03T00:00:00"/>
    <s v="Friday"/>
    <d v="1899-12-30T16:47:18"/>
    <d v="1899-12-30T17:00:00"/>
    <n v="1"/>
    <d v="2017-03-03T00:00:00"/>
    <d v="2017-03-01T00:00:00"/>
    <d v="2017-03-03T00:00:00"/>
    <s v="Friday"/>
    <d v="1899-12-30T16:53:47"/>
    <d v="1899-12-30T17:00:00"/>
    <s v="One Way"/>
  </r>
  <r>
    <n v="1409956"/>
    <s v="Non-RFID Card Member"/>
    <m/>
    <m/>
    <n v="53089"/>
    <s v="UNITED STATES"/>
    <s v="Single Ride"/>
    <n v="5587"/>
    <x v="32"/>
    <n v="43.040154000000001"/>
    <n v="-87.932113000000001"/>
    <x v="46"/>
    <n v="43.041646999999998"/>
    <n v="-87.927257999999995"/>
    <n v="16"/>
    <n v="3"/>
    <n v="2.4"/>
    <n v="2.2999999999999998"/>
    <n v="96"/>
    <n v="-1"/>
    <d v="2017-03-04T00:00:00"/>
    <d v="2017-03-01T00:00:00"/>
    <d v="2017-03-04T00:00:00"/>
    <s v="Saturday"/>
    <d v="1899-12-30T01:31:34"/>
    <d v="1899-12-30T02:00:00"/>
    <n v="1"/>
    <d v="2017-03-04T00:00:00"/>
    <d v="2017-03-01T00:00:00"/>
    <d v="2017-03-04T00:00:00"/>
    <s v="Saturday"/>
    <d v="1899-12-30T01:47:51"/>
    <d v="1899-12-30T02:00:00"/>
    <s v="One Way"/>
  </r>
  <r>
    <n v="1526949"/>
    <s v="Non-RFID Card Member"/>
    <m/>
    <m/>
    <n v="53202"/>
    <s v="UNITED STATES"/>
    <s v="Single Ride"/>
    <n v="5426"/>
    <x v="31"/>
    <n v="43.052460000000004"/>
    <n v="-87.891000000000005"/>
    <x v="26"/>
    <n v="43.052460000000004"/>
    <n v="-87.891000000000005"/>
    <n v="57"/>
    <n v="6"/>
    <n v="8.6"/>
    <n v="8.1"/>
    <n v="342"/>
    <n v="-1"/>
    <d v="2017-03-05T00:00:00"/>
    <d v="2017-03-01T00:00:00"/>
    <d v="2017-03-05T00:00:00"/>
    <s v="Sunday"/>
    <d v="1899-12-30T10:55:28"/>
    <d v="1899-12-30T11:00:00"/>
    <n v="1"/>
    <d v="2017-03-05T00:00:00"/>
    <d v="2017-03-01T00:00:00"/>
    <d v="2017-03-05T00:00:00"/>
    <s v="Sunday"/>
    <d v="1899-12-30T11:52:41"/>
    <d v="1899-12-30T12:00:00"/>
    <s v="Round Trip"/>
  </r>
  <r>
    <n v="1527057"/>
    <s v="Non-RFID Card Member"/>
    <m/>
    <m/>
    <n v="53225"/>
    <s v="UNITED STATES"/>
    <s v="Single Ride"/>
    <n v="178"/>
    <x v="9"/>
    <n v="43.02948"/>
    <n v="-87.912819999999996"/>
    <x v="37"/>
    <n v="43.02948"/>
    <n v="-87.912819999999996"/>
    <n v="38"/>
    <n v="6"/>
    <n v="5.7"/>
    <n v="5.4"/>
    <n v="228"/>
    <n v="-1"/>
    <d v="2017-03-05T00:00:00"/>
    <d v="2017-03-01T00:00:00"/>
    <d v="2017-03-05T00:00:00"/>
    <s v="Sunday"/>
    <d v="1899-12-30T11:59:22"/>
    <d v="1899-12-30T12:00:00"/>
    <n v="1"/>
    <d v="2017-03-05T00:00:00"/>
    <d v="2017-03-01T00:00:00"/>
    <d v="2017-03-05T00:00:00"/>
    <s v="Sunday"/>
    <d v="1899-12-30T12:37:20"/>
    <d v="1899-12-30T13:00:00"/>
    <s v="Round Trip"/>
  </r>
  <r>
    <n v="1517866"/>
    <s v="Non-RFID Card Member"/>
    <m/>
    <m/>
    <n v="53202"/>
    <s v="UNITED STATES"/>
    <s v="Single Ride"/>
    <n v="267"/>
    <x v="43"/>
    <n v="43.036900000000003"/>
    <n v="-87.89667"/>
    <x v="36"/>
    <n v="43.036900000000003"/>
    <n v="-87.89667"/>
    <n v="28"/>
    <n v="3"/>
    <n v="4.2"/>
    <n v="4"/>
    <n v="168"/>
    <n v="-1"/>
    <d v="2017-03-05T00:00:00"/>
    <d v="2017-03-01T00:00:00"/>
    <d v="2017-03-05T00:00:00"/>
    <s v="Sunday"/>
    <d v="1899-12-30T12:01:40"/>
    <d v="1899-12-30T12:00:00"/>
    <n v="1"/>
    <d v="2017-03-05T00:00:00"/>
    <d v="2017-03-01T00:00:00"/>
    <d v="2017-03-05T00:00:00"/>
    <s v="Sunday"/>
    <d v="1899-12-30T12:29:06"/>
    <d v="1899-12-30T12:00:00"/>
    <s v="Round Trip"/>
  </r>
  <r>
    <n v="1527160"/>
    <s v="Non-RFID Card Member"/>
    <m/>
    <m/>
    <n v="6033"/>
    <s v="UNITED STATES"/>
    <s v="Single Ride"/>
    <n v="143"/>
    <x v="32"/>
    <n v="43.040154000000001"/>
    <n v="-87.932113000000001"/>
    <x v="30"/>
    <n v="43.058010000000003"/>
    <n v="-87.877300000000005"/>
    <n v="41"/>
    <n v="6"/>
    <n v="6.2"/>
    <n v="5.8"/>
    <n v="246"/>
    <n v="-1"/>
    <d v="2017-03-05T00:00:00"/>
    <d v="2017-03-01T00:00:00"/>
    <d v="2017-03-05T00:00:00"/>
    <s v="Sunday"/>
    <d v="1899-12-30T12:42:04"/>
    <d v="1899-12-30T13:00:00"/>
    <n v="1"/>
    <d v="2017-03-05T00:00:00"/>
    <d v="2017-03-01T00:00:00"/>
    <d v="2017-03-05T00:00:00"/>
    <s v="Sunday"/>
    <d v="1899-12-30T13:23:46"/>
    <d v="1899-12-30T13:00:00"/>
    <s v="One Way"/>
  </r>
  <r>
    <n v="1527966"/>
    <s v="Non-RFID Card Member"/>
    <m/>
    <m/>
    <n v="48912"/>
    <s v="UNITED STATES"/>
    <s v="Single Ride"/>
    <n v="5713"/>
    <x v="22"/>
    <n v="43.054830000000003"/>
    <n v="-87.91874"/>
    <x v="21"/>
    <n v="43.054830000000003"/>
    <n v="-87.91874"/>
    <n v="120"/>
    <n v="12"/>
    <n v="18"/>
    <n v="17.100000000000001"/>
    <n v="720"/>
    <n v="-1"/>
    <d v="2017-03-05T00:00:00"/>
    <d v="2017-03-01T00:00:00"/>
    <d v="2017-03-05T00:00:00"/>
    <s v="Sunday"/>
    <d v="1899-12-30T18:38:23"/>
    <d v="1899-12-30T19:00:00"/>
    <n v="1"/>
    <d v="2017-03-05T00:00:00"/>
    <d v="2017-03-01T00:00:00"/>
    <d v="2017-03-05T00:00:00"/>
    <s v="Sunday"/>
    <d v="1899-12-30T20:38:48"/>
    <d v="1899-12-30T21:00:00"/>
    <s v="Round Trip"/>
  </r>
  <r>
    <n v="1409956"/>
    <s v="Non-RFID Card Member"/>
    <m/>
    <m/>
    <n v="53089"/>
    <s v="UNITED STATES"/>
    <s v="Single Ride"/>
    <n v="11099"/>
    <x v="32"/>
    <n v="43.040154000000001"/>
    <n v="-87.932113000000001"/>
    <x v="29"/>
    <n v="43.040154000000001"/>
    <n v="-87.932113000000001"/>
    <n v="103"/>
    <n v="12"/>
    <n v="15.5"/>
    <n v="14.7"/>
    <n v="618"/>
    <n v="-1"/>
    <d v="2017-03-05T00:00:00"/>
    <d v="2017-03-01T00:00:00"/>
    <d v="2017-03-05T00:00:00"/>
    <s v="Sunday"/>
    <d v="1899-12-30T22:46:20"/>
    <d v="1899-12-30T23:00:00"/>
    <n v="1"/>
    <d v="2017-03-06T00:00:00"/>
    <d v="2017-03-01T00:00:00"/>
    <d v="2017-03-06T00:00:00"/>
    <s v="Monday"/>
    <d v="1899-12-30T00:29:16"/>
    <d v="1899-12-30T00:00:00"/>
    <s v="Round Trip"/>
  </r>
  <r>
    <n v="1528123"/>
    <s v="Non-RFID Card Member"/>
    <m/>
    <m/>
    <n v="53219"/>
    <s v="UNITED STATES"/>
    <s v="Single Ride"/>
    <n v="45"/>
    <x v="27"/>
    <n v="43.058010000000003"/>
    <n v="-87.877300000000005"/>
    <x v="30"/>
    <n v="43.058010000000003"/>
    <n v="-87.877300000000005"/>
    <n v="19"/>
    <n v="3"/>
    <n v="2.9"/>
    <n v="2.7"/>
    <n v="114"/>
    <n v="-1"/>
    <d v="2017-03-06T00:00:00"/>
    <d v="2017-03-01T00:00:00"/>
    <d v="2017-03-06T00:00:00"/>
    <s v="Monday"/>
    <d v="1899-12-30T08:11:03"/>
    <d v="1899-12-30T08:00:00"/>
    <n v="1"/>
    <d v="2017-03-06T00:00:00"/>
    <d v="2017-03-01T00:00:00"/>
    <d v="2017-03-06T00:00:00"/>
    <s v="Monday"/>
    <d v="1899-12-30T08:30:06"/>
    <d v="1899-12-30T09:00:00"/>
    <s v="Round Trip"/>
  </r>
  <r>
    <n v="1528189"/>
    <s v="Non-RFID Card Member"/>
    <m/>
    <m/>
    <m/>
    <s v="UNITED STATES"/>
    <s v="Single Ride"/>
    <n v="5435"/>
    <x v="24"/>
    <n v="43.06033"/>
    <n v="-87.89546"/>
    <x v="47"/>
    <n v="43.06033"/>
    <n v="-87.89546"/>
    <n v="124"/>
    <n v="3"/>
    <n v="18"/>
    <n v="17.100000000000001"/>
    <n v="720"/>
    <n v="-1"/>
    <d v="2017-03-06T00:00:00"/>
    <d v="2017-03-01T00:00:00"/>
    <d v="2017-03-06T00:00:00"/>
    <s v="Monday"/>
    <d v="1899-12-30T10:38:22"/>
    <d v="1899-12-30T11:00:00"/>
    <n v="1"/>
    <d v="2017-03-06T00:00:00"/>
    <d v="2017-03-01T00:00:00"/>
    <d v="2017-03-06T00:00:00"/>
    <s v="Monday"/>
    <d v="1899-12-30T12:42:47"/>
    <d v="1899-12-30T13:00:00"/>
    <s v="Round Trip"/>
  </r>
  <r>
    <n v="1521811"/>
    <s v="Non-RFID Card Member"/>
    <m/>
    <m/>
    <n v="53202"/>
    <s v="UNITED STATES"/>
    <s v="Single Ride"/>
    <n v="255"/>
    <x v="7"/>
    <n v="43.038580000000003"/>
    <n v="-87.90934"/>
    <x v="24"/>
    <n v="43.052549999999997"/>
    <n v="-87.909329999999997"/>
    <n v="15"/>
    <n v="3"/>
    <n v="2.2999999999999998"/>
    <n v="2.1"/>
    <n v="90"/>
    <n v="-1"/>
    <d v="2017-03-06T00:00:00"/>
    <d v="2017-03-01T00:00:00"/>
    <d v="2017-03-06T00:00:00"/>
    <s v="Monday"/>
    <d v="1899-12-30T11:08:06"/>
    <d v="1899-12-30T11:00:00"/>
    <n v="1"/>
    <d v="2017-03-06T00:00:00"/>
    <d v="2017-03-01T00:00:00"/>
    <d v="2017-03-06T00:00:00"/>
    <s v="Monday"/>
    <d v="1899-12-30T11:23:27"/>
    <d v="1899-12-30T11:00:00"/>
    <s v="One Way"/>
  </r>
  <r>
    <n v="1529164"/>
    <s v="Non-RFID Card Member"/>
    <m/>
    <m/>
    <n v="53172"/>
    <s v="UNITED STATES"/>
    <s v="Single Ride"/>
    <n v="11081"/>
    <x v="33"/>
    <n v="43.041646999999998"/>
    <n v="-87.927257999999995"/>
    <x v="4"/>
    <n v="43.038580000000003"/>
    <n v="-87.90934"/>
    <n v="13"/>
    <n v="3"/>
    <n v="2"/>
    <n v="1.9"/>
    <n v="78"/>
    <n v="-1"/>
    <d v="2017-03-08T00:00:00"/>
    <d v="2017-03-01T00:00:00"/>
    <d v="2017-03-08T00:00:00"/>
    <s v="Wednesday"/>
    <d v="1899-12-30T11:20:55"/>
    <d v="1899-12-30T11:00:00"/>
    <n v="1"/>
    <d v="2017-03-08T00:00:00"/>
    <d v="2017-03-01T00:00:00"/>
    <d v="2017-03-08T00:00:00"/>
    <s v="Wednesday"/>
    <d v="1899-12-30T11:33:12"/>
    <d v="1899-12-30T12:00:00"/>
    <s v="One Way"/>
  </r>
  <r>
    <n v="1529547"/>
    <s v="Non-RFID Card Member"/>
    <m/>
    <m/>
    <n v="68114"/>
    <s v="UNITED STATES"/>
    <s v="Single Ride"/>
    <n v="32"/>
    <x v="32"/>
    <n v="43.040154000000001"/>
    <n v="-87.932113000000001"/>
    <x v="30"/>
    <n v="43.058010000000003"/>
    <n v="-87.877300000000005"/>
    <n v="70"/>
    <n v="9"/>
    <n v="10.5"/>
    <n v="10"/>
    <n v="420"/>
    <n v="-1"/>
    <d v="2017-03-08T00:00:00"/>
    <d v="2017-03-01T00:00:00"/>
    <d v="2017-03-08T00:00:00"/>
    <s v="Wednesday"/>
    <d v="1899-12-30T16:56:06"/>
    <d v="1899-12-30T17:00:00"/>
    <n v="1"/>
    <d v="2017-03-08T00:00:00"/>
    <d v="2017-03-01T00:00:00"/>
    <d v="2017-03-08T00:00:00"/>
    <s v="Wednesday"/>
    <d v="1899-12-30T18:06:48"/>
    <d v="1899-12-30T18:00:00"/>
    <s v="One Way"/>
  </r>
  <r>
    <n v="1529547"/>
    <s v="Non-RFID Card Member"/>
    <m/>
    <m/>
    <n v="68114"/>
    <s v="UNITED STATES"/>
    <s v="Single Ride"/>
    <n v="243"/>
    <x v="32"/>
    <n v="43.040154000000001"/>
    <n v="-87.932113000000001"/>
    <x v="30"/>
    <n v="43.058010000000003"/>
    <n v="-87.877300000000005"/>
    <n v="70"/>
    <n v="9"/>
    <n v="10.5"/>
    <n v="10"/>
    <n v="420"/>
    <n v="-1"/>
    <d v="2017-03-08T00:00:00"/>
    <d v="2017-03-01T00:00:00"/>
    <d v="2017-03-08T00:00:00"/>
    <s v="Wednesday"/>
    <d v="1899-12-30T16:56:58"/>
    <d v="1899-12-30T17:00:00"/>
    <n v="1"/>
    <d v="2017-03-08T00:00:00"/>
    <d v="2017-03-01T00:00:00"/>
    <d v="2017-03-08T00:00:00"/>
    <s v="Wednesday"/>
    <d v="1899-12-30T18:06:52"/>
    <d v="1899-12-30T18:00:00"/>
    <s v="One Way"/>
  </r>
  <r>
    <n v="1019333"/>
    <s v="Non-RFID Card Member"/>
    <m/>
    <m/>
    <n v="53202"/>
    <s v="UNITED STATES"/>
    <s v="Single Ride"/>
    <n v="11115"/>
    <x v="31"/>
    <n v="43.052460000000004"/>
    <n v="-87.891000000000005"/>
    <x v="8"/>
    <n v="43.058619999999998"/>
    <n v="-87.885319999999993"/>
    <n v="4"/>
    <n v="0"/>
    <n v="0.6"/>
    <n v="0.6"/>
    <n v="24"/>
    <n v="-1"/>
    <d v="2017-03-08T00:00:00"/>
    <d v="2017-03-01T00:00:00"/>
    <d v="2017-03-08T00:00:00"/>
    <s v="Wednesday"/>
    <d v="1899-12-30T17:31:25"/>
    <d v="1899-12-30T18:00:00"/>
    <n v="1"/>
    <d v="2017-03-08T00:00:00"/>
    <d v="2017-03-01T00:00:00"/>
    <d v="2017-03-08T00:00:00"/>
    <s v="Wednesday"/>
    <d v="1899-12-30T17:35:46"/>
    <d v="1899-12-30T18:00:00"/>
    <s v="One Way"/>
  </r>
  <r>
    <n v="1529586"/>
    <s v="Non-RFID Card Member"/>
    <m/>
    <m/>
    <n v="60068"/>
    <s v="UNITED STATES"/>
    <s v="Single Ride"/>
    <n v="5549"/>
    <x v="32"/>
    <n v="43.040154000000001"/>
    <n v="-87.932113000000001"/>
    <x v="29"/>
    <n v="43.040154000000001"/>
    <n v="-87.932113000000001"/>
    <n v="6"/>
    <n v="3"/>
    <n v="0.9"/>
    <n v="0.9"/>
    <n v="36"/>
    <n v="-1"/>
    <d v="2017-03-08T00:00:00"/>
    <d v="2017-03-01T00:00:00"/>
    <d v="2017-03-08T00:00:00"/>
    <s v="Wednesday"/>
    <d v="1899-12-30T17:38:48"/>
    <d v="1899-12-30T18:00:00"/>
    <n v="1"/>
    <d v="2017-03-08T00:00:00"/>
    <d v="2017-03-01T00:00:00"/>
    <d v="2017-03-08T00:00:00"/>
    <s v="Wednesday"/>
    <d v="1899-12-30T17:44:23"/>
    <d v="1899-12-30T18:00:00"/>
    <s v="Round Trip"/>
  </r>
  <r>
    <n v="1530097"/>
    <s v="Non-RFID Card Member"/>
    <m/>
    <m/>
    <n v="53222"/>
    <s v="UNITED STATES"/>
    <s v="Single Ride"/>
    <n v="5490"/>
    <x v="26"/>
    <n v="43.048609999999996"/>
    <n v="-88.008480000000006"/>
    <x v="40"/>
    <n v="43.048609999999996"/>
    <n v="-88.008480000000006"/>
    <n v="22"/>
    <n v="3"/>
    <n v="3.3"/>
    <n v="3.1"/>
    <n v="132"/>
    <n v="-1"/>
    <d v="2017-03-09T00:00:00"/>
    <d v="2017-03-01T00:00:00"/>
    <d v="2017-03-09T00:00:00"/>
    <s v="Thursday"/>
    <d v="1899-12-30T13:05:21"/>
    <d v="1899-12-30T13:00:00"/>
    <n v="1"/>
    <d v="2017-03-09T00:00:00"/>
    <d v="2017-03-01T00:00:00"/>
    <d v="2017-03-09T00:00:00"/>
    <s v="Thursday"/>
    <d v="1899-12-30T13:27:44"/>
    <d v="1899-12-30T13:00:00"/>
    <s v="Round Trip"/>
  </r>
  <r>
    <n v="1530097"/>
    <s v="Non-RFID Card Member"/>
    <m/>
    <m/>
    <n v="53222"/>
    <s v="UNITED STATES"/>
    <s v="Single Ride"/>
    <n v="11165"/>
    <x v="26"/>
    <n v="43.048609999999996"/>
    <n v="-88.008480000000006"/>
    <x v="40"/>
    <n v="43.048609999999996"/>
    <n v="-88.008480000000006"/>
    <n v="20"/>
    <n v="3"/>
    <n v="3"/>
    <n v="2.9"/>
    <n v="120"/>
    <n v="-1"/>
    <d v="2017-03-09T00:00:00"/>
    <d v="2017-03-01T00:00:00"/>
    <d v="2017-03-09T00:00:00"/>
    <s v="Thursday"/>
    <d v="1899-12-30T13:06:00"/>
    <d v="1899-12-30T13:00:00"/>
    <n v="1"/>
    <d v="2017-03-09T00:00:00"/>
    <d v="2017-03-01T00:00:00"/>
    <d v="2017-03-09T00:00:00"/>
    <s v="Thursday"/>
    <d v="1899-12-30T13:26:40"/>
    <d v="1899-12-30T13:00:00"/>
    <s v="Round Trip"/>
  </r>
  <r>
    <n v="1512031"/>
    <s v="Non-RFID Card Member"/>
    <m/>
    <m/>
    <n v="53211"/>
    <s v="UNITED STATES"/>
    <s v="Single Ride"/>
    <n v="5522"/>
    <x v="19"/>
    <n v="43.074890000000003"/>
    <n v="-87.882810000000006"/>
    <x v="30"/>
    <n v="43.058010000000003"/>
    <n v="-87.877300000000005"/>
    <n v="25"/>
    <n v="3"/>
    <n v="3.8"/>
    <n v="3.6"/>
    <n v="150"/>
    <n v="-1"/>
    <d v="2017-03-09T00:00:00"/>
    <d v="2017-03-01T00:00:00"/>
    <d v="2017-03-09T00:00:00"/>
    <s v="Thursday"/>
    <d v="1899-12-30T14:40:06"/>
    <d v="1899-12-30T15:00:00"/>
    <n v="1"/>
    <d v="2017-03-09T00:00:00"/>
    <d v="2017-03-01T00:00:00"/>
    <d v="2017-03-09T00:00:00"/>
    <s v="Thursday"/>
    <d v="1899-12-30T15:05:57"/>
    <d v="1899-12-30T15:00:00"/>
    <s v="One Way"/>
  </r>
  <r>
    <n v="1530356"/>
    <s v="Non-RFID Card Member"/>
    <m/>
    <m/>
    <n v="92694"/>
    <s v="UNITED STATES"/>
    <s v="Single Ride"/>
    <n v="11068"/>
    <x v="43"/>
    <n v="43.036900000000003"/>
    <n v="-87.89667"/>
    <x v="3"/>
    <n v="43.03519"/>
    <n v="-87.907390000000007"/>
    <n v="15"/>
    <n v="3"/>
    <n v="2.2999999999999998"/>
    <n v="2.1"/>
    <n v="90"/>
    <n v="-1"/>
    <d v="2017-03-09T00:00:00"/>
    <d v="2017-03-01T00:00:00"/>
    <d v="2017-03-09T00:00:00"/>
    <s v="Thursday"/>
    <d v="1899-12-30T15:10:56"/>
    <d v="1899-12-30T15:00:00"/>
    <n v="1"/>
    <d v="2017-03-09T00:00:00"/>
    <d v="2017-03-01T00:00:00"/>
    <d v="2017-03-09T00:00:00"/>
    <s v="Thursday"/>
    <d v="1899-12-30T15:25:36"/>
    <d v="1899-12-30T15:00:00"/>
    <s v="One Way"/>
  </r>
  <r>
    <n v="1530302"/>
    <s v="Non-RFID Card Member"/>
    <m/>
    <m/>
    <n v="53211"/>
    <s v="UNITED STATES"/>
    <s v="Single Ride"/>
    <n v="42"/>
    <x v="27"/>
    <n v="43.058010000000003"/>
    <n v="-87.877300000000005"/>
    <x v="18"/>
    <n v="43.074890000000003"/>
    <n v="-87.882810000000006"/>
    <n v="22"/>
    <n v="3"/>
    <n v="3.3"/>
    <n v="3.1"/>
    <n v="132"/>
    <n v="-1"/>
    <d v="2017-03-09T00:00:00"/>
    <d v="2017-03-01T00:00:00"/>
    <d v="2017-03-09T00:00:00"/>
    <s v="Thursday"/>
    <d v="1899-12-30T16:28:38"/>
    <d v="1899-12-30T16:00:00"/>
    <n v="1"/>
    <d v="2017-03-09T00:00:00"/>
    <d v="2017-03-01T00:00:00"/>
    <d v="2017-03-09T00:00:00"/>
    <s v="Thursday"/>
    <d v="1899-12-30T16:50:10"/>
    <d v="1899-12-30T17:00:00"/>
    <s v="One Way"/>
  </r>
  <r>
    <n v="1533400"/>
    <s v="Non-RFID Card Member"/>
    <m/>
    <m/>
    <n v="60490"/>
    <s v="UNITED STATES"/>
    <s v="Single Ride"/>
    <n v="15"/>
    <x v="43"/>
    <n v="43.036900000000003"/>
    <n v="-87.89667"/>
    <x v="36"/>
    <n v="43.036900000000003"/>
    <n v="-87.89667"/>
    <n v="19"/>
    <n v="3"/>
    <n v="2.9"/>
    <n v="2.7"/>
    <n v="114"/>
    <n v="-1"/>
    <d v="2017-03-12T00:00:00"/>
    <d v="2017-03-01T00:00:00"/>
    <d v="2017-03-12T00:00:00"/>
    <s v="Sunday"/>
    <d v="1899-12-30T17:09:02"/>
    <d v="1899-12-30T17:00:00"/>
    <n v="1"/>
    <d v="2017-03-12T00:00:00"/>
    <d v="2017-03-01T00:00:00"/>
    <d v="2017-03-12T00:00:00"/>
    <s v="Sunday"/>
    <d v="1899-12-30T17:28:21"/>
    <d v="1899-12-30T17:00:00"/>
    <s v="Round Trip"/>
  </r>
  <r>
    <n v="1537647"/>
    <s v="Non-RFID Card Member"/>
    <m/>
    <m/>
    <n v="53188"/>
    <s v="UNITED STATES"/>
    <s v="Single Ride"/>
    <n v="11131"/>
    <x v="15"/>
    <n v="43.04824"/>
    <n v="-87.904970000000006"/>
    <x v="5"/>
    <n v="43.040349999999997"/>
    <n v="-87.920760000000001"/>
    <n v="23"/>
    <n v="0"/>
    <n v="3.5"/>
    <n v="3.3"/>
    <n v="138"/>
    <n v="-1"/>
    <d v="2017-03-16T00:00:00"/>
    <d v="2017-03-01T00:00:00"/>
    <d v="2017-03-16T00:00:00"/>
    <s v="Thursday"/>
    <d v="1899-12-30T10:49:49"/>
    <d v="1899-12-30T11:00:00"/>
    <n v="1"/>
    <d v="2017-03-16T00:00:00"/>
    <d v="2017-03-01T00:00:00"/>
    <d v="2017-03-16T00:00:00"/>
    <s v="Thursday"/>
    <d v="1899-12-30T11:12:53"/>
    <d v="1899-12-30T11:00:00"/>
    <s v="One Way"/>
  </r>
  <r>
    <n v="1538435"/>
    <s v="Non-RFID Card Member"/>
    <m/>
    <m/>
    <n v="53714"/>
    <s v="UNITED STATES"/>
    <s v="Single Ride"/>
    <n v="263"/>
    <x v="49"/>
    <n v="43.026229999999998"/>
    <n v="-87.912809999999993"/>
    <x v="5"/>
    <n v="43.040349999999997"/>
    <n v="-87.920760000000001"/>
    <n v="11"/>
    <n v="0"/>
    <n v="1.7"/>
    <n v="1.6"/>
    <n v="66"/>
    <n v="-1"/>
    <d v="2017-03-16T00:00:00"/>
    <d v="2017-03-01T00:00:00"/>
    <d v="2017-03-16T00:00:00"/>
    <s v="Thursday"/>
    <d v="1899-12-30T18:07:54"/>
    <d v="1899-12-30T18:00:00"/>
    <n v="1"/>
    <d v="2017-03-16T00:00:00"/>
    <d v="2017-03-01T00:00:00"/>
    <d v="2017-03-16T00:00:00"/>
    <s v="Thursday"/>
    <d v="1899-12-30T18:18:02"/>
    <d v="1899-12-30T18:00:00"/>
    <s v="One Way"/>
  </r>
  <r>
    <n v="1031405"/>
    <s v="Non-RFID Card Member"/>
    <m/>
    <m/>
    <n v="53211"/>
    <s v="UNITED STATES"/>
    <s v="Single Ride"/>
    <n v="11143"/>
    <x v="21"/>
    <n v="43.060786"/>
    <n v="-87.883825999999999"/>
    <x v="8"/>
    <n v="43.058619999999998"/>
    <n v="-87.885319999999993"/>
    <n v="18"/>
    <n v="0"/>
    <n v="2.7"/>
    <n v="2.6"/>
    <n v="108"/>
    <n v="-1"/>
    <d v="2017-03-17T00:00:00"/>
    <d v="2017-03-01T00:00:00"/>
    <d v="2017-03-17T00:00:00"/>
    <s v="Friday"/>
    <d v="1899-12-30T12:23:20"/>
    <d v="1899-12-30T12:00:00"/>
    <n v="1"/>
    <d v="2017-03-17T00:00:00"/>
    <d v="2017-03-01T00:00:00"/>
    <d v="2017-03-17T00:00:00"/>
    <s v="Friday"/>
    <d v="1899-12-30T12:41:46"/>
    <d v="1899-12-30T13:00:00"/>
    <s v="One Way"/>
  </r>
  <r>
    <n v="1539651"/>
    <s v="Non-RFID Card Member"/>
    <m/>
    <m/>
    <n v="19067"/>
    <s v="UNITED STATES"/>
    <s v="Single Ride"/>
    <n v="5460"/>
    <x v="28"/>
    <n v="43.052549999999997"/>
    <n v="-87.909329999999997"/>
    <x v="9"/>
    <n v="43.03913"/>
    <n v="-87.916150000000002"/>
    <n v="19"/>
    <n v="0"/>
    <n v="2.9"/>
    <n v="2.7"/>
    <n v="114"/>
    <n v="-1"/>
    <d v="2017-03-17T00:00:00"/>
    <d v="2017-03-01T00:00:00"/>
    <d v="2017-03-17T00:00:00"/>
    <s v="Friday"/>
    <d v="1899-12-30T15:05:26"/>
    <d v="1899-12-30T15:00:00"/>
    <n v="1"/>
    <d v="2017-03-17T00:00:00"/>
    <d v="2017-03-01T00:00:00"/>
    <d v="2017-03-17T00:00:00"/>
    <s v="Friday"/>
    <d v="1899-12-30T15:24:10"/>
    <d v="1899-12-30T15:00:00"/>
    <s v="One Way"/>
  </r>
  <r>
    <n v="1539810"/>
    <s v="Non-RFID Card Member"/>
    <m/>
    <m/>
    <n v="52601"/>
    <s v="UNITED STATES"/>
    <s v="Single Ride"/>
    <n v="216"/>
    <x v="43"/>
    <n v="43.036900000000003"/>
    <n v="-87.89667"/>
    <x v="9"/>
    <n v="43.03913"/>
    <n v="-87.916150000000002"/>
    <n v="48"/>
    <n v="3"/>
    <n v="7.2"/>
    <n v="6.8"/>
    <n v="288"/>
    <n v="-1"/>
    <d v="2017-03-17T00:00:00"/>
    <d v="2017-03-01T00:00:00"/>
    <d v="2017-03-17T00:00:00"/>
    <s v="Friday"/>
    <d v="1899-12-30T16:07:42"/>
    <d v="1899-12-30T16:00:00"/>
    <n v="1"/>
    <d v="2017-03-17T00:00:00"/>
    <d v="2017-03-01T00:00:00"/>
    <d v="2017-03-17T00:00:00"/>
    <s v="Friday"/>
    <d v="1899-12-30T16:55:36"/>
    <d v="1899-12-30T17:00:00"/>
    <s v="One Way"/>
  </r>
  <r>
    <n v="1540508"/>
    <s v="Non-RFID Card Member"/>
    <m/>
    <m/>
    <m/>
    <s v="UNITED STATES"/>
    <s v="Single Ride"/>
    <n v="5459"/>
    <x v="6"/>
    <n v="43.078530000000001"/>
    <n v="-87.882620000000003"/>
    <x v="29"/>
    <n v="43.040154000000001"/>
    <n v="-87.932113000000001"/>
    <n v="50"/>
    <n v="3"/>
    <n v="7.5"/>
    <n v="7.1"/>
    <n v="300"/>
    <n v="-1"/>
    <d v="2017-03-17T00:00:00"/>
    <d v="2017-03-01T00:00:00"/>
    <d v="2017-03-17T00:00:00"/>
    <s v="Friday"/>
    <d v="1899-12-30T22:07:14"/>
    <d v="1899-12-30T22:00:00"/>
    <n v="1"/>
    <d v="2017-03-17T00:00:00"/>
    <d v="2017-03-01T00:00:00"/>
    <d v="2017-03-17T00:00:00"/>
    <s v="Friday"/>
    <d v="1899-12-30T22:57:44"/>
    <d v="1899-12-30T23:00:00"/>
    <s v="One Way"/>
  </r>
  <r>
    <n v="1511937"/>
    <s v="Non-RFID Card Member"/>
    <m/>
    <m/>
    <n v="53594"/>
    <s v="UNITED STATES"/>
    <s v="Single Ride"/>
    <n v="5474"/>
    <x v="37"/>
    <n v="43.046570000000003"/>
    <n v="-87.908720000000002"/>
    <x v="32"/>
    <n v="43.026229999999998"/>
    <n v="-87.912809999999993"/>
    <n v="14"/>
    <n v="0"/>
    <n v="2.1"/>
    <n v="2"/>
    <n v="84"/>
    <n v="-1"/>
    <d v="2017-03-18T00:00:00"/>
    <d v="2017-03-01T00:00:00"/>
    <d v="2017-03-18T00:00:00"/>
    <s v="Saturday"/>
    <d v="1899-12-30T12:25:20"/>
    <d v="1899-12-30T12:00:00"/>
    <n v="1"/>
    <d v="2017-03-18T00:00:00"/>
    <d v="2017-03-01T00:00:00"/>
    <d v="2017-03-18T00:00:00"/>
    <s v="Saturday"/>
    <d v="1899-12-30T12:39:48"/>
    <d v="1899-12-30T13:00:00"/>
    <s v="One Way"/>
  </r>
  <r>
    <n v="1539655"/>
    <s v="Non-RFID Card Member"/>
    <m/>
    <m/>
    <n v="15106"/>
    <s v="UNITED STATES"/>
    <s v="Single Ride"/>
    <n v="5555"/>
    <x v="13"/>
    <n v="43.03913"/>
    <n v="-87.916150000000002"/>
    <x v="9"/>
    <n v="43.03913"/>
    <n v="-87.916150000000002"/>
    <n v="56"/>
    <n v="3"/>
    <n v="8.4"/>
    <n v="8"/>
    <n v="336"/>
    <n v="-1"/>
    <d v="2017-03-18T00:00:00"/>
    <d v="2017-03-01T00:00:00"/>
    <d v="2017-03-18T00:00:00"/>
    <s v="Saturday"/>
    <d v="1899-12-30T14:29:37"/>
    <d v="1899-12-30T14:00:00"/>
    <n v="1"/>
    <d v="2017-03-18T00:00:00"/>
    <d v="2017-03-01T00:00:00"/>
    <d v="2017-03-18T00:00:00"/>
    <s v="Saturday"/>
    <d v="1899-12-30T15:25:34"/>
    <d v="1899-12-30T15:00:00"/>
    <s v="Round Trip"/>
  </r>
  <r>
    <n v="1539651"/>
    <s v="Non-RFID Card Member"/>
    <m/>
    <m/>
    <n v="19067"/>
    <s v="UNITED STATES"/>
    <s v="Single Ride"/>
    <n v="5531"/>
    <x v="13"/>
    <n v="43.03913"/>
    <n v="-87.916150000000002"/>
    <x v="9"/>
    <n v="43.03913"/>
    <n v="-87.916150000000002"/>
    <n v="55"/>
    <n v="3"/>
    <n v="8.3000000000000007"/>
    <n v="7.8"/>
    <n v="330"/>
    <n v="-1"/>
    <d v="2017-03-18T00:00:00"/>
    <d v="2017-03-01T00:00:00"/>
    <d v="2017-03-18T00:00:00"/>
    <s v="Saturday"/>
    <d v="1899-12-30T14:30:18"/>
    <d v="1899-12-30T15:00:00"/>
    <n v="1"/>
    <d v="2017-03-18T00:00:00"/>
    <d v="2017-03-01T00:00:00"/>
    <d v="2017-03-18T00:00:00"/>
    <s v="Saturday"/>
    <d v="1899-12-30T15:25:33"/>
    <d v="1899-12-30T15:00:00"/>
    <s v="Round Trip"/>
  </r>
  <r>
    <n v="1542144"/>
    <s v="Non-RFID Card Member"/>
    <m/>
    <m/>
    <n v="61028"/>
    <s v="UNITED STATES"/>
    <s v="Single Ride"/>
    <n v="5494"/>
    <x v="43"/>
    <n v="43.036900000000003"/>
    <n v="-87.89667"/>
    <x v="36"/>
    <n v="43.036900000000003"/>
    <n v="-87.89667"/>
    <n v="35"/>
    <n v="3"/>
    <n v="5.3"/>
    <n v="5"/>
    <n v="210"/>
    <n v="-1"/>
    <d v="2017-03-18T00:00:00"/>
    <d v="2017-03-01T00:00:00"/>
    <d v="2017-03-18T00:00:00"/>
    <s v="Saturday"/>
    <d v="1899-12-30T14:59:23"/>
    <d v="1899-12-30T15:00:00"/>
    <n v="1"/>
    <d v="2017-03-18T00:00:00"/>
    <d v="2017-03-01T00:00:00"/>
    <d v="2017-03-18T00:00:00"/>
    <s v="Saturday"/>
    <d v="1899-12-30T15:34:47"/>
    <d v="1899-12-30T16:00:00"/>
    <s v="Round Trip"/>
  </r>
  <r>
    <n v="1521811"/>
    <s v="Non-RFID Card Member"/>
    <m/>
    <m/>
    <n v="53202"/>
    <s v="UNITED STATES"/>
    <s v="Single Ride"/>
    <n v="982"/>
    <x v="11"/>
    <n v="43.031480000000002"/>
    <n v="-87.908169999999998"/>
    <x v="28"/>
    <n v="43.038719999999998"/>
    <n v="-87.905339999999995"/>
    <n v="6"/>
    <n v="0"/>
    <n v="0.9"/>
    <n v="0.9"/>
    <n v="36"/>
    <n v="-1"/>
    <d v="2017-03-18T00:00:00"/>
    <d v="2017-03-01T00:00:00"/>
    <d v="2017-03-18T00:00:00"/>
    <s v="Saturday"/>
    <d v="1899-12-30T16:48:36"/>
    <d v="1899-12-30T17:00:00"/>
    <n v="1"/>
    <d v="2017-03-18T00:00:00"/>
    <d v="2017-03-01T00:00:00"/>
    <d v="2017-03-18T00:00:00"/>
    <s v="Saturday"/>
    <d v="1899-12-30T16:54:34"/>
    <d v="1899-12-30T17:00:00"/>
    <s v="One Way"/>
  </r>
  <r>
    <n v="1504846"/>
    <s v="Non-RFID Card Member"/>
    <m/>
    <m/>
    <n v="53202"/>
    <s v="UNITED STATES"/>
    <s v="Single Ride"/>
    <n v="309"/>
    <x v="15"/>
    <n v="43.04824"/>
    <n v="-87.904970000000006"/>
    <x v="20"/>
    <n v="43.05847"/>
    <n v="-87.898079999999993"/>
    <n v="8"/>
    <n v="0"/>
    <n v="1.2"/>
    <n v="1.1000000000000001"/>
    <n v="48"/>
    <n v="-1"/>
    <d v="2017-03-18T00:00:00"/>
    <d v="2017-03-01T00:00:00"/>
    <d v="2017-03-18T00:00:00"/>
    <s v="Saturday"/>
    <d v="1899-12-30T17:37:04"/>
    <d v="1899-12-30T18:00:00"/>
    <n v="1"/>
    <d v="2017-03-18T00:00:00"/>
    <d v="2017-03-01T00:00:00"/>
    <d v="2017-03-18T00:00:00"/>
    <s v="Saturday"/>
    <d v="1899-12-30T17:45:34"/>
    <d v="1899-12-30T18:00:00"/>
    <s v="One Way"/>
  </r>
  <r>
    <n v="1544997"/>
    <s v="Non-RFID Card Member"/>
    <m/>
    <m/>
    <n v="54494"/>
    <s v="UNITED STATES"/>
    <s v="Single Ride"/>
    <n v="5446"/>
    <x v="31"/>
    <n v="43.052460000000004"/>
    <n v="-87.891000000000005"/>
    <x v="26"/>
    <n v="43.052460000000004"/>
    <n v="-87.891000000000005"/>
    <n v="26"/>
    <n v="0"/>
    <n v="3.9"/>
    <n v="3.7"/>
    <n v="156"/>
    <n v="-1"/>
    <d v="2017-03-19T00:00:00"/>
    <d v="2017-03-01T00:00:00"/>
    <d v="2017-03-19T00:00:00"/>
    <s v="Sunday"/>
    <d v="1899-12-30T15:21:23"/>
    <d v="1899-12-30T15:00:00"/>
    <n v="1"/>
    <d v="2017-03-19T00:00:00"/>
    <d v="2017-03-01T00:00:00"/>
    <d v="2017-03-19T00:00:00"/>
    <s v="Sunday"/>
    <d v="1899-12-30T15:47:50"/>
    <d v="1899-12-30T16:00:00"/>
    <s v="Round Trip"/>
  </r>
  <r>
    <n v="1510795"/>
    <s v="Non-RFID Card Member"/>
    <m/>
    <m/>
    <n v="53233"/>
    <s v="UNITED STATES"/>
    <s v="Single Ride"/>
    <n v="17"/>
    <x v="32"/>
    <n v="43.040154000000001"/>
    <n v="-87.932113000000001"/>
    <x v="4"/>
    <n v="43.038580000000003"/>
    <n v="-87.90934"/>
    <n v="19"/>
    <n v="0"/>
    <n v="2.9"/>
    <n v="2.7"/>
    <n v="114"/>
    <n v="-1"/>
    <d v="2017-03-19T00:00:00"/>
    <d v="2017-03-01T00:00:00"/>
    <d v="2017-03-19T00:00:00"/>
    <s v="Sunday"/>
    <d v="1899-12-30T16:44:11"/>
    <d v="1899-12-30T17:00:00"/>
    <n v="1"/>
    <d v="2017-03-19T00:00:00"/>
    <d v="2017-03-01T00:00:00"/>
    <d v="2017-03-19T00:00:00"/>
    <s v="Sunday"/>
    <d v="1899-12-30T17:03:05"/>
    <d v="1899-12-30T17:00:00"/>
    <s v="One Way"/>
  </r>
  <r>
    <n v="1546291"/>
    <s v="Non-RFID Card Member"/>
    <m/>
    <m/>
    <n v="53202"/>
    <s v="UNITED STATES"/>
    <s v="Single Ride"/>
    <n v="11161"/>
    <x v="3"/>
    <n v="43.03519"/>
    <n v="-87.907390000000007"/>
    <x v="26"/>
    <n v="43.052460000000004"/>
    <n v="-87.891000000000005"/>
    <n v="32"/>
    <n v="0"/>
    <n v="4.8"/>
    <n v="4.5999999999999996"/>
    <n v="192"/>
    <n v="-1"/>
    <d v="2017-03-20T00:00:00"/>
    <d v="2017-03-01T00:00:00"/>
    <d v="2017-03-20T00:00:00"/>
    <s v="Monday"/>
    <d v="1899-12-30T10:43:08"/>
    <d v="1899-12-30T11:00:00"/>
    <n v="1"/>
    <d v="2017-03-20T00:00:00"/>
    <d v="2017-03-01T00:00:00"/>
    <d v="2017-03-20T00:00:00"/>
    <s v="Monday"/>
    <d v="1899-12-30T11:15:37"/>
    <d v="1899-12-30T11:00:00"/>
    <s v="One Way"/>
  </r>
  <r>
    <n v="1546510"/>
    <s v="Non-RFID Card Member"/>
    <m/>
    <m/>
    <n v="54935"/>
    <s v="UNITED STATES"/>
    <s v="Single Ride"/>
    <n v="361"/>
    <x v="29"/>
    <n v="43.045712999999999"/>
    <n v="-87.899756999999994"/>
    <x v="1"/>
    <n v="43.03886"/>
    <n v="-87.902720000000002"/>
    <n v="55"/>
    <n v="3"/>
    <n v="8.3000000000000007"/>
    <n v="7.8"/>
    <n v="330"/>
    <n v="-1"/>
    <d v="2017-03-20T00:00:00"/>
    <d v="2017-03-01T00:00:00"/>
    <d v="2017-03-20T00:00:00"/>
    <s v="Monday"/>
    <d v="1899-12-30T13:38:28"/>
    <d v="1899-12-30T14:00:00"/>
    <n v="1"/>
    <d v="2017-03-20T00:00:00"/>
    <d v="2017-03-01T00:00:00"/>
    <d v="2017-03-20T00:00:00"/>
    <s v="Monday"/>
    <d v="1899-12-30T14:33:15"/>
    <d v="1899-12-30T15:00:00"/>
    <s v="One Way"/>
  </r>
  <r>
    <n v="1546562"/>
    <s v="Non-RFID Card Member"/>
    <m/>
    <m/>
    <n v="53211"/>
    <s v="UNITED STATES"/>
    <s v="Single Ride"/>
    <n v="5522"/>
    <x v="27"/>
    <n v="43.058010000000003"/>
    <n v="-87.877300000000005"/>
    <x v="30"/>
    <n v="43.058010000000003"/>
    <n v="-87.877300000000005"/>
    <n v="53"/>
    <n v="3"/>
    <n v="8"/>
    <n v="7.6"/>
    <n v="318"/>
    <n v="-1"/>
    <d v="2017-03-20T00:00:00"/>
    <d v="2017-03-01T00:00:00"/>
    <d v="2017-03-20T00:00:00"/>
    <s v="Monday"/>
    <d v="1899-12-30T13:58:48"/>
    <d v="1899-12-30T14:00:00"/>
    <n v="1"/>
    <d v="2017-03-20T00:00:00"/>
    <d v="2017-03-01T00:00:00"/>
    <d v="2017-03-20T00:00:00"/>
    <s v="Monday"/>
    <d v="1899-12-30T14:51:44"/>
    <d v="1899-12-30T15:00:00"/>
    <s v="Round Trip"/>
  </r>
  <r>
    <n v="1546819"/>
    <s v="Non-RFID Card Member"/>
    <m/>
    <m/>
    <n v="60091"/>
    <s v="UNITED STATES"/>
    <s v="Single Ride"/>
    <n v="362"/>
    <x v="31"/>
    <n v="43.052460000000004"/>
    <n v="-87.891000000000005"/>
    <x v="26"/>
    <n v="43.052460000000004"/>
    <n v="-87.891000000000005"/>
    <n v="29"/>
    <n v="0"/>
    <n v="4.4000000000000004"/>
    <n v="4.0999999999999996"/>
    <n v="174"/>
    <n v="-1"/>
    <d v="2017-03-20T00:00:00"/>
    <d v="2017-03-01T00:00:00"/>
    <d v="2017-03-20T00:00:00"/>
    <s v="Monday"/>
    <d v="1899-12-30T16:45:26"/>
    <d v="1899-12-30T17:00:00"/>
    <n v="1"/>
    <d v="2017-03-20T00:00:00"/>
    <d v="2017-03-01T00:00:00"/>
    <d v="2017-03-20T00:00:00"/>
    <s v="Monday"/>
    <d v="1899-12-30T17:14:22"/>
    <d v="1899-12-30T17:00:00"/>
    <s v="Round Trip"/>
  </r>
  <r>
    <n v="1209500"/>
    <s v="Non-RFID Card Member"/>
    <m/>
    <m/>
    <n v="53212"/>
    <s v="UNITED STATES"/>
    <s v="Single Ride"/>
    <n v="5506"/>
    <x v="28"/>
    <n v="43.052549999999997"/>
    <n v="-87.909329999999997"/>
    <x v="24"/>
    <n v="43.052549999999997"/>
    <n v="-87.909329999999997"/>
    <n v="53"/>
    <n v="3"/>
    <n v="8"/>
    <n v="7.6"/>
    <n v="318"/>
    <n v="-1"/>
    <d v="2017-03-20T00:00:00"/>
    <d v="2017-03-01T00:00:00"/>
    <d v="2017-03-20T00:00:00"/>
    <s v="Monday"/>
    <d v="1899-12-30T18:50:19"/>
    <d v="1899-12-30T19:00:00"/>
    <n v="1"/>
    <d v="2017-03-20T00:00:00"/>
    <d v="2017-03-01T00:00:00"/>
    <d v="2017-03-20T00:00:00"/>
    <s v="Monday"/>
    <d v="1899-12-30T19:43:11"/>
    <d v="1899-12-30T20:00:00"/>
    <s v="Round Trip"/>
  </r>
  <r>
    <n v="1516552"/>
    <s v="Non-RFID Card Member"/>
    <m/>
    <m/>
    <n v="53202"/>
    <s v="UNITED STATES"/>
    <s v="Single Ride"/>
    <n v="1000"/>
    <x v="2"/>
    <n v="43.03886"/>
    <n v="-87.902720000000002"/>
    <x v="26"/>
    <n v="43.052460000000004"/>
    <n v="-87.891000000000005"/>
    <n v="9"/>
    <n v="0"/>
    <n v="1.4"/>
    <n v="1.3"/>
    <n v="54"/>
    <n v="-1"/>
    <d v="2017-03-20T00:00:00"/>
    <d v="2017-03-01T00:00:00"/>
    <d v="2017-03-20T00:00:00"/>
    <s v="Monday"/>
    <d v="1899-12-30T23:03:16"/>
    <d v="1899-12-30T23:00:00"/>
    <n v="1"/>
    <d v="2017-03-20T00:00:00"/>
    <d v="2017-03-01T00:00:00"/>
    <d v="2017-03-20T00:00:00"/>
    <s v="Monday"/>
    <d v="1899-12-30T23:12:45"/>
    <d v="1899-12-30T23:00:00"/>
    <s v="One Way"/>
  </r>
  <r>
    <n v="1547247"/>
    <s v="Non-RFID Card Member"/>
    <m/>
    <m/>
    <n v="53212"/>
    <s v="UNITED STATES"/>
    <s v="Single Ride"/>
    <n v="5554"/>
    <x v="29"/>
    <n v="43.045712999999999"/>
    <n v="-87.899756999999994"/>
    <x v="23"/>
    <n v="43.045712999999999"/>
    <n v="-87.899756999999994"/>
    <n v="154"/>
    <n v="12"/>
    <n v="18"/>
    <n v="17.100000000000001"/>
    <n v="720"/>
    <n v="-1"/>
    <d v="2017-03-21T00:00:00"/>
    <d v="2017-03-01T00:00:00"/>
    <d v="2017-03-21T00:00:00"/>
    <s v="Tuesday"/>
    <d v="1899-12-30T09:48:17"/>
    <d v="1899-12-30T10:00:00"/>
    <n v="1"/>
    <d v="2017-03-21T00:00:00"/>
    <d v="2017-03-01T00:00:00"/>
    <d v="2017-03-21T00:00:00"/>
    <s v="Tuesday"/>
    <d v="1899-12-30T12:22:20"/>
    <d v="1899-12-30T12:00:00"/>
    <s v="Round Trip"/>
  </r>
  <r>
    <n v="1547810"/>
    <s v="Non-RFID Card Member"/>
    <m/>
    <m/>
    <n v="78640"/>
    <s v="UNITED STATES"/>
    <s v="Single Ride"/>
    <n v="11095"/>
    <x v="3"/>
    <n v="43.03519"/>
    <n v="-87.907390000000007"/>
    <x v="34"/>
    <n v="43.053040000000003"/>
    <n v="-87.897660000000002"/>
    <n v="34"/>
    <n v="0"/>
    <n v="5.0999999999999996"/>
    <n v="4.8"/>
    <n v="204"/>
    <n v="-1"/>
    <d v="2017-03-21T00:00:00"/>
    <d v="2017-03-01T00:00:00"/>
    <d v="2017-03-21T00:00:00"/>
    <s v="Tuesday"/>
    <d v="1899-12-30T16:52:36"/>
    <d v="1899-12-30T17:00:00"/>
    <n v="1"/>
    <d v="2017-03-21T00:00:00"/>
    <d v="2017-03-01T00:00:00"/>
    <d v="2017-03-21T00:00:00"/>
    <s v="Tuesday"/>
    <d v="1899-12-30T17:26:12"/>
    <d v="1899-12-30T17:00:00"/>
    <s v="One Way"/>
  </r>
  <r>
    <n v="1519515"/>
    <s v="Non-RFID Card Member"/>
    <m/>
    <m/>
    <n v="91945"/>
    <s v="UNITED STATES"/>
    <s v="Single Ride"/>
    <n v="5452"/>
    <x v="2"/>
    <n v="43.03886"/>
    <n v="-87.902720000000002"/>
    <x v="12"/>
    <n v="43.038649999999997"/>
    <n v="-87.921930000000003"/>
    <n v="9"/>
    <n v="0"/>
    <n v="1.4"/>
    <n v="1.3"/>
    <n v="54"/>
    <n v="-1"/>
    <d v="2017-03-21T00:00:00"/>
    <d v="2017-03-01T00:00:00"/>
    <d v="2017-03-21T00:00:00"/>
    <s v="Tuesday"/>
    <d v="1899-12-30T17:17:34"/>
    <d v="1899-12-30T17:00:00"/>
    <n v="1"/>
    <d v="2017-03-21T00:00:00"/>
    <d v="2017-03-01T00:00:00"/>
    <d v="2017-03-21T00:00:00"/>
    <s v="Tuesday"/>
    <d v="1899-12-30T17:26:46"/>
    <d v="1899-12-30T17:00:00"/>
    <s v="One Way"/>
  </r>
  <r>
    <n v="1549310"/>
    <s v="Non-RFID Card Member"/>
    <m/>
    <m/>
    <n v="53219"/>
    <s v="UNITED STATES"/>
    <s v="Single Ride"/>
    <n v="5473"/>
    <x v="7"/>
    <n v="43.038580000000003"/>
    <n v="-87.90934"/>
    <x v="4"/>
    <n v="43.038580000000003"/>
    <n v="-87.90934"/>
    <n v="85"/>
    <n v="6"/>
    <n v="12.8"/>
    <n v="12.1"/>
    <n v="510"/>
    <n v="-1"/>
    <d v="2017-03-23T00:00:00"/>
    <d v="2017-03-01T00:00:00"/>
    <d v="2017-03-23T00:00:00"/>
    <s v="Thursday"/>
    <d v="1899-12-30T13:24:38"/>
    <d v="1899-12-30T13:00:00"/>
    <n v="1"/>
    <d v="2017-03-23T00:00:00"/>
    <d v="2017-03-01T00:00:00"/>
    <d v="2017-03-23T00:00:00"/>
    <s v="Thursday"/>
    <d v="1899-12-30T14:49:57"/>
    <d v="1899-12-30T15:00:00"/>
    <s v="Round Trip"/>
  </r>
  <r>
    <n v="1549229"/>
    <s v="Non-RFID Card Member"/>
    <m/>
    <m/>
    <n v="61820"/>
    <s v="UNITED STATES"/>
    <s v="Single Ride"/>
    <n v="5418"/>
    <x v="30"/>
    <n v="43.053040000000003"/>
    <n v="-87.897660000000002"/>
    <x v="10"/>
    <n v="43.042490000000001"/>
    <n v="-87.909959999999998"/>
    <n v="11"/>
    <n v="0"/>
    <n v="1.7"/>
    <n v="1.6"/>
    <n v="66"/>
    <n v="-1"/>
    <d v="2017-03-23T00:00:00"/>
    <d v="2017-03-01T00:00:00"/>
    <d v="2017-03-23T00:00:00"/>
    <s v="Thursday"/>
    <d v="1899-12-30T16:02:49"/>
    <d v="1899-12-30T16:00:00"/>
    <n v="1"/>
    <d v="2017-03-23T00:00:00"/>
    <d v="2017-03-01T00:00:00"/>
    <d v="2017-03-23T00:00:00"/>
    <s v="Thursday"/>
    <d v="1899-12-30T16:13:45"/>
    <d v="1899-12-30T16:00:00"/>
    <s v="One Way"/>
  </r>
  <r>
    <n v="1519515"/>
    <s v="Non-RFID Card Member"/>
    <m/>
    <m/>
    <n v="91945"/>
    <s v="UNITED STATES"/>
    <s v="Single Ride"/>
    <n v="11063"/>
    <x v="2"/>
    <n v="43.03886"/>
    <n v="-87.902720000000002"/>
    <x v="12"/>
    <n v="43.038649999999997"/>
    <n v="-87.921930000000003"/>
    <n v="9"/>
    <n v="0"/>
    <n v="1.4"/>
    <n v="1.3"/>
    <n v="54"/>
    <n v="-1"/>
    <d v="2017-03-23T00:00:00"/>
    <d v="2017-03-01T00:00:00"/>
    <d v="2017-03-23T00:00:00"/>
    <s v="Thursday"/>
    <d v="1899-12-30T17:13:47"/>
    <d v="1899-12-30T17:00:00"/>
    <n v="1"/>
    <d v="2017-03-23T00:00:00"/>
    <d v="2017-03-01T00:00:00"/>
    <d v="2017-03-23T00:00:00"/>
    <s v="Thursday"/>
    <d v="1899-12-30T17:22:17"/>
    <d v="1899-12-30T17:00:00"/>
    <s v="One Way"/>
  </r>
  <r>
    <n v="1368076"/>
    <s v="Non-RFID Card Member"/>
    <m/>
    <m/>
    <n v="53089"/>
    <s v="UNITED STATES"/>
    <s v="Single Ride"/>
    <n v="77"/>
    <x v="48"/>
    <n v="43.058619999999998"/>
    <n v="-87.885319999999993"/>
    <x v="26"/>
    <n v="43.052460000000004"/>
    <n v="-87.891000000000005"/>
    <n v="4"/>
    <n v="0"/>
    <n v="0.6"/>
    <n v="0.6"/>
    <n v="24"/>
    <n v="-1"/>
    <d v="2017-03-24T00:00:00"/>
    <d v="2017-03-01T00:00:00"/>
    <d v="2017-03-24T00:00:00"/>
    <s v="Friday"/>
    <d v="1899-12-30T02:19:44"/>
    <d v="1899-12-30T02:00:00"/>
    <n v="1"/>
    <d v="2017-03-24T00:00:00"/>
    <d v="2017-03-01T00:00:00"/>
    <d v="2017-03-24T00:00:00"/>
    <s v="Friday"/>
    <d v="1899-12-30T02:23:47"/>
    <d v="1899-12-30T02:00:00"/>
    <s v="One Way"/>
  </r>
  <r>
    <n v="1550100"/>
    <s v="Non-RFID Card Member"/>
    <m/>
    <m/>
    <m/>
    <s v="UNITED STATES"/>
    <s v="Single Ride"/>
    <n v="11130"/>
    <x v="11"/>
    <n v="43.031480000000002"/>
    <n v="-87.908169999999998"/>
    <x v="13"/>
    <n v="43.031480000000002"/>
    <n v="-87.908169999999998"/>
    <n v="78"/>
    <n v="6"/>
    <n v="11.7"/>
    <n v="11.1"/>
    <n v="468"/>
    <n v="-1"/>
    <d v="2017-03-24T00:00:00"/>
    <d v="2017-03-01T00:00:00"/>
    <d v="2017-03-24T00:00:00"/>
    <s v="Friday"/>
    <d v="1899-12-30T12:06:01"/>
    <d v="1899-12-30T12:00:00"/>
    <n v="1"/>
    <d v="2017-03-24T00:00:00"/>
    <d v="2017-03-01T00:00:00"/>
    <d v="2017-03-24T00:00:00"/>
    <s v="Friday"/>
    <d v="1899-12-30T13:24:48"/>
    <d v="1899-12-30T13:00:00"/>
    <s v="Round Trip"/>
  </r>
  <r>
    <n v="1550184"/>
    <s v="Non-RFID Card Member"/>
    <m/>
    <m/>
    <n v="60439"/>
    <s v="UNITED STATES"/>
    <s v="Single Ride"/>
    <n v="11126"/>
    <x v="32"/>
    <n v="43.040154000000001"/>
    <n v="-87.932113000000001"/>
    <x v="48"/>
    <n v="43.05097"/>
    <n v="-87.906440000000003"/>
    <n v="22"/>
    <n v="0"/>
    <n v="3.3"/>
    <n v="3.1"/>
    <n v="132"/>
    <n v="-1"/>
    <d v="2017-03-24T00:00:00"/>
    <d v="2017-03-01T00:00:00"/>
    <d v="2017-03-24T00:00:00"/>
    <s v="Friday"/>
    <d v="1899-12-30T13:11:02"/>
    <d v="1899-12-30T13:00:00"/>
    <n v="1"/>
    <d v="2017-03-24T00:00:00"/>
    <d v="2017-03-01T00:00:00"/>
    <d v="2017-03-24T00:00:00"/>
    <s v="Friday"/>
    <d v="1899-12-30T13:33:39"/>
    <d v="1899-12-30T14:00:00"/>
    <s v="One Way"/>
  </r>
  <r>
    <n v="1550838"/>
    <s v="Non-RFID Card Member"/>
    <m/>
    <m/>
    <n v="54701"/>
    <s v="UNITED STATES"/>
    <s v="Single Ride"/>
    <n v="5442"/>
    <x v="46"/>
    <n v="43.063749000000001"/>
    <n v="-87.887962999999999"/>
    <x v="49"/>
    <n v="43.066893999999998"/>
    <n v="-87.877936000000005"/>
    <n v="9"/>
    <n v="0"/>
    <n v="1.4"/>
    <n v="1.3"/>
    <n v="54"/>
    <n v="-1"/>
    <d v="2017-03-24T00:00:00"/>
    <d v="2017-03-01T00:00:00"/>
    <d v="2017-03-24T00:00:00"/>
    <s v="Friday"/>
    <d v="1899-12-30T21:22:59"/>
    <d v="1899-12-30T21:00:00"/>
    <n v="1"/>
    <d v="2017-03-24T00:00:00"/>
    <d v="2017-03-01T00:00:00"/>
    <d v="2017-03-24T00:00:00"/>
    <s v="Friday"/>
    <d v="1899-12-30T21:31:01"/>
    <d v="1899-12-30T22:00:00"/>
    <s v="One Way"/>
  </r>
  <r>
    <n v="1552850"/>
    <s v="Non-RFID Card Member"/>
    <m/>
    <m/>
    <n v="11237"/>
    <s v="UNITED STATES"/>
    <s v="Single Ride"/>
    <n v="11162"/>
    <x v="49"/>
    <n v="43.026229999999998"/>
    <n v="-87.912809999999993"/>
    <x v="26"/>
    <n v="43.052460000000004"/>
    <n v="-87.891000000000005"/>
    <n v="32"/>
    <n v="0"/>
    <n v="4.8"/>
    <n v="4.5999999999999996"/>
    <n v="192"/>
    <n v="-1"/>
    <d v="2017-03-25T00:00:00"/>
    <d v="2017-03-01T00:00:00"/>
    <d v="2017-03-25T00:00:00"/>
    <s v="Saturday"/>
    <d v="1899-12-30T18:20:09"/>
    <d v="1899-12-30T18:00:00"/>
    <n v="1"/>
    <d v="2017-03-25T00:00:00"/>
    <d v="2017-03-01T00:00:00"/>
    <d v="2017-03-25T00:00:00"/>
    <s v="Saturday"/>
    <d v="1899-12-30T18:52:52"/>
    <d v="1899-12-30T19:00:00"/>
    <s v="One Way"/>
  </r>
  <r>
    <n v="1511540"/>
    <s v="Non-RFID Card Member"/>
    <m/>
    <m/>
    <n v="60482"/>
    <s v="UNITED STATES"/>
    <s v="Single Ride"/>
    <n v="172"/>
    <x v="18"/>
    <n v="43.034619999999997"/>
    <n v="-87.917500000000004"/>
    <x v="27"/>
    <n v="43.034619999999997"/>
    <n v="-87.917500000000004"/>
    <n v="2"/>
    <n v="0"/>
    <n v="0.3"/>
    <n v="0.3"/>
    <n v="12"/>
    <n v="-1"/>
    <d v="2017-03-26T00:00:00"/>
    <d v="2017-03-01T00:00:00"/>
    <d v="2017-03-26T00:00:00"/>
    <s v="Sunday"/>
    <d v="1899-12-30T19:24:35"/>
    <d v="1899-12-30T19:00:00"/>
    <n v="1"/>
    <d v="2017-03-26T00:00:00"/>
    <d v="2017-03-01T00:00:00"/>
    <d v="2017-03-26T00:00:00"/>
    <s v="Sunday"/>
    <d v="1899-12-30T19:26:27"/>
    <d v="1899-12-30T19:00:00"/>
    <s v="Round Trip"/>
  </r>
  <r>
    <n v="1242204"/>
    <s v="Non-RFID Card Member"/>
    <m/>
    <m/>
    <n v="53202"/>
    <s v="UNITED STATES"/>
    <s v="Single Ride"/>
    <n v="24"/>
    <x v="1"/>
    <n v="43.048200000000001"/>
    <n v="-87.900859999999994"/>
    <x v="32"/>
    <n v="43.026229999999998"/>
    <n v="-87.912809999999993"/>
    <n v="11"/>
    <n v="0"/>
    <n v="1.7"/>
    <n v="1.6"/>
    <n v="66"/>
    <n v="-1"/>
    <d v="2017-03-27T00:00:00"/>
    <d v="2017-03-01T00:00:00"/>
    <d v="2017-03-27T00:00:00"/>
    <s v="Monday"/>
    <d v="1899-12-30T09:16:13"/>
    <d v="1899-12-30T09:00:00"/>
    <n v="1"/>
    <d v="2017-03-27T00:00:00"/>
    <d v="2017-03-01T00:00:00"/>
    <d v="2017-03-27T00:00:00"/>
    <s v="Monday"/>
    <d v="1899-12-30T09:27:13"/>
    <d v="1899-12-30T09:00:00"/>
    <s v="One Way"/>
  </r>
  <r>
    <n v="1500929"/>
    <s v="Non-RFID Card Member"/>
    <m/>
    <m/>
    <n v="53211"/>
    <s v="UNITED STATES"/>
    <s v="Single Ride"/>
    <n v="189"/>
    <x v="46"/>
    <n v="43.063749000000001"/>
    <n v="-87.887962999999999"/>
    <x v="11"/>
    <n v="43.078530000000001"/>
    <n v="-87.882620000000003"/>
    <n v="10"/>
    <n v="0"/>
    <n v="1.5"/>
    <n v="1.4"/>
    <n v="60"/>
    <n v="-1"/>
    <d v="2017-03-28T00:00:00"/>
    <d v="2017-03-01T00:00:00"/>
    <d v="2017-03-28T00:00:00"/>
    <s v="Tuesday"/>
    <d v="1899-12-30T07:51:45"/>
    <d v="1899-12-30T08:00:00"/>
    <n v="1"/>
    <d v="2017-03-28T00:00:00"/>
    <d v="2017-03-01T00:00:00"/>
    <d v="2017-03-28T00:00:00"/>
    <s v="Tuesday"/>
    <d v="1899-12-30T08:01:52"/>
    <d v="1899-12-30T08:00:00"/>
    <s v="One Way"/>
  </r>
  <r>
    <n v="1510142"/>
    <s v="Non-RFID Card Member"/>
    <m/>
    <m/>
    <n v="53211"/>
    <s v="UNITED STATES"/>
    <s v="Single Ride"/>
    <n v="36"/>
    <x v="52"/>
    <n v="43.069021999999997"/>
    <n v="-87.887940999999998"/>
    <x v="34"/>
    <n v="43.053040000000003"/>
    <n v="-87.897660000000002"/>
    <n v="11"/>
    <n v="0"/>
    <n v="1.7"/>
    <n v="1.6"/>
    <n v="66"/>
    <n v="-1"/>
    <d v="2017-03-28T00:00:00"/>
    <d v="2017-03-01T00:00:00"/>
    <d v="2017-03-28T00:00:00"/>
    <s v="Tuesday"/>
    <d v="1899-12-30T13:22:12"/>
    <d v="1899-12-30T13:00:00"/>
    <n v="1"/>
    <d v="2017-03-28T00:00:00"/>
    <d v="2017-03-01T00:00:00"/>
    <d v="2017-03-28T00:00:00"/>
    <s v="Tuesday"/>
    <d v="1899-12-30T13:33:53"/>
    <d v="1899-12-30T14:00:00"/>
    <s v="One Way"/>
  </r>
  <r>
    <n v="1242204"/>
    <s v="Non-RFID Card Member"/>
    <m/>
    <m/>
    <n v="53202"/>
    <s v="UNITED STATES"/>
    <s v="Single Ride"/>
    <n v="11064"/>
    <x v="1"/>
    <n v="43.048200000000001"/>
    <n v="-87.900859999999994"/>
    <x v="32"/>
    <n v="43.026229999999998"/>
    <n v="-87.912809999999993"/>
    <n v="14"/>
    <n v="0"/>
    <n v="2.1"/>
    <n v="2"/>
    <n v="84"/>
    <n v="-1"/>
    <d v="2017-03-29T00:00:00"/>
    <d v="2017-03-01T00:00:00"/>
    <d v="2017-03-29T00:00:00"/>
    <s v="Wednesday"/>
    <d v="1899-12-30T13:47:12"/>
    <d v="1899-12-30T14:00:00"/>
    <n v="1"/>
    <d v="2017-03-29T00:00:00"/>
    <d v="2017-03-01T00:00:00"/>
    <d v="2017-03-29T00:00:00"/>
    <s v="Wednesday"/>
    <d v="1899-12-30T14:01:02"/>
    <d v="1899-12-30T14:00:00"/>
    <s v="One Way"/>
  </r>
  <r>
    <n v="1375492"/>
    <s v="Non-RFID Card Member"/>
    <m/>
    <m/>
    <n v="53202"/>
    <s v="UNITED STATES"/>
    <s v="Single Ride"/>
    <n v="11085"/>
    <x v="29"/>
    <n v="43.045712999999999"/>
    <n v="-87.899756999999994"/>
    <x v="28"/>
    <n v="43.038719999999998"/>
    <n v="-87.905339999999995"/>
    <n v="4"/>
    <n v="0"/>
    <n v="0.6"/>
    <n v="0.6"/>
    <n v="24"/>
    <n v="-1"/>
    <d v="2017-03-29T00:00:00"/>
    <d v="2017-03-01T00:00:00"/>
    <d v="2017-03-29T00:00:00"/>
    <s v="Wednesday"/>
    <d v="1899-12-30T18:10:01"/>
    <d v="1899-12-30T18:00:00"/>
    <n v="1"/>
    <d v="2017-03-29T00:00:00"/>
    <d v="2017-03-01T00:00:00"/>
    <d v="2017-03-29T00:00:00"/>
    <s v="Wednesday"/>
    <d v="1899-12-30T18:14:44"/>
    <d v="1899-12-30T18:00:00"/>
    <s v="One Way"/>
  </r>
  <r>
    <n v="1471654"/>
    <s v="Non-RFID Card Member"/>
    <m/>
    <m/>
    <n v="53212"/>
    <s v="UNITED STATES"/>
    <s v="Single Ride"/>
    <n v="11112"/>
    <x v="18"/>
    <n v="43.034619999999997"/>
    <n v="-87.917500000000004"/>
    <x v="48"/>
    <n v="43.05097"/>
    <n v="-87.906440000000003"/>
    <n v="14"/>
    <n v="0"/>
    <n v="2.1"/>
    <n v="2"/>
    <n v="84"/>
    <n v="-1"/>
    <d v="2017-03-31T00:00:00"/>
    <d v="2017-03-01T00:00:00"/>
    <d v="2017-03-31T00:00:00"/>
    <s v="Friday"/>
    <d v="1899-12-30T01:23:32"/>
    <d v="1899-12-30T01:00:00"/>
    <n v="1"/>
    <d v="2017-03-31T00:00:00"/>
    <d v="2017-03-01T00:00:00"/>
    <d v="2017-03-31T00:00:00"/>
    <s v="Friday"/>
    <d v="1899-12-30T01:37:32"/>
    <d v="1899-12-30T02:00:00"/>
    <s v="One Way"/>
  </r>
  <r>
    <n v="1559023"/>
    <s v="Non-RFID Card Member"/>
    <m/>
    <m/>
    <n v="61704"/>
    <s v="UNITED STATES"/>
    <s v="Single Ride"/>
    <n v="200"/>
    <x v="43"/>
    <n v="43.036900000000003"/>
    <n v="-87.89667"/>
    <x v="36"/>
    <n v="43.036900000000003"/>
    <n v="-87.89667"/>
    <n v="45"/>
    <n v="3"/>
    <n v="6.8"/>
    <n v="6.4"/>
    <n v="270"/>
    <n v="-1"/>
    <d v="2017-03-31T00:00:00"/>
    <d v="2017-03-01T00:00:00"/>
    <d v="2017-03-31T00:00:00"/>
    <s v="Friday"/>
    <d v="1899-12-30T16:36:08"/>
    <d v="1899-12-30T17:00:00"/>
    <n v="1"/>
    <d v="2017-03-31T00:00:00"/>
    <d v="2017-03-01T00:00:00"/>
    <d v="2017-03-31T00:00:00"/>
    <s v="Friday"/>
    <d v="1899-12-30T17:21:21"/>
    <d v="1899-12-30T17:00:00"/>
    <s v="Round Trip"/>
  </r>
  <r>
    <n v="1559092"/>
    <s v="Non-RFID Card Member"/>
    <m/>
    <m/>
    <n v="55369"/>
    <s v="UNITED STATES"/>
    <s v="Single Ride"/>
    <n v="5559"/>
    <x v="40"/>
    <n v="43.004728999999998"/>
    <n v="-87.905463999999995"/>
    <x v="33"/>
    <n v="43.004728999999998"/>
    <n v="-87.905463999999995"/>
    <n v="67"/>
    <n v="6"/>
    <n v="10.1"/>
    <n v="9.5"/>
    <n v="402"/>
    <n v="-1"/>
    <d v="2017-03-31T00:00:00"/>
    <d v="2017-03-01T00:00:00"/>
    <d v="2017-03-31T00:00:00"/>
    <s v="Friday"/>
    <d v="1899-12-30T17:30:15"/>
    <d v="1899-12-30T18:00:00"/>
    <n v="1"/>
    <d v="2017-03-31T00:00:00"/>
    <d v="2017-03-01T00:00:00"/>
    <d v="2017-03-31T00:00:00"/>
    <s v="Friday"/>
    <d v="1899-12-30T18:37:18"/>
    <d v="1899-12-30T19:00:00"/>
    <s v="Round Trip"/>
  </r>
  <r>
    <n v="1559124"/>
    <s v="Non-RFID Card Member"/>
    <m/>
    <m/>
    <n v="53222"/>
    <s v="UNITED STATES"/>
    <s v="Single Ride"/>
    <n v="5535"/>
    <x v="47"/>
    <n v="43.060079999999999"/>
    <n v="-88.027349999999998"/>
    <x v="40"/>
    <n v="43.048609999999996"/>
    <n v="-88.008480000000006"/>
    <n v="34"/>
    <n v="0"/>
    <n v="5.0999999999999996"/>
    <n v="4.8"/>
    <n v="204"/>
    <n v="-1"/>
    <d v="2017-03-31T00:00:00"/>
    <d v="2017-03-01T00:00:00"/>
    <d v="2017-03-31T00:00:00"/>
    <s v="Friday"/>
    <d v="1899-12-30T18:00:40"/>
    <d v="1899-12-30T18:00:00"/>
    <n v="1"/>
    <d v="2017-03-31T00:00:00"/>
    <d v="2017-03-01T00:00:00"/>
    <d v="2017-03-31T00:00:00"/>
    <s v="Friday"/>
    <d v="1899-12-30T18:34:12"/>
    <d v="1899-12-30T19:00:00"/>
    <s v="One Way"/>
  </r>
  <r>
    <n v="1150427"/>
    <s v="Non-RFID Card Member"/>
    <m/>
    <m/>
    <n v="53233"/>
    <s v="UNITED STATES"/>
    <s v="Single Ride"/>
    <n v="167"/>
    <x v="7"/>
    <n v="43.038580000000003"/>
    <n v="-87.90934"/>
    <x v="30"/>
    <n v="43.058010000000003"/>
    <n v="-87.877300000000005"/>
    <n v="47"/>
    <n v="6"/>
    <n v="7.1"/>
    <n v="6.7"/>
    <n v="282"/>
    <n v="-1"/>
    <d v="2017-03-02T00:00:00"/>
    <d v="2017-03-01T00:00:00"/>
    <d v="2017-03-02T00:00:00"/>
    <s v="Thursday"/>
    <d v="1899-12-30T12:06:23"/>
    <d v="1899-12-30T12:00:00"/>
    <n v="1"/>
    <d v="2017-03-02T00:00:00"/>
    <d v="2017-03-01T00:00:00"/>
    <d v="2017-03-02T00:00:00"/>
    <s v="Thursday"/>
    <d v="1899-12-30T12:53:28"/>
    <d v="1899-12-30T13:00:00"/>
    <s v="One Way"/>
  </r>
  <r>
    <n v="1451638"/>
    <s v="Non-RFID Card Member"/>
    <m/>
    <m/>
    <n v="53154"/>
    <s v="UNITED STATES"/>
    <s v="Single Ride"/>
    <n v="5569"/>
    <x v="0"/>
    <n v="43.042490000000001"/>
    <n v="-87.909959999999998"/>
    <x v="26"/>
    <n v="43.052460000000004"/>
    <n v="-87.891000000000005"/>
    <n v="23"/>
    <n v="3"/>
    <n v="3.5"/>
    <n v="3.3"/>
    <n v="138"/>
    <n v="-1"/>
    <d v="2017-03-03T00:00:00"/>
    <d v="2017-03-01T00:00:00"/>
    <d v="2017-03-03T00:00:00"/>
    <s v="Friday"/>
    <d v="1899-12-30T02:06:43"/>
    <d v="1899-12-30T02:00:00"/>
    <n v="1"/>
    <d v="2017-03-03T00:00:00"/>
    <d v="2017-03-01T00:00:00"/>
    <d v="2017-03-03T00:00:00"/>
    <s v="Friday"/>
    <d v="1899-12-30T02:29:24"/>
    <d v="1899-12-30T02:00:00"/>
    <s v="One Way"/>
  </r>
  <r>
    <n v="1306778"/>
    <s v="Non-RFID Card Member"/>
    <m/>
    <m/>
    <n v="53204"/>
    <s v="UNITED STATES"/>
    <s v="Single Ride"/>
    <n v="42"/>
    <x v="40"/>
    <n v="43.004728999999998"/>
    <n v="-87.905463999999995"/>
    <x v="42"/>
    <n v="43.020020000000002"/>
    <n v="-87.912540000000007"/>
    <n v="19"/>
    <n v="3"/>
    <n v="2.9"/>
    <n v="2.7"/>
    <n v="114"/>
    <n v="-1"/>
    <d v="2017-03-03T00:00:00"/>
    <d v="2017-03-01T00:00:00"/>
    <d v="2017-03-03T00:00:00"/>
    <s v="Friday"/>
    <d v="1899-12-30T10:10:39"/>
    <d v="1899-12-30T10:00:00"/>
    <n v="1"/>
    <d v="2017-03-03T00:00:00"/>
    <d v="2017-03-01T00:00:00"/>
    <d v="2017-03-03T00:00:00"/>
    <s v="Friday"/>
    <d v="1899-12-30T10:29:03"/>
    <d v="1899-12-30T10:00:00"/>
    <s v="One Way"/>
  </r>
  <r>
    <n v="1524759"/>
    <s v="Non-RFID Card Member"/>
    <m/>
    <m/>
    <n v="1054"/>
    <s v="UNITED STATES"/>
    <s v="Single Ride"/>
    <n v="5550"/>
    <x v="32"/>
    <n v="43.040154000000001"/>
    <n v="-87.932113000000001"/>
    <x v="3"/>
    <n v="43.03519"/>
    <n v="-87.907390000000007"/>
    <n v="14"/>
    <n v="3"/>
    <n v="2.1"/>
    <n v="2"/>
    <n v="84"/>
    <n v="-1"/>
    <d v="2017-03-03T00:00:00"/>
    <d v="2017-03-01T00:00:00"/>
    <d v="2017-03-03T00:00:00"/>
    <s v="Friday"/>
    <d v="1899-12-30T11:18:39"/>
    <d v="1899-12-30T11:00:00"/>
    <n v="1"/>
    <d v="2017-03-03T00:00:00"/>
    <d v="2017-03-01T00:00:00"/>
    <d v="2017-03-03T00:00:00"/>
    <s v="Friday"/>
    <d v="1899-12-30T11:32:10"/>
    <d v="1899-12-30T12:00:00"/>
    <s v="One Way"/>
  </r>
  <r>
    <n v="1511540"/>
    <s v="Non-RFID Card Member"/>
    <m/>
    <m/>
    <n v="60482"/>
    <s v="UNITED STATES"/>
    <s v="Single Ride"/>
    <n v="231"/>
    <x v="18"/>
    <n v="43.034619999999997"/>
    <n v="-87.917500000000004"/>
    <x v="10"/>
    <n v="43.042490000000001"/>
    <n v="-87.909959999999998"/>
    <n v="26"/>
    <n v="3"/>
    <n v="3.9"/>
    <n v="3.7"/>
    <n v="156"/>
    <n v="-1"/>
    <d v="2017-03-04T00:00:00"/>
    <d v="2017-03-01T00:00:00"/>
    <d v="2017-03-04T00:00:00"/>
    <s v="Saturday"/>
    <d v="1899-12-30T16:31:15"/>
    <d v="1899-12-30T17:00:00"/>
    <n v="1"/>
    <d v="2017-03-04T00:00:00"/>
    <d v="2017-03-01T00:00:00"/>
    <d v="2017-03-04T00:00:00"/>
    <s v="Saturday"/>
    <d v="1899-12-30T16:57:03"/>
    <d v="1899-12-30T17:00:00"/>
    <s v="One Way"/>
  </r>
  <r>
    <n v="1527040"/>
    <s v="Non-RFID Card Member"/>
    <m/>
    <m/>
    <n v="53205"/>
    <s v="UNITED STATES"/>
    <s v="Single Ride"/>
    <n v="11091"/>
    <x v="21"/>
    <n v="43.060786"/>
    <n v="-87.883825999999999"/>
    <x v="20"/>
    <n v="43.05847"/>
    <n v="-87.898079999999993"/>
    <n v="14"/>
    <n v="3"/>
    <n v="2.1"/>
    <n v="2"/>
    <n v="84"/>
    <n v="-1"/>
    <d v="2017-03-05T00:00:00"/>
    <d v="2017-03-01T00:00:00"/>
    <d v="2017-03-05T00:00:00"/>
    <s v="Sunday"/>
    <d v="1899-12-30T11:54:24"/>
    <d v="1899-12-30T12:00:00"/>
    <n v="1"/>
    <d v="2017-03-05T00:00:00"/>
    <d v="2017-03-01T00:00:00"/>
    <d v="2017-03-05T00:00:00"/>
    <s v="Sunday"/>
    <d v="1899-12-30T12:08:38"/>
    <d v="1899-12-30T12:00:00"/>
    <s v="One Way"/>
  </r>
  <r>
    <n v="1527069"/>
    <s v="Non-RFID Card Member"/>
    <m/>
    <m/>
    <n v="53202"/>
    <s v="UNITED STATES"/>
    <s v="Single Ride"/>
    <n v="5573"/>
    <x v="43"/>
    <n v="43.036900000000003"/>
    <n v="-87.89667"/>
    <x v="36"/>
    <n v="43.036900000000003"/>
    <n v="-87.89667"/>
    <n v="27"/>
    <n v="3"/>
    <n v="4.0999999999999996"/>
    <n v="3.8"/>
    <n v="162"/>
    <n v="-1"/>
    <d v="2017-03-05T00:00:00"/>
    <d v="2017-03-01T00:00:00"/>
    <d v="2017-03-05T00:00:00"/>
    <s v="Sunday"/>
    <d v="1899-12-30T12:02:43"/>
    <d v="1899-12-30T12:00:00"/>
    <n v="1"/>
    <d v="2017-03-05T00:00:00"/>
    <d v="2017-03-01T00:00:00"/>
    <d v="2017-03-05T00:00:00"/>
    <s v="Sunday"/>
    <d v="1899-12-30T12:29:12"/>
    <d v="1899-12-30T12:00:00"/>
    <s v="Round Trip"/>
  </r>
  <r>
    <n v="1527124"/>
    <s v="Non-RFID Card Member"/>
    <m/>
    <m/>
    <n v="53202"/>
    <s v="UNITED STATES"/>
    <s v="Single Ride"/>
    <n v="5426"/>
    <x v="31"/>
    <n v="43.052460000000004"/>
    <n v="-87.891000000000005"/>
    <x v="9"/>
    <n v="43.03913"/>
    <n v="-87.916150000000002"/>
    <n v="20"/>
    <n v="3"/>
    <n v="3"/>
    <n v="2.9"/>
    <n v="120"/>
    <n v="-1"/>
    <d v="2017-03-05T00:00:00"/>
    <d v="2017-03-01T00:00:00"/>
    <d v="2017-03-05T00:00:00"/>
    <s v="Sunday"/>
    <d v="1899-12-30T12:26:13"/>
    <d v="1899-12-30T12:00:00"/>
    <n v="1"/>
    <d v="2017-03-05T00:00:00"/>
    <d v="2017-03-01T00:00:00"/>
    <d v="2017-03-05T00:00:00"/>
    <s v="Sunday"/>
    <d v="1899-12-30T12:46:47"/>
    <d v="1899-12-30T13:00:00"/>
    <s v="One Way"/>
  </r>
  <r>
    <n v="1527282"/>
    <s v="Non-RFID Card Member"/>
    <m/>
    <m/>
    <n v="60614"/>
    <s v="UNITED STATES"/>
    <s v="Single Ride"/>
    <n v="11049"/>
    <x v="17"/>
    <n v="43.066893999999998"/>
    <n v="-87.877936000000005"/>
    <x v="36"/>
    <n v="43.036900000000003"/>
    <n v="-87.89667"/>
    <n v="58"/>
    <n v="6"/>
    <n v="8.6999999999999993"/>
    <n v="8.3000000000000007"/>
    <n v="348"/>
    <n v="-1"/>
    <d v="2017-03-05T00:00:00"/>
    <d v="2017-03-01T00:00:00"/>
    <d v="2017-03-05T00:00:00"/>
    <s v="Sunday"/>
    <d v="1899-12-30T13:19:31"/>
    <d v="1899-12-30T13:00:00"/>
    <n v="1"/>
    <d v="2017-03-05T00:00:00"/>
    <d v="2017-03-01T00:00:00"/>
    <d v="2017-03-05T00:00:00"/>
    <s v="Sunday"/>
    <d v="1899-12-30T14:17:07"/>
    <d v="1899-12-30T14:00:00"/>
    <s v="One Way"/>
  </r>
  <r>
    <n v="1527432"/>
    <s v="Non-RFID Card Member"/>
    <m/>
    <m/>
    <n v="52162"/>
    <s v="UNITED STATES"/>
    <s v="Single Ride"/>
    <n v="5584"/>
    <x v="4"/>
    <n v="43.040349999999997"/>
    <n v="-87.920760000000001"/>
    <x v="5"/>
    <n v="43.040349999999997"/>
    <n v="-87.920760000000001"/>
    <n v="6"/>
    <n v="3"/>
    <n v="0.9"/>
    <n v="0.9"/>
    <n v="36"/>
    <n v="-1"/>
    <d v="2017-03-05T00:00:00"/>
    <d v="2017-03-01T00:00:00"/>
    <d v="2017-03-05T00:00:00"/>
    <s v="Sunday"/>
    <d v="1899-12-30T14:05:58"/>
    <d v="1899-12-30T14:00:00"/>
    <n v="1"/>
    <d v="2017-03-05T00:00:00"/>
    <d v="2017-03-01T00:00:00"/>
    <d v="2017-03-05T00:00:00"/>
    <s v="Sunday"/>
    <d v="1899-12-30T14:11:29"/>
    <d v="1899-12-30T14:00:00"/>
    <s v="Round Trip"/>
  </r>
  <r>
    <n v="1528074"/>
    <s v="Non-RFID Card Member"/>
    <m/>
    <m/>
    <n v="53202"/>
    <s v="UNITED STATES"/>
    <s v="Single Ride"/>
    <n v="5531"/>
    <x v="15"/>
    <n v="43.04824"/>
    <n v="-87.904970000000006"/>
    <x v="34"/>
    <n v="43.053040000000003"/>
    <n v="-87.897660000000002"/>
    <n v="548"/>
    <n v="57"/>
    <n v="18"/>
    <n v="17.100000000000001"/>
    <n v="720"/>
    <n v="-1"/>
    <d v="2017-03-05T00:00:00"/>
    <d v="2017-03-01T00:00:00"/>
    <d v="2017-03-05T00:00:00"/>
    <s v="Sunday"/>
    <d v="1899-12-30T22:32:05"/>
    <d v="1899-12-30T23:00:00"/>
    <n v="1"/>
    <d v="2017-03-06T00:00:00"/>
    <d v="2017-03-01T00:00:00"/>
    <d v="2017-03-06T00:00:00"/>
    <s v="Monday"/>
    <d v="1899-12-30T07:40:45"/>
    <d v="1899-12-30T08:00:00"/>
    <s v="One Way"/>
  </r>
  <r>
    <n v="1528104"/>
    <s v="Non-RFID Card Member"/>
    <m/>
    <m/>
    <n v="54935"/>
    <s v="UNITED STATES"/>
    <s v="Single Ride"/>
    <n v="5516"/>
    <x v="21"/>
    <n v="43.060786"/>
    <n v="-87.883825999999999"/>
    <x v="0"/>
    <n v="43.04824"/>
    <n v="-87.904970000000006"/>
    <n v="19"/>
    <n v="3"/>
    <n v="2.9"/>
    <n v="2.7"/>
    <n v="114"/>
    <n v="-1"/>
    <d v="2017-03-06T00:00:00"/>
    <d v="2017-03-01T00:00:00"/>
    <d v="2017-03-06T00:00:00"/>
    <s v="Monday"/>
    <d v="1899-12-30T05:38:01"/>
    <d v="1899-12-30T06:00:00"/>
    <n v="1"/>
    <d v="2017-03-06T00:00:00"/>
    <d v="2017-03-01T00:00:00"/>
    <d v="2017-03-06T00:00:00"/>
    <s v="Monday"/>
    <d v="1899-12-30T05:57:43"/>
    <d v="1899-12-30T06:00:00"/>
    <s v="One Way"/>
  </r>
  <r>
    <n v="1177665"/>
    <s v="Non-RFID Card Member"/>
    <m/>
    <m/>
    <n v="10509"/>
    <s v="UNITED STATES"/>
    <s v="Single Ride"/>
    <n v="263"/>
    <x v="33"/>
    <n v="43.041646999999998"/>
    <n v="-87.927257999999995"/>
    <x v="8"/>
    <n v="43.058619999999998"/>
    <n v="-87.885319999999993"/>
    <n v="24"/>
    <n v="3"/>
    <n v="3.6"/>
    <n v="3.4"/>
    <n v="144"/>
    <n v="-1"/>
    <d v="2017-03-06T00:00:00"/>
    <d v="2017-03-01T00:00:00"/>
    <d v="2017-03-06T00:00:00"/>
    <s v="Monday"/>
    <d v="1899-12-30T08:34:54"/>
    <d v="1899-12-30T09:00:00"/>
    <n v="1"/>
    <d v="2017-03-06T00:00:00"/>
    <d v="2017-03-01T00:00:00"/>
    <d v="2017-03-06T00:00:00"/>
    <s v="Monday"/>
    <d v="1899-12-30T08:58:49"/>
    <d v="1899-12-30T09:00:00"/>
    <s v="One Way"/>
  </r>
  <r>
    <n v="1528130"/>
    <s v="Non-RFID Card Member"/>
    <m/>
    <m/>
    <n v="53211"/>
    <s v="UNITED STATES"/>
    <s v="Single Ride"/>
    <n v="42"/>
    <x v="19"/>
    <n v="43.074890000000003"/>
    <n v="-87.882810000000006"/>
    <x v="30"/>
    <n v="43.058010000000003"/>
    <n v="-87.877300000000005"/>
    <n v="19"/>
    <n v="3"/>
    <n v="2.9"/>
    <n v="2.7"/>
    <n v="114"/>
    <n v="-1"/>
    <d v="2017-03-06T00:00:00"/>
    <d v="2017-03-01T00:00:00"/>
    <d v="2017-03-06T00:00:00"/>
    <s v="Monday"/>
    <d v="1899-12-30T09:01:43"/>
    <d v="1899-12-30T09:00:00"/>
    <n v="1"/>
    <d v="2017-03-06T00:00:00"/>
    <d v="2017-03-01T00:00:00"/>
    <d v="2017-03-06T00:00:00"/>
    <s v="Monday"/>
    <d v="1899-12-30T09:20:28"/>
    <d v="1899-12-30T09:00:00"/>
    <s v="One Way"/>
  </r>
  <r>
    <n v="1528187"/>
    <s v="Non-RFID Card Member"/>
    <m/>
    <m/>
    <n v="53210"/>
    <s v="UNITED STATES"/>
    <s v="Single Ride"/>
    <n v="5433"/>
    <x v="24"/>
    <n v="43.06033"/>
    <n v="-87.89546"/>
    <x v="47"/>
    <n v="43.06033"/>
    <n v="-87.89546"/>
    <n v="120"/>
    <n v="3"/>
    <n v="18"/>
    <n v="17.100000000000001"/>
    <n v="720"/>
    <n v="-1"/>
    <d v="2017-03-06T00:00:00"/>
    <d v="2017-03-01T00:00:00"/>
    <d v="2017-03-06T00:00:00"/>
    <s v="Monday"/>
    <d v="1899-12-30T10:37:39"/>
    <d v="1899-12-30T11:00:00"/>
    <n v="1"/>
    <d v="2017-03-06T00:00:00"/>
    <d v="2017-03-01T00:00:00"/>
    <d v="2017-03-06T00:00:00"/>
    <s v="Monday"/>
    <d v="1899-12-30T12:37:46"/>
    <d v="1899-12-30T13:00:00"/>
    <s v="Round Trip"/>
  </r>
  <r>
    <n v="928575"/>
    <s v="Non-RFID Card Member"/>
    <m/>
    <m/>
    <n v="53179"/>
    <s v="UNITED STATES"/>
    <s v="Single Ride"/>
    <n v="344"/>
    <x v="7"/>
    <n v="43.038580000000003"/>
    <n v="-87.90934"/>
    <x v="24"/>
    <n v="43.052549999999997"/>
    <n v="-87.909329999999997"/>
    <n v="16"/>
    <n v="3"/>
    <n v="2.4"/>
    <n v="2.2999999999999998"/>
    <n v="96"/>
    <n v="-1"/>
    <d v="2017-03-06T00:00:00"/>
    <d v="2017-03-01T00:00:00"/>
    <d v="2017-03-06T00:00:00"/>
    <s v="Monday"/>
    <d v="1899-12-30T11:07:27"/>
    <d v="1899-12-30T11:00:00"/>
    <n v="1"/>
    <d v="2017-03-06T00:00:00"/>
    <d v="2017-03-01T00:00:00"/>
    <d v="2017-03-06T00:00:00"/>
    <s v="Monday"/>
    <d v="1899-12-30T11:23:25"/>
    <d v="1899-12-30T11:00:00"/>
    <s v="One Way"/>
  </r>
  <r>
    <n v="1528408"/>
    <s v="Non-RFID Card Member"/>
    <m/>
    <m/>
    <n v="53202"/>
    <s v="UNITED STATES"/>
    <s v="Single Ride"/>
    <n v="11143"/>
    <x v="1"/>
    <n v="43.048200000000001"/>
    <n v="-87.900859999999994"/>
    <x v="19"/>
    <n v="43.060786"/>
    <n v="-87.883825999999999"/>
    <n v="13"/>
    <n v="3"/>
    <n v="2"/>
    <n v="1.9"/>
    <n v="78"/>
    <n v="-1"/>
    <d v="2017-03-06T00:00:00"/>
    <d v="2017-03-01T00:00:00"/>
    <d v="2017-03-06T00:00:00"/>
    <s v="Monday"/>
    <d v="1899-12-30T15:19:11"/>
    <d v="1899-12-30T15:00:00"/>
    <n v="1"/>
    <d v="2017-03-06T00:00:00"/>
    <d v="2017-03-01T00:00:00"/>
    <d v="2017-03-06T00:00:00"/>
    <s v="Monday"/>
    <d v="1899-12-30T15:32:26"/>
    <d v="1899-12-30T16:00:00"/>
    <s v="One Way"/>
  </r>
  <r>
    <n v="1528415"/>
    <s v="Non-RFID Card Member"/>
    <m/>
    <m/>
    <n v="53215"/>
    <s v="UNITED STATES"/>
    <s v="Single Ride"/>
    <n v="76"/>
    <x v="40"/>
    <n v="43.004728999999998"/>
    <n v="-87.905463999999995"/>
    <x v="33"/>
    <n v="43.004728999999998"/>
    <n v="-87.905463999999995"/>
    <n v="74"/>
    <n v="9"/>
    <n v="11.1"/>
    <n v="10.5"/>
    <n v="444"/>
    <n v="-1"/>
    <d v="2017-03-06T00:00:00"/>
    <d v="2017-03-01T00:00:00"/>
    <d v="2017-03-06T00:00:00"/>
    <s v="Monday"/>
    <d v="1899-12-30T15:28:14"/>
    <d v="1899-12-30T15:00:00"/>
    <n v="1"/>
    <d v="2017-03-06T00:00:00"/>
    <d v="2017-03-01T00:00:00"/>
    <d v="2017-03-06T00:00:00"/>
    <s v="Monday"/>
    <d v="1899-12-30T16:42:00"/>
    <d v="1899-12-30T17:00:00"/>
    <s v="Round Trip"/>
  </r>
  <r>
    <n v="1528415"/>
    <s v="Non-RFID Card Member"/>
    <m/>
    <m/>
    <n v="53215"/>
    <s v="UNITED STATES"/>
    <s v="Single Ride"/>
    <n v="34"/>
    <x v="40"/>
    <n v="43.004728999999998"/>
    <n v="-87.905463999999995"/>
    <x v="33"/>
    <n v="43.004728999999998"/>
    <n v="-87.905463999999995"/>
    <n v="72"/>
    <n v="9"/>
    <n v="10.8"/>
    <n v="10.3"/>
    <n v="432"/>
    <n v="-1"/>
    <d v="2017-03-06T00:00:00"/>
    <d v="2017-03-01T00:00:00"/>
    <d v="2017-03-06T00:00:00"/>
    <s v="Monday"/>
    <d v="1899-12-30T15:29:38"/>
    <d v="1899-12-30T15:00:00"/>
    <n v="1"/>
    <d v="2017-03-06T00:00:00"/>
    <d v="2017-03-01T00:00:00"/>
    <d v="2017-03-06T00:00:00"/>
    <s v="Monday"/>
    <d v="1899-12-30T16:41:54"/>
    <d v="1899-12-30T17:00:00"/>
    <s v="Round Trip"/>
  </r>
  <r>
    <n v="1528495"/>
    <s v="Non-RFID Card Member"/>
    <m/>
    <m/>
    <n v="54115"/>
    <s v="UNITED STATES"/>
    <s v="Single Ride"/>
    <n v="11135"/>
    <x v="29"/>
    <n v="43.045712999999999"/>
    <n v="-87.899756999999994"/>
    <x v="4"/>
    <n v="43.038580000000003"/>
    <n v="-87.90934"/>
    <n v="12"/>
    <n v="3"/>
    <n v="1.8"/>
    <n v="1.7"/>
    <n v="72"/>
    <n v="-1"/>
    <d v="2017-03-06T00:00:00"/>
    <d v="2017-03-01T00:00:00"/>
    <d v="2017-03-06T00:00:00"/>
    <s v="Monday"/>
    <d v="1899-12-30T17:14:01"/>
    <d v="1899-12-30T17:00:00"/>
    <n v="1"/>
    <d v="2017-03-06T00:00:00"/>
    <d v="2017-03-01T00:00:00"/>
    <d v="2017-03-06T00:00:00"/>
    <s v="Monday"/>
    <d v="1899-12-30T17:26:25"/>
    <d v="1899-12-30T17:00:00"/>
    <s v="One Way"/>
  </r>
  <r>
    <n v="1528650"/>
    <s v="Non-RFID Card Member"/>
    <m/>
    <m/>
    <n v="53188"/>
    <s v="UNITED STATES"/>
    <s v="Single Ride"/>
    <n v="11064"/>
    <x v="45"/>
    <n v="43.05536"/>
    <n v="-87.90504"/>
    <x v="39"/>
    <n v="43.05536"/>
    <n v="-87.90504"/>
    <n v="30"/>
    <n v="3"/>
    <n v="4.5"/>
    <n v="4.3"/>
    <n v="180"/>
    <n v="-1"/>
    <d v="2017-03-07T00:00:00"/>
    <d v="2017-03-01T00:00:00"/>
    <d v="2017-03-07T00:00:00"/>
    <s v="Tuesday"/>
    <d v="1899-12-30T03:04:35"/>
    <d v="1899-12-30T03:00:00"/>
    <n v="1"/>
    <d v="2017-03-07T00:00:00"/>
    <d v="2017-03-01T00:00:00"/>
    <d v="2017-03-07T00:00:00"/>
    <s v="Tuesday"/>
    <d v="1899-12-30T03:34:32"/>
    <d v="1899-12-30T04:00:00"/>
    <s v="Round Trip"/>
  </r>
  <r>
    <n v="1528652"/>
    <s v="Non-RFID Card Member"/>
    <m/>
    <m/>
    <m/>
    <s v="UNITED STATES"/>
    <s v="Single Ride"/>
    <n v="182"/>
    <x v="31"/>
    <n v="43.052460000000004"/>
    <n v="-87.891000000000005"/>
    <x v="20"/>
    <n v="43.05847"/>
    <n v="-87.898079999999993"/>
    <n v="556"/>
    <n v="57"/>
    <n v="18"/>
    <n v="17.100000000000001"/>
    <n v="720"/>
    <n v="-1"/>
    <d v="2017-03-07T00:00:00"/>
    <d v="2017-03-01T00:00:00"/>
    <d v="2017-03-07T00:00:00"/>
    <s v="Tuesday"/>
    <d v="1899-12-30T03:46:51"/>
    <d v="1899-12-30T04:00:00"/>
    <n v="1"/>
    <d v="2017-03-07T00:00:00"/>
    <d v="2017-03-01T00:00:00"/>
    <d v="2017-03-07T00:00:00"/>
    <s v="Tuesday"/>
    <d v="1899-12-30T13:02:46"/>
    <d v="1899-12-30T13:00:00"/>
    <s v="One Way"/>
  </r>
  <r>
    <n v="1370098"/>
    <s v="Non-RFID Card Member"/>
    <m/>
    <m/>
    <n v="53219"/>
    <s v="UNITED STATES"/>
    <s v="Single Ride"/>
    <n v="336"/>
    <x v="9"/>
    <n v="43.02948"/>
    <n v="-87.912819999999996"/>
    <x v="3"/>
    <n v="43.03519"/>
    <n v="-87.907390000000007"/>
    <n v="10"/>
    <n v="3"/>
    <n v="1.5"/>
    <n v="1.4"/>
    <n v="60"/>
    <n v="-1"/>
    <d v="2017-03-07T00:00:00"/>
    <d v="2017-03-01T00:00:00"/>
    <d v="2017-03-07T00:00:00"/>
    <s v="Tuesday"/>
    <d v="1899-12-30T15:32:34"/>
    <d v="1899-12-30T16:00:00"/>
    <n v="1"/>
    <d v="2017-03-07T00:00:00"/>
    <d v="2017-03-01T00:00:00"/>
    <d v="2017-03-07T00:00:00"/>
    <s v="Tuesday"/>
    <d v="1899-12-30T15:42:21"/>
    <d v="1899-12-30T16:00:00"/>
    <s v="One Way"/>
  </r>
  <r>
    <n v="1529071"/>
    <s v="Non-RFID Card Member"/>
    <m/>
    <m/>
    <n v="53202"/>
    <s v="UNITED STATES"/>
    <s v="Single Ride"/>
    <n v="5546"/>
    <x v="2"/>
    <n v="43.03886"/>
    <n v="-87.902720000000002"/>
    <x v="42"/>
    <n v="43.020020000000002"/>
    <n v="-87.912540000000007"/>
    <n v="20"/>
    <n v="3"/>
    <n v="3"/>
    <n v="2.9"/>
    <n v="120"/>
    <n v="-1"/>
    <d v="2017-03-08T00:00:00"/>
    <d v="2017-03-01T00:00:00"/>
    <d v="2017-03-08T00:00:00"/>
    <s v="Wednesday"/>
    <d v="1899-12-30T08:11:11"/>
    <d v="1899-12-30T08:00:00"/>
    <n v="1"/>
    <d v="2017-03-08T00:00:00"/>
    <d v="2017-03-01T00:00:00"/>
    <d v="2017-03-08T00:00:00"/>
    <s v="Wednesday"/>
    <d v="1899-12-30T08:31:15"/>
    <d v="1899-12-30T09:00:00"/>
    <s v="One Way"/>
  </r>
  <r>
    <n v="1529105"/>
    <s v="Non-RFID Card Member"/>
    <m/>
    <m/>
    <n v="53212"/>
    <s v="UNITED STATES"/>
    <s v="Single Ride"/>
    <n v="5472"/>
    <x v="49"/>
    <n v="43.026229999999998"/>
    <n v="-87.912809999999993"/>
    <x v="13"/>
    <n v="43.031480000000002"/>
    <n v="-87.908169999999998"/>
    <n v="7"/>
    <n v="3"/>
    <n v="1.1000000000000001"/>
    <n v="1"/>
    <n v="42"/>
    <n v="-1"/>
    <d v="2017-03-08T00:00:00"/>
    <d v="2017-03-01T00:00:00"/>
    <d v="2017-03-08T00:00:00"/>
    <s v="Wednesday"/>
    <d v="1899-12-30T10:10:43"/>
    <d v="1899-12-30T10:00:00"/>
    <n v="1"/>
    <d v="2017-03-08T00:00:00"/>
    <d v="2017-03-01T00:00:00"/>
    <d v="2017-03-08T00:00:00"/>
    <s v="Wednesday"/>
    <d v="1899-12-30T10:17:39"/>
    <d v="1899-12-30T10:00:00"/>
    <s v="One Way"/>
  </r>
  <r>
    <n v="1442354"/>
    <s v="Non-RFID Card Member"/>
    <m/>
    <m/>
    <n v="53211"/>
    <s v="UNITED STATES"/>
    <s v="Single Ride"/>
    <n v="5543"/>
    <x v="52"/>
    <n v="43.069021999999997"/>
    <n v="-87.887940999999998"/>
    <x v="44"/>
    <n v="43.077359999999999"/>
    <n v="-87.880769999999998"/>
    <n v="10"/>
    <n v="3"/>
    <n v="1.5"/>
    <n v="1.4"/>
    <n v="60"/>
    <n v="-1"/>
    <d v="2017-03-08T00:00:00"/>
    <d v="2017-03-01T00:00:00"/>
    <d v="2017-03-08T00:00:00"/>
    <s v="Wednesday"/>
    <d v="1899-12-30T11:52:45"/>
    <d v="1899-12-30T12:00:00"/>
    <n v="1"/>
    <d v="2017-03-08T00:00:00"/>
    <d v="2017-03-01T00:00:00"/>
    <d v="2017-03-08T00:00:00"/>
    <s v="Wednesday"/>
    <d v="1899-12-30T12:02:37"/>
    <d v="1899-12-30T12:00:00"/>
    <s v="One Way"/>
  </r>
  <r>
    <n v="1529071"/>
    <s v="Non-RFID Card Member"/>
    <m/>
    <m/>
    <n v="53202"/>
    <s v="UNITED STATES"/>
    <s v="Single Ride"/>
    <n v="5538"/>
    <x v="25"/>
    <n v="43.020020000000002"/>
    <n v="-87.912540000000007"/>
    <x v="1"/>
    <n v="43.03886"/>
    <n v="-87.902720000000002"/>
    <n v="18"/>
    <n v="3"/>
    <n v="2.7"/>
    <n v="2.6"/>
    <n v="108"/>
    <n v="-1"/>
    <d v="2017-03-08T00:00:00"/>
    <d v="2017-03-01T00:00:00"/>
    <d v="2017-03-08T00:00:00"/>
    <s v="Wednesday"/>
    <d v="1899-12-30T16:39:54"/>
    <d v="1899-12-30T17:00:00"/>
    <n v="1"/>
    <d v="2017-03-08T00:00:00"/>
    <d v="2017-03-01T00:00:00"/>
    <d v="2017-03-08T00:00:00"/>
    <s v="Wednesday"/>
    <d v="1899-12-30T16:57:11"/>
    <d v="1899-12-30T17:00:00"/>
    <s v="One Way"/>
  </r>
  <r>
    <n v="1350828"/>
    <s v="Non-RFID Card Member"/>
    <m/>
    <m/>
    <n v="53207"/>
    <s v="UNITED STATES"/>
    <s v="Single Ride"/>
    <n v="336"/>
    <x v="3"/>
    <n v="43.03519"/>
    <n v="-87.907390000000007"/>
    <x v="33"/>
    <n v="43.004728999999998"/>
    <n v="-87.905463999999995"/>
    <n v="14"/>
    <n v="3"/>
    <n v="2.1"/>
    <n v="2"/>
    <n v="84"/>
    <n v="-1"/>
    <d v="2017-03-08T00:00:00"/>
    <d v="2017-03-01T00:00:00"/>
    <d v="2017-03-08T00:00:00"/>
    <s v="Wednesday"/>
    <d v="1899-12-30T17:16:26"/>
    <d v="1899-12-30T17:00:00"/>
    <n v="1"/>
    <d v="2017-03-08T00:00:00"/>
    <d v="2017-03-01T00:00:00"/>
    <d v="2017-03-08T00:00:00"/>
    <s v="Wednesday"/>
    <d v="1899-12-30T17:30:43"/>
    <d v="1899-12-30T18:00:00"/>
    <s v="One Way"/>
  </r>
  <r>
    <n v="1371452"/>
    <s v="Non-RFID Card Member"/>
    <m/>
    <m/>
    <n v="53202"/>
    <s v="UNITED STATES"/>
    <s v="Single Ride"/>
    <n v="168"/>
    <x v="35"/>
    <n v="43.074655999999997"/>
    <n v="-87.889011999999994"/>
    <x v="8"/>
    <n v="43.058619999999998"/>
    <n v="-87.885319999999993"/>
    <n v="9"/>
    <n v="3"/>
    <n v="1.4"/>
    <n v="1.3"/>
    <n v="54"/>
    <n v="-1"/>
    <d v="2017-03-08T00:00:00"/>
    <d v="2017-03-01T00:00:00"/>
    <d v="2017-03-08T00:00:00"/>
    <s v="Wednesday"/>
    <d v="1899-12-30T17:59:45"/>
    <d v="1899-12-30T18:00:00"/>
    <n v="1"/>
    <d v="2017-03-08T00:00:00"/>
    <d v="2017-03-01T00:00:00"/>
    <d v="2017-03-08T00:00:00"/>
    <s v="Wednesday"/>
    <d v="1899-12-30T18:08:44"/>
    <d v="1899-12-30T18:00:00"/>
    <s v="One Way"/>
  </r>
  <r>
    <n v="1530354"/>
    <s v="Non-RFID Card Member"/>
    <m/>
    <m/>
    <n v="92627"/>
    <s v="UNITED STATES"/>
    <s v="Single Ride"/>
    <n v="11000"/>
    <x v="43"/>
    <n v="43.036900000000003"/>
    <n v="-87.89667"/>
    <x v="3"/>
    <n v="43.03519"/>
    <n v="-87.907390000000007"/>
    <n v="16"/>
    <n v="3"/>
    <n v="2.4"/>
    <n v="2.2999999999999998"/>
    <n v="96"/>
    <n v="-1"/>
    <d v="2017-03-09T00:00:00"/>
    <d v="2017-03-01T00:00:00"/>
    <d v="2017-03-09T00:00:00"/>
    <s v="Thursday"/>
    <d v="1899-12-30T15:09:42"/>
    <d v="1899-12-30T15:00:00"/>
    <n v="1"/>
    <d v="2017-03-09T00:00:00"/>
    <d v="2017-03-01T00:00:00"/>
    <d v="2017-03-09T00:00:00"/>
    <s v="Thursday"/>
    <d v="1899-12-30T15:25:34"/>
    <d v="1899-12-30T15:00:00"/>
    <s v="One Way"/>
  </r>
  <r>
    <n v="1231117"/>
    <s v="Non-RFID Card Member"/>
    <m/>
    <m/>
    <n v="53222"/>
    <s v="UNITED STATES"/>
    <s v="Single Ride"/>
    <n v="5421"/>
    <x v="43"/>
    <n v="43.036900000000003"/>
    <n v="-87.89667"/>
    <x v="27"/>
    <n v="43.034619999999997"/>
    <n v="-87.917500000000004"/>
    <n v="19"/>
    <n v="3"/>
    <n v="2.9"/>
    <n v="2.7"/>
    <n v="114"/>
    <n v="-1"/>
    <d v="2017-03-09T00:00:00"/>
    <d v="2017-03-01T00:00:00"/>
    <d v="2017-03-09T00:00:00"/>
    <s v="Thursday"/>
    <d v="1899-12-30T16:09:37"/>
    <d v="1899-12-30T16:00:00"/>
    <n v="1"/>
    <d v="2017-03-09T00:00:00"/>
    <d v="2017-03-01T00:00:00"/>
    <d v="2017-03-09T00:00:00"/>
    <s v="Thursday"/>
    <d v="1899-12-30T16:28:27"/>
    <d v="1899-12-30T16:00:00"/>
    <s v="One Way"/>
  </r>
  <r>
    <n v="1532214"/>
    <s v="Non-RFID Card Member"/>
    <m/>
    <m/>
    <n v="53211"/>
    <s v="UNITED STATES"/>
    <s v="Single Ride"/>
    <n v="250"/>
    <x v="27"/>
    <n v="43.058010000000003"/>
    <n v="-87.877300000000005"/>
    <x v="44"/>
    <n v="43.077359999999999"/>
    <n v="-87.880769999999998"/>
    <n v="16"/>
    <n v="3"/>
    <n v="2.4"/>
    <n v="2.2999999999999998"/>
    <n v="96"/>
    <n v="-1"/>
    <d v="2017-03-11T00:00:00"/>
    <d v="2017-03-01T00:00:00"/>
    <d v="2017-03-11T00:00:00"/>
    <s v="Saturday"/>
    <d v="1899-12-30T14:19:54"/>
    <d v="1899-12-30T14:00:00"/>
    <n v="1"/>
    <d v="2017-03-11T00:00:00"/>
    <d v="2017-03-01T00:00:00"/>
    <d v="2017-03-11T00:00:00"/>
    <s v="Saturday"/>
    <d v="1899-12-30T14:35:24"/>
    <d v="1899-12-30T15:00:00"/>
    <s v="One Way"/>
  </r>
  <r>
    <n v="1537639"/>
    <s v="Non-RFID Card Member"/>
    <m/>
    <m/>
    <n v="53051"/>
    <s v="UNITED STATES"/>
    <s v="Single Ride"/>
    <n v="209"/>
    <x v="15"/>
    <n v="43.04824"/>
    <n v="-87.904970000000006"/>
    <x v="0"/>
    <n v="43.04824"/>
    <n v="-87.904970000000006"/>
    <n v="26"/>
    <n v="0"/>
    <n v="3.9"/>
    <n v="3.7"/>
    <n v="156"/>
    <n v="-1"/>
    <d v="2017-03-16T00:00:00"/>
    <d v="2017-03-01T00:00:00"/>
    <d v="2017-03-16T00:00:00"/>
    <s v="Thursday"/>
    <d v="1899-12-30T10:46:55"/>
    <d v="1899-12-30T11:00:00"/>
    <n v="1"/>
    <d v="2017-03-16T00:00:00"/>
    <d v="2017-03-01T00:00:00"/>
    <d v="2017-03-16T00:00:00"/>
    <s v="Thursday"/>
    <d v="1899-12-30T11:12:34"/>
    <d v="1899-12-30T11:00:00"/>
    <s v="Round Trip"/>
  </r>
  <r>
    <n v="1537646"/>
    <s v="Non-RFID Card Member"/>
    <m/>
    <m/>
    <n v="53212"/>
    <s v="UNITED STATES"/>
    <s v="Single Ride"/>
    <n v="982"/>
    <x v="15"/>
    <n v="43.04824"/>
    <n v="-87.904970000000006"/>
    <x v="0"/>
    <n v="43.04824"/>
    <n v="-87.904970000000006"/>
    <n v="23"/>
    <n v="0"/>
    <n v="3.5"/>
    <n v="3.3"/>
    <n v="138"/>
    <n v="-1"/>
    <d v="2017-03-16T00:00:00"/>
    <d v="2017-03-01T00:00:00"/>
    <d v="2017-03-16T00:00:00"/>
    <s v="Thursday"/>
    <d v="1899-12-30T10:49:14"/>
    <d v="1899-12-30T11:00:00"/>
    <n v="1"/>
    <d v="2017-03-16T00:00:00"/>
    <d v="2017-03-01T00:00:00"/>
    <d v="2017-03-16T00:00:00"/>
    <s v="Thursday"/>
    <d v="1899-12-30T11:12:56"/>
    <d v="1899-12-30T11:00:00"/>
    <s v="Round Trip"/>
  </r>
  <r>
    <n v="1188999"/>
    <s v="Non-RFID Card Member"/>
    <m/>
    <m/>
    <n v="53212"/>
    <s v="UNITED STATES"/>
    <s v="Single Ride"/>
    <n v="11126"/>
    <x v="45"/>
    <n v="43.05536"/>
    <n v="-87.90504"/>
    <x v="3"/>
    <n v="43.03519"/>
    <n v="-87.907390000000007"/>
    <n v="14"/>
    <n v="0"/>
    <n v="2.1"/>
    <n v="2"/>
    <n v="84"/>
    <n v="-1"/>
    <d v="2017-03-16T00:00:00"/>
    <d v="2017-03-01T00:00:00"/>
    <d v="2017-03-16T00:00:00"/>
    <s v="Thursday"/>
    <d v="1899-12-30T16:17:49"/>
    <d v="1899-12-30T16:00:00"/>
    <n v="1"/>
    <d v="2017-03-16T00:00:00"/>
    <d v="2017-03-01T00:00:00"/>
    <d v="2017-03-16T00:00:00"/>
    <s v="Thursday"/>
    <d v="1899-12-30T16:31:15"/>
    <d v="1899-12-30T17:00:00"/>
    <s v="One Way"/>
  </r>
  <r>
    <n v="1471654"/>
    <s v="Non-RFID Card Member"/>
    <m/>
    <m/>
    <n v="53212"/>
    <s v="UNITED STATES"/>
    <s v="Single Ride"/>
    <n v="111"/>
    <x v="39"/>
    <n v="43.056539999999998"/>
    <n v="-87.914370000000005"/>
    <x v="24"/>
    <n v="43.052549999999997"/>
    <n v="-87.909329999999997"/>
    <n v="5"/>
    <n v="0"/>
    <n v="0.8"/>
    <n v="0.7"/>
    <n v="30"/>
    <n v="-1"/>
    <d v="2017-03-17T00:00:00"/>
    <d v="2017-03-01T00:00:00"/>
    <d v="2017-03-17T00:00:00"/>
    <s v="Friday"/>
    <d v="1899-12-30T13:09:51"/>
    <d v="1899-12-30T13:00:00"/>
    <n v="1"/>
    <d v="2017-03-17T00:00:00"/>
    <d v="2017-03-01T00:00:00"/>
    <d v="2017-03-17T00:00:00"/>
    <s v="Friday"/>
    <d v="1899-12-30T13:14:13"/>
    <d v="1899-12-30T13:00:00"/>
    <s v="One Way"/>
  </r>
  <r>
    <n v="1540129"/>
    <s v="Non-RFID Card Member"/>
    <m/>
    <m/>
    <n v="53226"/>
    <s v="UNITED STATES"/>
    <s v="Single Ride"/>
    <n v="11080"/>
    <x v="34"/>
    <n v="43.060250000000003"/>
    <n v="-87.892169999999993"/>
    <x v="36"/>
    <n v="43.036900000000003"/>
    <n v="-87.89667"/>
    <n v="95"/>
    <n v="9"/>
    <n v="14.3"/>
    <n v="13.5"/>
    <n v="570"/>
    <n v="-1"/>
    <d v="2017-03-17T00:00:00"/>
    <d v="2017-03-01T00:00:00"/>
    <d v="2017-03-17T00:00:00"/>
    <s v="Friday"/>
    <d v="1899-12-30T18:15:04"/>
    <d v="1899-12-30T18:00:00"/>
    <n v="1"/>
    <d v="2017-03-17T00:00:00"/>
    <d v="2017-03-01T00:00:00"/>
    <d v="2017-03-17T00:00:00"/>
    <s v="Friday"/>
    <d v="1899-12-30T19:50:28"/>
    <d v="1899-12-30T20:00:00"/>
    <s v="One Way"/>
  </r>
  <r>
    <n v="1540511"/>
    <s v="Non-RFID Card Member"/>
    <m/>
    <m/>
    <n v="53202"/>
    <s v="UNITED STATES"/>
    <s v="Single Ride"/>
    <n v="11125"/>
    <x v="6"/>
    <n v="43.078530000000001"/>
    <n v="-87.882620000000003"/>
    <x v="0"/>
    <n v="43.04824"/>
    <n v="-87.904970000000006"/>
    <n v="29"/>
    <n v="0"/>
    <n v="4.4000000000000004"/>
    <n v="4.0999999999999996"/>
    <n v="174"/>
    <n v="-1"/>
    <d v="2017-03-17T00:00:00"/>
    <d v="2017-03-01T00:00:00"/>
    <d v="2017-03-17T00:00:00"/>
    <s v="Friday"/>
    <d v="1899-12-30T22:09:15"/>
    <d v="1899-12-30T22:00:00"/>
    <n v="1"/>
    <d v="2017-03-17T00:00:00"/>
    <d v="2017-03-01T00:00:00"/>
    <d v="2017-03-17T00:00:00"/>
    <s v="Friday"/>
    <d v="1899-12-30T22:38:56"/>
    <d v="1899-12-30T23:00:00"/>
    <s v="One Way"/>
  </r>
  <r>
    <n v="1542765"/>
    <s v="Non-RFID Card Member"/>
    <m/>
    <m/>
    <n v="98122"/>
    <s v="UNITED STATES"/>
    <s v="Single Ride"/>
    <n v="5585"/>
    <x v="31"/>
    <n v="43.052460000000004"/>
    <n v="-87.891000000000005"/>
    <x v="43"/>
    <n v="43.046570000000003"/>
    <n v="-87.908720000000002"/>
    <n v="40"/>
    <n v="3"/>
    <n v="6"/>
    <n v="5.7"/>
    <n v="240"/>
    <n v="-1"/>
    <d v="2017-03-18T00:00:00"/>
    <d v="2017-03-01T00:00:00"/>
    <d v="2017-03-18T00:00:00"/>
    <s v="Saturday"/>
    <d v="1899-12-30T17:10:22"/>
    <d v="1899-12-30T17:00:00"/>
    <n v="1"/>
    <d v="2017-03-18T00:00:00"/>
    <d v="2017-03-01T00:00:00"/>
    <d v="2017-03-18T00:00:00"/>
    <s v="Saturday"/>
    <d v="1899-12-30T17:50:15"/>
    <d v="1899-12-30T18:00:00"/>
    <s v="One Way"/>
  </r>
  <r>
    <n v="1543501"/>
    <s v="Non-RFID Card Member"/>
    <m/>
    <m/>
    <n v="53203"/>
    <s v="UNITED STATES"/>
    <s v="Single Ride"/>
    <n v="5477"/>
    <x v="30"/>
    <n v="43.053040000000003"/>
    <n v="-87.897660000000002"/>
    <x v="2"/>
    <n v="43.048200000000001"/>
    <n v="-87.900859999999994"/>
    <n v="5"/>
    <n v="0"/>
    <n v="0.8"/>
    <n v="0.7"/>
    <n v="30"/>
    <n v="-1"/>
    <d v="2017-03-18T00:00:00"/>
    <d v="2017-03-01T00:00:00"/>
    <d v="2017-03-18T00:00:00"/>
    <s v="Saturday"/>
    <d v="1899-12-30T21:32:20"/>
    <d v="1899-12-30T22:00:00"/>
    <n v="1"/>
    <d v="2017-03-18T00:00:00"/>
    <d v="2017-03-01T00:00:00"/>
    <d v="2017-03-18T00:00:00"/>
    <s v="Saturday"/>
    <d v="1899-12-30T21:37:14"/>
    <d v="1899-12-30T22:00:00"/>
    <s v="One Way"/>
  </r>
  <r>
    <n v="1544405"/>
    <s v="Non-RFID Card Member"/>
    <m/>
    <m/>
    <n v="53214"/>
    <s v="UNITED STATES"/>
    <s v="Single Ride"/>
    <n v="5562"/>
    <x v="3"/>
    <n v="43.03519"/>
    <n v="-87.907390000000007"/>
    <x v="28"/>
    <n v="43.038719999999998"/>
    <n v="-87.905339999999995"/>
    <n v="3"/>
    <n v="0"/>
    <n v="0.5"/>
    <n v="0.4"/>
    <n v="18"/>
    <n v="-1"/>
    <d v="2017-03-19T00:00:00"/>
    <d v="2017-03-01T00:00:00"/>
    <d v="2017-03-19T00:00:00"/>
    <s v="Sunday"/>
    <d v="1899-12-30T13:24:35"/>
    <d v="1899-12-30T13:00:00"/>
    <n v="1"/>
    <d v="2017-03-19T00:00:00"/>
    <d v="2017-03-01T00:00:00"/>
    <d v="2017-03-19T00:00:00"/>
    <s v="Sunday"/>
    <d v="1899-12-30T13:27:33"/>
    <d v="1899-12-30T13:00:00"/>
    <s v="One Way"/>
  </r>
  <r>
    <n v="1545456"/>
    <s v="Non-RFID Card Member"/>
    <m/>
    <m/>
    <m/>
    <s v="UNITED STATES"/>
    <s v="Single Ride"/>
    <n v="5443"/>
    <x v="11"/>
    <n v="43.031480000000002"/>
    <n v="-87.908169999999998"/>
    <x v="13"/>
    <n v="43.031480000000002"/>
    <n v="-87.908169999999998"/>
    <n v="17"/>
    <n v="0"/>
    <n v="2.6"/>
    <n v="2.4"/>
    <n v="102"/>
    <n v="-1"/>
    <d v="2017-03-19T00:00:00"/>
    <d v="2017-03-01T00:00:00"/>
    <d v="2017-03-19T00:00:00"/>
    <s v="Sunday"/>
    <d v="1899-12-30T16:55:20"/>
    <d v="1899-12-30T17:00:00"/>
    <n v="1"/>
    <d v="2017-03-19T00:00:00"/>
    <d v="2017-03-01T00:00:00"/>
    <d v="2017-03-19T00:00:00"/>
    <s v="Sunday"/>
    <d v="1899-12-30T17:12:32"/>
    <d v="1899-12-30T17:00:00"/>
    <s v="Round Trip"/>
  </r>
  <r>
    <n v="1373735"/>
    <s v="Non-RFID Card Member"/>
    <m/>
    <m/>
    <n v="53202"/>
    <s v="UNITED STATES"/>
    <s v="Single Ride"/>
    <n v="5433"/>
    <x v="30"/>
    <n v="43.053040000000003"/>
    <n v="-87.897660000000002"/>
    <x v="48"/>
    <n v="43.05097"/>
    <n v="-87.906440000000003"/>
    <n v="3"/>
    <n v="0"/>
    <n v="0.5"/>
    <n v="0.4"/>
    <n v="18"/>
    <n v="-1"/>
    <d v="2017-03-20T00:00:00"/>
    <d v="2017-03-01T00:00:00"/>
    <d v="2017-03-20T00:00:00"/>
    <s v="Monday"/>
    <d v="1899-12-30T05:52:31"/>
    <d v="1899-12-30T06:00:00"/>
    <n v="1"/>
    <d v="2017-03-20T00:00:00"/>
    <d v="2017-03-01T00:00:00"/>
    <d v="2017-03-20T00:00:00"/>
    <s v="Monday"/>
    <d v="1899-12-30T05:55:38"/>
    <d v="1899-12-30T06:00:00"/>
    <s v="One Way"/>
  </r>
  <r>
    <n v="1242204"/>
    <s v="Non-RFID Card Member"/>
    <m/>
    <m/>
    <n v="53202"/>
    <s v="UNITED STATES"/>
    <s v="Single Ride"/>
    <n v="5496"/>
    <x v="1"/>
    <n v="43.048200000000001"/>
    <n v="-87.900859999999994"/>
    <x v="32"/>
    <n v="43.026229999999998"/>
    <n v="-87.912809999999993"/>
    <n v="14"/>
    <n v="0"/>
    <n v="2.1"/>
    <n v="2"/>
    <n v="84"/>
    <n v="-1"/>
    <d v="2017-03-20T00:00:00"/>
    <d v="2017-03-01T00:00:00"/>
    <d v="2017-03-20T00:00:00"/>
    <s v="Monday"/>
    <d v="1899-12-30T09:15:51"/>
    <d v="1899-12-30T09:00:00"/>
    <n v="1"/>
    <d v="2017-03-20T00:00:00"/>
    <d v="2017-03-01T00:00:00"/>
    <d v="2017-03-20T00:00:00"/>
    <s v="Monday"/>
    <d v="1899-12-30T09:29:13"/>
    <d v="1899-12-30T09:00:00"/>
    <s v="One Way"/>
  </r>
  <r>
    <n v="1546291"/>
    <s v="Non-RFID Card Member"/>
    <m/>
    <m/>
    <n v="53202"/>
    <s v="UNITED STATES"/>
    <s v="Single Ride"/>
    <n v="5425"/>
    <x v="3"/>
    <n v="43.03519"/>
    <n v="-87.907390000000007"/>
    <x v="26"/>
    <n v="43.052460000000004"/>
    <n v="-87.891000000000005"/>
    <n v="32"/>
    <n v="0"/>
    <n v="4.8"/>
    <n v="4.5999999999999996"/>
    <n v="192"/>
    <n v="-1"/>
    <d v="2017-03-20T00:00:00"/>
    <d v="2017-03-01T00:00:00"/>
    <d v="2017-03-20T00:00:00"/>
    <s v="Monday"/>
    <d v="1899-12-30T10:42:26"/>
    <d v="1899-12-30T11:00:00"/>
    <n v="1"/>
    <d v="2017-03-20T00:00:00"/>
    <d v="2017-03-01T00:00:00"/>
    <d v="2017-03-20T00:00:00"/>
    <s v="Monday"/>
    <d v="1899-12-30T11:14:52"/>
    <d v="1899-12-30T11:00:00"/>
    <s v="One Way"/>
  </r>
  <r>
    <n v="1546398"/>
    <s v="Non-RFID Card Member"/>
    <m/>
    <m/>
    <n v="53206"/>
    <s v="UNITED STATES"/>
    <s v="Single Ride"/>
    <n v="11149"/>
    <x v="27"/>
    <n v="43.058010000000003"/>
    <n v="-87.877300000000005"/>
    <x v="30"/>
    <n v="43.058010000000003"/>
    <n v="-87.877300000000005"/>
    <n v="32"/>
    <n v="0"/>
    <n v="4.8"/>
    <n v="4.5999999999999996"/>
    <n v="192"/>
    <n v="-1"/>
    <d v="2017-03-20T00:00:00"/>
    <d v="2017-03-01T00:00:00"/>
    <d v="2017-03-20T00:00:00"/>
    <s v="Monday"/>
    <d v="1899-12-30T12:20:24"/>
    <d v="1899-12-30T12:00:00"/>
    <n v="1"/>
    <d v="2017-03-20T00:00:00"/>
    <d v="2017-03-01T00:00:00"/>
    <d v="2017-03-20T00:00:00"/>
    <s v="Monday"/>
    <d v="1899-12-30T12:52:31"/>
    <d v="1899-12-30T13:00:00"/>
    <s v="Round Trip"/>
  </r>
  <r>
    <n v="1400655"/>
    <s v="Non-RFID Card Member"/>
    <m/>
    <m/>
    <n v="53221"/>
    <s v="UNITED STATES"/>
    <s v="Single Ride"/>
    <n v="5530"/>
    <x v="23"/>
    <n v="43.05847"/>
    <n v="-87.898079999999993"/>
    <x v="18"/>
    <n v="43.074890000000003"/>
    <n v="-87.882810000000006"/>
    <n v="17"/>
    <n v="0"/>
    <n v="2.6"/>
    <n v="2.4"/>
    <n v="102"/>
    <n v="-1"/>
    <d v="2017-03-20T00:00:00"/>
    <d v="2017-03-01T00:00:00"/>
    <d v="2017-03-20T00:00:00"/>
    <s v="Monday"/>
    <d v="1899-12-30T16:13:57"/>
    <d v="1899-12-30T16:00:00"/>
    <n v="1"/>
    <d v="2017-03-20T00:00:00"/>
    <d v="2017-03-01T00:00:00"/>
    <d v="2017-03-20T00:00:00"/>
    <s v="Monday"/>
    <d v="1899-12-30T16:30:08"/>
    <d v="1899-12-30T17:00:00"/>
    <s v="One Way"/>
  </r>
  <r>
    <n v="1517671"/>
    <s v="Non-RFID Card Member"/>
    <m/>
    <m/>
    <n v="60525"/>
    <s v="UNITED STATES"/>
    <s v="Single Ride"/>
    <n v="11140"/>
    <x v="43"/>
    <n v="43.036900000000003"/>
    <n v="-87.89667"/>
    <x v="12"/>
    <n v="43.038649999999997"/>
    <n v="-87.921930000000003"/>
    <n v="16"/>
    <n v="0"/>
    <n v="2.4"/>
    <n v="2.2999999999999998"/>
    <n v="96"/>
    <n v="-1"/>
    <d v="2017-03-20T00:00:00"/>
    <d v="2017-03-01T00:00:00"/>
    <d v="2017-03-20T00:00:00"/>
    <s v="Monday"/>
    <d v="1899-12-30T16:33:24"/>
    <d v="1899-12-30T17:00:00"/>
    <n v="1"/>
    <d v="2017-03-20T00:00:00"/>
    <d v="2017-03-01T00:00:00"/>
    <d v="2017-03-20T00:00:00"/>
    <s v="Monday"/>
    <d v="1899-12-30T16:49:43"/>
    <d v="1899-12-30T17:00:00"/>
    <s v="One Way"/>
  </r>
  <r>
    <n v="1547240"/>
    <s v="Non-RFID Card Member"/>
    <m/>
    <m/>
    <n v="80222"/>
    <s v="UNITED STATES"/>
    <s v="Single Ride"/>
    <n v="11161"/>
    <x v="43"/>
    <n v="43.036900000000003"/>
    <n v="-87.89667"/>
    <x v="3"/>
    <n v="43.03519"/>
    <n v="-87.907390000000007"/>
    <n v="25"/>
    <n v="0"/>
    <n v="3.8"/>
    <n v="3.6"/>
    <n v="150"/>
    <n v="-1"/>
    <d v="2017-03-21T00:00:00"/>
    <d v="2017-03-01T00:00:00"/>
    <d v="2017-03-21T00:00:00"/>
    <s v="Tuesday"/>
    <d v="1899-12-30T10:13:57"/>
    <d v="1899-12-30T10:00:00"/>
    <n v="1"/>
    <d v="2017-03-21T00:00:00"/>
    <d v="2017-03-01T00:00:00"/>
    <d v="2017-03-21T00:00:00"/>
    <s v="Tuesday"/>
    <d v="1899-12-30T10:38:32"/>
    <d v="1899-12-30T11:00:00"/>
    <s v="One Way"/>
  </r>
  <r>
    <n v="1547711"/>
    <s v="Non-RFID Card Member"/>
    <m/>
    <m/>
    <n v="53202"/>
    <s v="UNITED STATES"/>
    <s v="Single Ride"/>
    <n v="316"/>
    <x v="43"/>
    <n v="43.036900000000003"/>
    <n v="-87.89667"/>
    <x v="36"/>
    <n v="43.036900000000003"/>
    <n v="-87.89667"/>
    <n v="17"/>
    <n v="0"/>
    <n v="2.6"/>
    <n v="2.4"/>
    <n v="102"/>
    <n v="-1"/>
    <d v="2017-03-21T00:00:00"/>
    <d v="2017-03-01T00:00:00"/>
    <d v="2017-03-21T00:00:00"/>
    <s v="Tuesday"/>
    <d v="1899-12-30T15:07:02"/>
    <d v="1899-12-30T15:00:00"/>
    <n v="1"/>
    <d v="2017-03-21T00:00:00"/>
    <d v="2017-03-01T00:00:00"/>
    <d v="2017-03-21T00:00:00"/>
    <s v="Tuesday"/>
    <d v="1899-12-30T15:24:53"/>
    <d v="1899-12-30T15:00:00"/>
    <s v="Round Trip"/>
  </r>
  <r>
    <n v="1335240"/>
    <s v="Non-RFID Card Member"/>
    <m/>
    <m/>
    <n v="53202"/>
    <s v="UNITED STATES"/>
    <s v="Single Ride"/>
    <n v="11114"/>
    <x v="15"/>
    <n v="43.04824"/>
    <n v="-87.904970000000006"/>
    <x v="0"/>
    <n v="43.04824"/>
    <n v="-87.904970000000006"/>
    <n v="16"/>
    <n v="0"/>
    <n v="2.4"/>
    <n v="2.2999999999999998"/>
    <n v="96"/>
    <n v="-1"/>
    <d v="2017-03-22T00:00:00"/>
    <d v="2017-03-01T00:00:00"/>
    <d v="2017-03-22T00:00:00"/>
    <s v="Wednesday"/>
    <d v="1899-12-30T18:28:49"/>
    <d v="1899-12-30T18:00:00"/>
    <n v="1"/>
    <d v="2017-03-22T00:00:00"/>
    <d v="2017-03-01T00:00:00"/>
    <d v="2017-03-22T00:00:00"/>
    <s v="Wednesday"/>
    <d v="1899-12-30T18:44:37"/>
    <d v="1899-12-30T19:00:00"/>
    <s v="Round Trip"/>
  </r>
  <r>
    <n v="1549310"/>
    <s v="Non-RFID Card Member"/>
    <m/>
    <m/>
    <n v="53219"/>
    <s v="UNITED STATES"/>
    <s v="Single Ride"/>
    <n v="217"/>
    <x v="7"/>
    <n v="43.038580000000003"/>
    <n v="-87.90934"/>
    <x v="4"/>
    <n v="43.038580000000003"/>
    <n v="-87.90934"/>
    <n v="0"/>
    <n v="0"/>
    <n v="0"/>
    <n v="0"/>
    <n v="0"/>
    <n v="-1"/>
    <d v="2017-03-23T00:00:00"/>
    <d v="2017-03-01T00:00:00"/>
    <d v="2017-03-23T00:00:00"/>
    <s v="Thursday"/>
    <d v="1899-12-30T13:22:02"/>
    <d v="1899-12-30T13:00:00"/>
    <n v="1"/>
    <d v="2017-03-23T00:00:00"/>
    <d v="2017-03-01T00:00:00"/>
    <d v="2017-03-23T00:00:00"/>
    <s v="Thursday"/>
    <d v="1899-12-30T13:22:02"/>
    <d v="1899-12-30T13:00:00"/>
    <s v="Round Trip"/>
  </r>
  <r>
    <n v="1550068"/>
    <s v="Non-RFID Card Member"/>
    <m/>
    <m/>
    <n v="53092"/>
    <s v="UNITED STATES"/>
    <s v="Single Ride"/>
    <n v="250"/>
    <x v="35"/>
    <n v="43.074655999999997"/>
    <n v="-87.889011999999994"/>
    <x v="18"/>
    <n v="43.074890000000003"/>
    <n v="-87.882810000000006"/>
    <n v="22"/>
    <n v="0"/>
    <n v="3.3"/>
    <n v="3.1"/>
    <n v="132"/>
    <n v="-1"/>
    <d v="2017-03-24T00:00:00"/>
    <d v="2017-03-01T00:00:00"/>
    <d v="2017-03-24T00:00:00"/>
    <s v="Friday"/>
    <d v="1899-12-30T11:43:02"/>
    <d v="1899-12-30T12:00:00"/>
    <n v="1"/>
    <d v="2017-03-24T00:00:00"/>
    <d v="2017-03-01T00:00:00"/>
    <d v="2017-03-24T00:00:00"/>
    <s v="Friday"/>
    <d v="1899-12-30T12:05:06"/>
    <d v="1899-12-30T12:00:00"/>
    <s v="One Way"/>
  </r>
  <r>
    <n v="1550095"/>
    <s v="Non-RFID Card Member"/>
    <m/>
    <m/>
    <n v="53217"/>
    <s v="UNITED STATES"/>
    <s v="Single Ride"/>
    <n v="5571"/>
    <x v="11"/>
    <n v="43.031480000000002"/>
    <n v="-87.908169999999998"/>
    <x v="13"/>
    <n v="43.031480000000002"/>
    <n v="-87.908169999999998"/>
    <n v="82"/>
    <n v="6"/>
    <n v="12.3"/>
    <n v="11.7"/>
    <n v="492"/>
    <n v="-1"/>
    <d v="2017-03-24T00:00:00"/>
    <d v="2017-03-01T00:00:00"/>
    <d v="2017-03-24T00:00:00"/>
    <s v="Friday"/>
    <d v="1899-12-30T12:02:19"/>
    <d v="1899-12-30T12:00:00"/>
    <n v="1"/>
    <d v="2017-03-24T00:00:00"/>
    <d v="2017-03-01T00:00:00"/>
    <d v="2017-03-24T00:00:00"/>
    <s v="Friday"/>
    <d v="1899-12-30T13:24:40"/>
    <d v="1899-12-30T13:00:00"/>
    <s v="Round Trip"/>
  </r>
  <r>
    <n v="1550162"/>
    <s v="Non-RFID Card Member"/>
    <m/>
    <m/>
    <n v="53051"/>
    <s v="UNITED STATES"/>
    <s v="Single Ride"/>
    <n v="5587"/>
    <x v="31"/>
    <n v="43.052460000000004"/>
    <n v="-87.891000000000005"/>
    <x v="36"/>
    <n v="43.036900000000003"/>
    <n v="-87.89667"/>
    <n v="98"/>
    <n v="9"/>
    <n v="14.7"/>
    <n v="14"/>
    <n v="588"/>
    <n v="-1"/>
    <d v="2017-03-24T00:00:00"/>
    <d v="2017-03-01T00:00:00"/>
    <d v="2017-03-24T00:00:00"/>
    <s v="Friday"/>
    <d v="1899-12-30T12:58:05"/>
    <d v="1899-12-30T13:00:00"/>
    <n v="1"/>
    <d v="2017-03-24T00:00:00"/>
    <d v="2017-03-01T00:00:00"/>
    <d v="2017-03-24T00:00:00"/>
    <s v="Friday"/>
    <d v="1899-12-30T14:36:06"/>
    <d v="1899-12-30T15:00:00"/>
    <s v="One Way"/>
  </r>
  <r>
    <n v="1550167"/>
    <s v="Non-RFID Card Member"/>
    <m/>
    <m/>
    <n v="19490"/>
    <s v="UNITED STATES"/>
    <s v="Single Ride"/>
    <n v="11096"/>
    <x v="31"/>
    <n v="43.052460000000004"/>
    <n v="-87.891000000000005"/>
    <x v="26"/>
    <n v="43.052460000000004"/>
    <n v="-87.891000000000005"/>
    <n v="46"/>
    <n v="3"/>
    <n v="6.9"/>
    <n v="6.6"/>
    <n v="276"/>
    <n v="-1"/>
    <d v="2017-03-24T00:00:00"/>
    <d v="2017-03-01T00:00:00"/>
    <d v="2017-03-24T00:00:00"/>
    <s v="Friday"/>
    <d v="1899-12-30T13:01:02"/>
    <d v="1899-12-30T13:00:00"/>
    <n v="1"/>
    <d v="2017-03-24T00:00:00"/>
    <d v="2017-03-01T00:00:00"/>
    <d v="2017-03-24T00:00:00"/>
    <s v="Friday"/>
    <d v="1899-12-30T13:47:12"/>
    <d v="1899-12-30T14:00:00"/>
    <s v="Round Trip"/>
  </r>
  <r>
    <n v="1550277"/>
    <s v="Non-RFID Card Member"/>
    <m/>
    <m/>
    <n v="46516"/>
    <s v="UNITED STATES"/>
    <s v="Single Ride"/>
    <n v="5473"/>
    <x v="7"/>
    <n v="43.038580000000003"/>
    <n v="-87.90934"/>
    <x v="28"/>
    <n v="43.038719999999998"/>
    <n v="-87.905339999999995"/>
    <n v="26"/>
    <n v="0"/>
    <n v="3.9"/>
    <n v="3.7"/>
    <n v="156"/>
    <n v="-1"/>
    <d v="2017-03-24T00:00:00"/>
    <d v="2017-03-01T00:00:00"/>
    <d v="2017-03-24T00:00:00"/>
    <s v="Friday"/>
    <d v="1899-12-30T14:00:07"/>
    <d v="1899-12-30T14:00:00"/>
    <n v="1"/>
    <d v="2017-03-24T00:00:00"/>
    <d v="2017-03-01T00:00:00"/>
    <d v="2017-03-24T00:00:00"/>
    <s v="Friday"/>
    <d v="1899-12-30T14:26:01"/>
    <d v="1899-12-30T14:00:00"/>
    <s v="One Way"/>
  </r>
  <r>
    <n v="1382213"/>
    <s v="Non-RFID Card Member"/>
    <m/>
    <m/>
    <n v="53211"/>
    <s v="UNITED STATES"/>
    <s v="Single Ride"/>
    <n v="5569"/>
    <x v="31"/>
    <n v="43.052460000000004"/>
    <n v="-87.891000000000005"/>
    <x v="36"/>
    <n v="43.036900000000003"/>
    <n v="-87.89667"/>
    <n v="7"/>
    <n v="0"/>
    <n v="1.1000000000000001"/>
    <n v="1"/>
    <n v="42"/>
    <n v="-1"/>
    <d v="2017-03-24T00:00:00"/>
    <d v="2017-03-01T00:00:00"/>
    <d v="2017-03-24T00:00:00"/>
    <s v="Friday"/>
    <d v="1899-12-30T15:39:46"/>
    <d v="1899-12-30T16:00:00"/>
    <n v="1"/>
    <d v="2017-03-24T00:00:00"/>
    <d v="2017-03-01T00:00:00"/>
    <d v="2017-03-24T00:00:00"/>
    <s v="Friday"/>
    <d v="1899-12-30T15:46:29"/>
    <d v="1899-12-30T16:00:00"/>
    <s v="One Way"/>
  </r>
  <r>
    <n v="1550480"/>
    <s v="Non-RFID Card Member"/>
    <m/>
    <m/>
    <n v="53208"/>
    <s v="UNITED STATES"/>
    <s v="Single Ride"/>
    <n v="77"/>
    <x v="27"/>
    <n v="43.058010000000003"/>
    <n v="-87.877300000000005"/>
    <x v="30"/>
    <n v="43.058010000000003"/>
    <n v="-87.877300000000005"/>
    <n v="41"/>
    <n v="3"/>
    <n v="6.2"/>
    <n v="5.8"/>
    <n v="246"/>
    <n v="-1"/>
    <d v="2017-03-24T00:00:00"/>
    <d v="2017-03-01T00:00:00"/>
    <d v="2017-03-24T00:00:00"/>
    <s v="Friday"/>
    <d v="1899-12-30T16:03:10"/>
    <d v="1899-12-30T16:00:00"/>
    <n v="1"/>
    <d v="2017-03-24T00:00:00"/>
    <d v="2017-03-01T00:00:00"/>
    <d v="2017-03-24T00:00:00"/>
    <s v="Friday"/>
    <d v="1899-12-30T16:44:47"/>
    <d v="1899-12-30T17:00:00"/>
    <s v="Round Trip"/>
  </r>
  <r>
    <n v="1553218"/>
    <s v="Non-RFID Card Member"/>
    <m/>
    <m/>
    <n v="53207"/>
    <s v="UNITED STATES"/>
    <s v="Single Ride"/>
    <n v="243"/>
    <x v="7"/>
    <n v="43.038580000000003"/>
    <n v="-87.90934"/>
    <x v="33"/>
    <n v="43.004728999999998"/>
    <n v="-87.905463999999995"/>
    <n v="20"/>
    <n v="0"/>
    <n v="3"/>
    <n v="2.9"/>
    <n v="120"/>
    <n v="-1"/>
    <d v="2017-03-25T00:00:00"/>
    <d v="2017-03-01T00:00:00"/>
    <d v="2017-03-25T00:00:00"/>
    <s v="Saturday"/>
    <d v="1899-12-30T23:06:05"/>
    <d v="1899-12-30T23:00:00"/>
    <n v="1"/>
    <d v="2017-03-25T00:00:00"/>
    <d v="2017-03-01T00:00:00"/>
    <d v="2017-03-25T00:00:00"/>
    <s v="Saturday"/>
    <d v="1899-12-30T23:26:40"/>
    <d v="1899-12-30T23:00:00"/>
    <s v="One Way"/>
  </r>
  <r>
    <n v="1556026"/>
    <s v="Non-RFID Card Member"/>
    <m/>
    <m/>
    <m/>
    <s v="UNITED STATES"/>
    <s v="Single Ride"/>
    <n v="11152"/>
    <x v="47"/>
    <n v="43.060079999999999"/>
    <n v="-88.027349999999998"/>
    <x v="14"/>
    <n v="43.060580000000002"/>
    <n v="-87.998589999999993"/>
    <n v="16"/>
    <n v="0"/>
    <n v="2.4"/>
    <n v="2.2999999999999998"/>
    <n v="96"/>
    <n v="-1"/>
    <d v="2017-03-28T00:00:00"/>
    <d v="2017-03-01T00:00:00"/>
    <d v="2017-03-28T00:00:00"/>
    <s v="Tuesday"/>
    <d v="1899-12-30T01:52:14"/>
    <d v="1899-12-30T02:00:00"/>
    <n v="1"/>
    <d v="2017-03-28T00:00:00"/>
    <d v="2017-03-01T00:00:00"/>
    <d v="2017-03-28T00:00:00"/>
    <s v="Tuesday"/>
    <d v="1899-12-30T02:08:53"/>
    <d v="1899-12-30T02:00:00"/>
    <s v="One Way"/>
  </r>
  <r>
    <n v="1556578"/>
    <s v="Non-RFID Card Member"/>
    <m/>
    <m/>
    <m/>
    <s v="UNITED STATES"/>
    <s v="Single Ride"/>
    <n v="173"/>
    <x v="11"/>
    <n v="43.031480000000002"/>
    <n v="-87.908169999999998"/>
    <x v="13"/>
    <n v="43.031480000000002"/>
    <n v="-87.908169999999998"/>
    <n v="40"/>
    <n v="3"/>
    <n v="6"/>
    <n v="5.7"/>
    <n v="240"/>
    <n v="-1"/>
    <d v="2017-03-28T00:00:00"/>
    <d v="2017-03-01T00:00:00"/>
    <d v="2017-03-28T00:00:00"/>
    <s v="Tuesday"/>
    <d v="1899-12-30T17:14:28"/>
    <d v="1899-12-30T17:00:00"/>
    <n v="1"/>
    <d v="2017-03-28T00:00:00"/>
    <d v="2017-03-01T00:00:00"/>
    <d v="2017-03-28T00:00:00"/>
    <s v="Tuesday"/>
    <d v="1899-12-30T17:54:34"/>
    <d v="1899-12-30T18:00:00"/>
    <s v="Round Trip"/>
  </r>
  <r>
    <n v="1500929"/>
    <s v="Non-RFID Card Member"/>
    <m/>
    <m/>
    <n v="53211"/>
    <s v="UNITED STATES"/>
    <s v="Single Ride"/>
    <n v="960"/>
    <x v="46"/>
    <n v="43.063749000000001"/>
    <n v="-87.887962999999999"/>
    <x v="11"/>
    <n v="43.078530000000001"/>
    <n v="-87.882620000000003"/>
    <n v="8"/>
    <n v="0"/>
    <n v="1.2"/>
    <n v="1.1000000000000001"/>
    <n v="48"/>
    <n v="-1"/>
    <d v="2017-03-30T00:00:00"/>
    <d v="2017-03-01T00:00:00"/>
    <d v="2017-03-30T00:00:00"/>
    <s v="Thursday"/>
    <d v="1899-12-30T08:13:30"/>
    <d v="1899-12-30T08:00:00"/>
    <n v="1"/>
    <d v="2017-03-30T00:00:00"/>
    <d v="2017-03-01T00:00:00"/>
    <d v="2017-03-30T00:00:00"/>
    <s v="Thursday"/>
    <d v="1899-12-30T08:21:07"/>
    <d v="1899-12-30T08:00:00"/>
    <s v="One Way"/>
  </r>
  <r>
    <n v="1424290"/>
    <s v="Non-RFID Card Member"/>
    <m/>
    <m/>
    <n v="53211"/>
    <s v="UNITED STATES"/>
    <s v="Single Ride"/>
    <n v="45"/>
    <x v="34"/>
    <n v="43.060250000000003"/>
    <n v="-87.892169999999993"/>
    <x v="8"/>
    <n v="43.058619999999998"/>
    <n v="-87.885319999999993"/>
    <n v="5"/>
    <n v="0"/>
    <n v="0.8"/>
    <n v="0.7"/>
    <n v="30"/>
    <n v="-1"/>
    <d v="2017-03-30T00:00:00"/>
    <d v="2017-03-01T00:00:00"/>
    <d v="2017-03-30T00:00:00"/>
    <s v="Thursday"/>
    <d v="1899-12-30T15:36:56"/>
    <d v="1899-12-30T16:00:00"/>
    <n v="1"/>
    <d v="2017-03-30T00:00:00"/>
    <d v="2017-03-01T00:00:00"/>
    <d v="2017-03-30T00:00:00"/>
    <s v="Thursday"/>
    <d v="1899-12-30T15:41:27"/>
    <d v="1899-12-30T16:00:00"/>
    <s v="One Way"/>
  </r>
  <r>
    <n v="1512004"/>
    <s v="Non-RFID Card Member"/>
    <m/>
    <m/>
    <n v="53126"/>
    <s v="UNITED STATES"/>
    <s v="Single Ride"/>
    <n v="223"/>
    <x v="3"/>
    <n v="43.03519"/>
    <n v="-87.907390000000007"/>
    <x v="3"/>
    <n v="43.03519"/>
    <n v="-87.907390000000007"/>
    <n v="79"/>
    <n v="6"/>
    <n v="11.9"/>
    <n v="11.3"/>
    <n v="474"/>
    <n v="-1"/>
    <d v="2017-03-31T00:00:00"/>
    <d v="2017-03-01T00:00:00"/>
    <d v="2017-03-31T00:00:00"/>
    <s v="Friday"/>
    <d v="1899-12-30T15:37:56"/>
    <d v="1899-12-30T16:00:00"/>
    <n v="1"/>
    <d v="2017-03-31T00:00:00"/>
    <d v="2017-03-01T00:00:00"/>
    <d v="2017-03-31T00:00:00"/>
    <s v="Friday"/>
    <d v="1899-12-30T16:56:59"/>
    <d v="1899-12-30T17:00:00"/>
    <s v="Round Trip"/>
  </r>
  <r>
    <n v="1559220"/>
    <s v="Non-RFID Card Member"/>
    <m/>
    <m/>
    <n v="53217"/>
    <s v="UNITED STATES"/>
    <s v="Single Ride"/>
    <n v="46"/>
    <x v="23"/>
    <n v="43.05847"/>
    <n v="-87.898079999999993"/>
    <x v="20"/>
    <n v="43.05847"/>
    <n v="-87.898079999999993"/>
    <n v="50"/>
    <n v="3"/>
    <n v="7.5"/>
    <n v="7.1"/>
    <n v="300"/>
    <n v="-1"/>
    <d v="2017-03-31T00:00:00"/>
    <d v="2017-03-01T00:00:00"/>
    <d v="2017-03-31T00:00:00"/>
    <s v="Friday"/>
    <d v="1899-12-30T19:00:35"/>
    <d v="1899-12-30T19:00:00"/>
    <n v="1"/>
    <d v="2017-03-31T00:00:00"/>
    <d v="2017-03-01T00:00:00"/>
    <d v="2017-03-31T00:00:00"/>
    <s v="Friday"/>
    <d v="1899-12-30T19:50:12"/>
    <d v="1899-12-30T20:00:00"/>
    <s v="Round Trip"/>
  </r>
  <r>
    <n v="1391484"/>
    <s v="Non-RFID Card Member"/>
    <m/>
    <m/>
    <n v="53224"/>
    <s v="UNITED STATES"/>
    <s v="Single Ride"/>
    <n v="5584"/>
    <x v="39"/>
    <n v="43.056539999999998"/>
    <n v="-87.914370000000005"/>
    <x v="5"/>
    <n v="43.040349999999997"/>
    <n v="-87.920760000000001"/>
    <n v="10"/>
    <n v="3"/>
    <n v="1.5"/>
    <n v="1.4"/>
    <n v="60"/>
    <n v="-1"/>
    <d v="2017-03-01T00:00:00"/>
    <d v="2017-03-01T00:00:00"/>
    <d v="2017-03-01T00:00:00"/>
    <s v="Wednesday"/>
    <d v="1899-12-30T12:30:09"/>
    <d v="1899-12-30T13:00:00"/>
    <n v="1"/>
    <d v="2017-03-01T00:00:00"/>
    <d v="2017-03-01T00:00:00"/>
    <d v="2017-03-01T00:00:00"/>
    <s v="Wednesday"/>
    <d v="1899-12-30T12:40:24"/>
    <d v="1899-12-30T13:00:00"/>
    <s v="One Way"/>
  </r>
  <r>
    <n v="1524161"/>
    <s v="Non-RFID Card Member"/>
    <m/>
    <m/>
    <n v="48197"/>
    <s v="UNITED STATES"/>
    <s v="Single Ride"/>
    <n v="11065"/>
    <x v="13"/>
    <n v="43.03913"/>
    <n v="-87.916150000000002"/>
    <x v="9"/>
    <n v="43.03913"/>
    <n v="-87.916150000000002"/>
    <n v="91"/>
    <n v="9"/>
    <n v="13.7"/>
    <n v="13"/>
    <n v="546"/>
    <n v="-1"/>
    <d v="2017-03-02T00:00:00"/>
    <d v="2017-03-01T00:00:00"/>
    <d v="2017-03-02T00:00:00"/>
    <s v="Thursday"/>
    <d v="1899-12-30T11:33:23"/>
    <d v="1899-12-30T12:00:00"/>
    <n v="1"/>
    <d v="2017-03-02T00:00:00"/>
    <d v="2017-03-01T00:00:00"/>
    <d v="2017-03-02T00:00:00"/>
    <s v="Thursday"/>
    <d v="1899-12-30T13:04:47"/>
    <d v="1899-12-30T13:00:00"/>
    <s v="Round Trip"/>
  </r>
  <r>
    <n v="1242204"/>
    <s v="Non-RFID Card Member"/>
    <m/>
    <m/>
    <n v="53202"/>
    <s v="UNITED STATES"/>
    <s v="Single Ride"/>
    <n v="5472"/>
    <x v="1"/>
    <n v="43.048200000000001"/>
    <n v="-87.900859999999994"/>
    <x v="32"/>
    <n v="43.026229999999998"/>
    <n v="-87.912809999999993"/>
    <n v="14"/>
    <n v="3"/>
    <n v="2.1"/>
    <n v="2"/>
    <n v="84"/>
    <n v="-1"/>
    <d v="2017-03-02T00:00:00"/>
    <d v="2017-03-01T00:00:00"/>
    <d v="2017-03-02T00:00:00"/>
    <s v="Thursday"/>
    <d v="1899-12-30T15:26:32"/>
    <d v="1899-12-30T15:00:00"/>
    <n v="1"/>
    <d v="2017-03-02T00:00:00"/>
    <d v="2017-03-01T00:00:00"/>
    <d v="2017-03-02T00:00:00"/>
    <s v="Thursday"/>
    <d v="1899-12-30T15:40:35"/>
    <d v="1899-12-30T16:00:00"/>
    <s v="One Way"/>
  </r>
  <r>
    <n v="1524514"/>
    <s v="Non-RFID Card Member"/>
    <m/>
    <m/>
    <n v="91945"/>
    <s v="UNITED STATES"/>
    <s v="Single Ride"/>
    <n v="5440"/>
    <x v="2"/>
    <n v="43.03886"/>
    <n v="-87.902720000000002"/>
    <x v="12"/>
    <n v="43.038649999999997"/>
    <n v="-87.921930000000003"/>
    <n v="9"/>
    <n v="3"/>
    <n v="1.4"/>
    <n v="1.3"/>
    <n v="54"/>
    <n v="-1"/>
    <d v="2017-03-02T00:00:00"/>
    <d v="2017-03-01T00:00:00"/>
    <d v="2017-03-02T00:00:00"/>
    <s v="Thursday"/>
    <d v="1899-12-30T17:10:59"/>
    <d v="1899-12-30T17:00:00"/>
    <n v="1"/>
    <d v="2017-03-02T00:00:00"/>
    <d v="2017-03-01T00:00:00"/>
    <d v="2017-03-02T00:00:00"/>
    <s v="Thursday"/>
    <d v="1899-12-30T17:19:05"/>
    <d v="1899-12-30T17:00:00"/>
    <s v="One Way"/>
  </r>
  <r>
    <n v="1524628"/>
    <s v="Non-RFID Card Member"/>
    <m/>
    <m/>
    <m/>
    <s v="UNITED STATES"/>
    <s v="Single Ride"/>
    <n v="224"/>
    <x v="32"/>
    <n v="43.040154000000001"/>
    <n v="-87.932113000000001"/>
    <x v="7"/>
    <n v="43.074655999999997"/>
    <n v="-87.889011999999994"/>
    <n v="34"/>
    <n v="3"/>
    <n v="5.0999999999999996"/>
    <n v="4.8"/>
    <n v="204"/>
    <n v="-1"/>
    <d v="2017-03-03T00:00:00"/>
    <d v="2017-03-01T00:00:00"/>
    <d v="2017-03-03T00:00:00"/>
    <s v="Friday"/>
    <d v="1899-12-30T04:14:05"/>
    <d v="1899-12-30T04:00:00"/>
    <n v="1"/>
    <d v="2017-03-03T00:00:00"/>
    <d v="2017-03-01T00:00:00"/>
    <d v="2017-03-03T00:00:00"/>
    <s v="Friday"/>
    <d v="1899-12-30T04:48:54"/>
    <d v="1899-12-30T05:00:00"/>
    <s v="One Way"/>
  </r>
  <r>
    <n v="1524630"/>
    <s v="Non-RFID Card Member"/>
    <m/>
    <m/>
    <n v="53074"/>
    <s v="UNITED STATES"/>
    <s v="Single Ride"/>
    <n v="204"/>
    <x v="32"/>
    <n v="43.040154000000001"/>
    <n v="-87.932113000000001"/>
    <x v="7"/>
    <n v="43.074655999999997"/>
    <n v="-87.889011999999994"/>
    <n v="33"/>
    <n v="3"/>
    <n v="5"/>
    <n v="4.7"/>
    <n v="198"/>
    <n v="-1"/>
    <d v="2017-03-03T00:00:00"/>
    <d v="2017-03-01T00:00:00"/>
    <d v="2017-03-03T00:00:00"/>
    <s v="Friday"/>
    <d v="1899-12-30T04:16:20"/>
    <d v="1899-12-30T04:00:00"/>
    <n v="1"/>
    <d v="2017-03-03T00:00:00"/>
    <d v="2017-03-01T00:00:00"/>
    <d v="2017-03-03T00:00:00"/>
    <s v="Friday"/>
    <d v="1899-12-30T04:49:14"/>
    <d v="1899-12-30T05:00:00"/>
    <s v="One Way"/>
  </r>
  <r>
    <n v="1526093"/>
    <s v="Non-RFID Card Member"/>
    <m/>
    <m/>
    <n v="53202"/>
    <s v="UNITED STATES"/>
    <s v="Single Ride"/>
    <n v="5589"/>
    <x v="8"/>
    <n v="43.04804"/>
    <n v="-87.896720000000002"/>
    <x v="10"/>
    <n v="43.042490000000001"/>
    <n v="-87.909959999999998"/>
    <n v="9"/>
    <n v="3"/>
    <n v="1.4"/>
    <n v="1.3"/>
    <n v="54"/>
    <n v="-1"/>
    <d v="2017-03-04T00:00:00"/>
    <d v="2017-03-01T00:00:00"/>
    <d v="2017-03-04T00:00:00"/>
    <s v="Saturday"/>
    <d v="1899-12-30T13:46:27"/>
    <d v="1899-12-30T14:00:00"/>
    <n v="1"/>
    <d v="2017-03-04T00:00:00"/>
    <d v="2017-03-01T00:00:00"/>
    <d v="2017-03-04T00:00:00"/>
    <s v="Saturday"/>
    <d v="1899-12-30T13:55:14"/>
    <d v="1899-12-30T14:00:00"/>
    <s v="One Way"/>
  </r>
  <r>
    <n v="1521811"/>
    <s v="Non-RFID Card Member"/>
    <m/>
    <m/>
    <n v="53202"/>
    <s v="UNITED STATES"/>
    <s v="Single Ride"/>
    <n v="5"/>
    <x v="11"/>
    <n v="43.031480000000002"/>
    <n v="-87.908169999999998"/>
    <x v="28"/>
    <n v="43.038719999999998"/>
    <n v="-87.905339999999995"/>
    <n v="5"/>
    <n v="3"/>
    <n v="0.8"/>
    <n v="0.7"/>
    <n v="30"/>
    <n v="-1"/>
    <d v="2017-03-04T00:00:00"/>
    <d v="2017-03-01T00:00:00"/>
    <d v="2017-03-04T00:00:00"/>
    <s v="Saturday"/>
    <d v="1899-12-30T16:46:25"/>
    <d v="1899-12-30T17:00:00"/>
    <n v="1"/>
    <d v="2017-03-04T00:00:00"/>
    <d v="2017-03-01T00:00:00"/>
    <d v="2017-03-04T00:00:00"/>
    <s v="Saturday"/>
    <d v="1899-12-30T16:51:49"/>
    <d v="1899-12-30T17:00:00"/>
    <s v="One Way"/>
  </r>
  <r>
    <n v="1521811"/>
    <s v="Non-RFID Card Member"/>
    <m/>
    <m/>
    <n v="53202"/>
    <s v="UNITED STATES"/>
    <s v="Single Ride"/>
    <n v="5"/>
    <x v="38"/>
    <n v="43.038719999999998"/>
    <n v="-87.905339999999995"/>
    <x v="13"/>
    <n v="43.031480000000002"/>
    <n v="-87.908169999999998"/>
    <n v="7"/>
    <n v="3"/>
    <n v="1.1000000000000001"/>
    <n v="1"/>
    <n v="42"/>
    <n v="-1"/>
    <d v="2017-03-04T00:00:00"/>
    <d v="2017-03-01T00:00:00"/>
    <d v="2017-03-04T00:00:00"/>
    <s v="Saturday"/>
    <d v="1899-12-30T21:41:53"/>
    <d v="1899-12-30T22:00:00"/>
    <n v="1"/>
    <d v="2017-03-04T00:00:00"/>
    <d v="2017-03-01T00:00:00"/>
    <d v="2017-03-04T00:00:00"/>
    <s v="Saturday"/>
    <d v="1899-12-30T21:48:58"/>
    <d v="1899-12-30T22:00:00"/>
    <s v="One Way"/>
  </r>
  <r>
    <n v="1527247"/>
    <s v="Non-RFID Card Member"/>
    <m/>
    <m/>
    <n v="53201"/>
    <s v="UNITED STATES"/>
    <s v="Single Ride"/>
    <n v="5563"/>
    <x v="48"/>
    <n v="43.058619999999998"/>
    <n v="-87.885319999999993"/>
    <x v="3"/>
    <n v="43.03519"/>
    <n v="-87.907390000000007"/>
    <n v="30"/>
    <n v="3"/>
    <n v="4.5"/>
    <n v="4.3"/>
    <n v="180"/>
    <n v="-1"/>
    <d v="2017-03-05T00:00:00"/>
    <d v="2017-03-01T00:00:00"/>
    <d v="2017-03-05T00:00:00"/>
    <s v="Sunday"/>
    <d v="1899-12-30T13:10:18"/>
    <d v="1899-12-30T13:00:00"/>
    <n v="1"/>
    <d v="2017-03-05T00:00:00"/>
    <d v="2017-03-01T00:00:00"/>
    <d v="2017-03-05T00:00:00"/>
    <s v="Sunday"/>
    <d v="1899-12-30T13:40:09"/>
    <d v="1899-12-30T14:00:00"/>
    <s v="One Way"/>
  </r>
  <r>
    <n v="1527279"/>
    <s v="Non-RFID Card Member"/>
    <m/>
    <m/>
    <n v="7677"/>
    <s v="UNITED STATES"/>
    <s v="Single Ride"/>
    <n v="5494"/>
    <x v="17"/>
    <n v="43.066893999999998"/>
    <n v="-87.877936000000005"/>
    <x v="36"/>
    <n v="43.036900000000003"/>
    <n v="-87.89667"/>
    <n v="59"/>
    <n v="6"/>
    <n v="8.9"/>
    <n v="8.4"/>
    <n v="354"/>
    <n v="-1"/>
    <d v="2017-03-05T00:00:00"/>
    <d v="2017-03-01T00:00:00"/>
    <d v="2017-03-05T00:00:00"/>
    <s v="Sunday"/>
    <d v="1899-12-30T13:18:45"/>
    <d v="1899-12-30T13:00:00"/>
    <n v="1"/>
    <d v="2017-03-05T00:00:00"/>
    <d v="2017-03-01T00:00:00"/>
    <d v="2017-03-05T00:00:00"/>
    <s v="Sunday"/>
    <d v="1899-12-30T14:17:04"/>
    <d v="1899-12-30T14:00:00"/>
    <s v="One Way"/>
  </r>
  <r>
    <n v="1527449"/>
    <s v="Non-RFID Card Member"/>
    <m/>
    <m/>
    <n v="53202"/>
    <s v="UNITED STATES"/>
    <s v="Single Ride"/>
    <n v="5485"/>
    <x v="1"/>
    <n v="43.048200000000001"/>
    <n v="-87.900859999999994"/>
    <x v="25"/>
    <n v="43.04804"/>
    <n v="-87.896720000000002"/>
    <n v="78"/>
    <n v="9"/>
    <n v="11.7"/>
    <n v="11.1"/>
    <n v="468"/>
    <n v="-1"/>
    <d v="2017-03-05T00:00:00"/>
    <d v="2017-03-01T00:00:00"/>
    <d v="2017-03-05T00:00:00"/>
    <s v="Sunday"/>
    <d v="1899-12-30T14:10:48"/>
    <d v="1899-12-30T14:00:00"/>
    <n v="1"/>
    <d v="2017-03-05T00:00:00"/>
    <d v="2017-03-01T00:00:00"/>
    <d v="2017-03-05T00:00:00"/>
    <s v="Sunday"/>
    <d v="1899-12-30T15:28:43"/>
    <d v="1899-12-30T15:00:00"/>
    <s v="One Way"/>
  </r>
  <r>
    <n v="1527449"/>
    <s v="Non-RFID Card Member"/>
    <m/>
    <m/>
    <n v="53202"/>
    <s v="UNITED STATES"/>
    <s v="Single Ride"/>
    <n v="167"/>
    <x v="1"/>
    <n v="43.048200000000001"/>
    <n v="-87.900859999999994"/>
    <x v="25"/>
    <n v="43.04804"/>
    <n v="-87.896720000000002"/>
    <n v="77"/>
    <n v="9"/>
    <n v="11.6"/>
    <n v="11"/>
    <n v="462"/>
    <n v="-1"/>
    <d v="2017-03-05T00:00:00"/>
    <d v="2017-03-01T00:00:00"/>
    <d v="2017-03-05T00:00:00"/>
    <s v="Sunday"/>
    <d v="1899-12-30T14:11:22"/>
    <d v="1899-12-30T14:00:00"/>
    <n v="1"/>
    <d v="2017-03-05T00:00:00"/>
    <d v="2017-03-01T00:00:00"/>
    <d v="2017-03-05T00:00:00"/>
    <s v="Sunday"/>
    <d v="1899-12-30T15:28:39"/>
    <d v="1899-12-30T15:00:00"/>
    <s v="One Way"/>
  </r>
  <r>
    <n v="1527968"/>
    <s v="Non-RFID Card Member"/>
    <m/>
    <m/>
    <n v="48912"/>
    <s v="UNITED STATES"/>
    <s v="Single Ride"/>
    <n v="333"/>
    <x v="22"/>
    <n v="43.054830000000003"/>
    <n v="-87.91874"/>
    <x v="21"/>
    <n v="43.054830000000003"/>
    <n v="-87.91874"/>
    <n v="119"/>
    <n v="12"/>
    <n v="17.899999999999999"/>
    <n v="17"/>
    <n v="714"/>
    <n v="-1"/>
    <d v="2017-03-05T00:00:00"/>
    <d v="2017-03-01T00:00:00"/>
    <d v="2017-03-05T00:00:00"/>
    <s v="Sunday"/>
    <d v="1899-12-30T18:39:06"/>
    <d v="1899-12-30T19:00:00"/>
    <n v="1"/>
    <d v="2017-03-05T00:00:00"/>
    <d v="2017-03-01T00:00:00"/>
    <d v="2017-03-05T00:00:00"/>
    <s v="Sunday"/>
    <d v="1899-12-30T20:38:58"/>
    <d v="1899-12-30T21:00:00"/>
    <s v="Round Trip"/>
  </r>
  <r>
    <n v="1528091"/>
    <s v="Non-RFID Card Member"/>
    <m/>
    <m/>
    <n v="53204"/>
    <s v="UNITED STATES"/>
    <s v="Single Ride"/>
    <n v="93"/>
    <x v="41"/>
    <n v="43.02017"/>
    <n v="-87.933049999999994"/>
    <x v="38"/>
    <n v="43.02017"/>
    <n v="-87.933049999999994"/>
    <n v="56"/>
    <n v="6"/>
    <n v="8.4"/>
    <n v="8"/>
    <n v="336"/>
    <n v="-1"/>
    <d v="2017-03-05T00:00:00"/>
    <d v="2017-03-01T00:00:00"/>
    <d v="2017-03-05T00:00:00"/>
    <s v="Sunday"/>
    <d v="1899-12-30T23:54:46"/>
    <d v="1899-12-31T00:00:00"/>
    <n v="1"/>
    <d v="2017-03-06T00:00:00"/>
    <d v="2017-03-01T00:00:00"/>
    <d v="2017-03-06T00:00:00"/>
    <s v="Monday"/>
    <d v="1899-12-30T00:50:40"/>
    <d v="1899-12-30T01:00:00"/>
    <s v="Round Trip"/>
  </r>
  <r>
    <n v="1528495"/>
    <s v="Non-RFID Card Member"/>
    <m/>
    <m/>
    <n v="54115"/>
    <s v="UNITED STATES"/>
    <s v="Single Ride"/>
    <n v="217"/>
    <x v="29"/>
    <n v="43.045712999999999"/>
    <n v="-87.899756999999994"/>
    <x v="4"/>
    <n v="43.038580000000003"/>
    <n v="-87.90934"/>
    <n v="13"/>
    <n v="3"/>
    <n v="2"/>
    <n v="1.9"/>
    <n v="78"/>
    <n v="-1"/>
    <d v="2017-03-06T00:00:00"/>
    <d v="2017-03-01T00:00:00"/>
    <d v="2017-03-06T00:00:00"/>
    <s v="Monday"/>
    <d v="1899-12-30T17:13:26"/>
    <d v="1899-12-30T17:00:00"/>
    <n v="1"/>
    <d v="2017-03-06T00:00:00"/>
    <d v="2017-03-01T00:00:00"/>
    <d v="2017-03-06T00:00:00"/>
    <s v="Monday"/>
    <d v="1899-12-30T17:26:09"/>
    <d v="1899-12-30T17:00:00"/>
    <s v="One Way"/>
  </r>
  <r>
    <n v="1511504"/>
    <s v="Non-RFID Card Member"/>
    <m/>
    <m/>
    <n v="53404"/>
    <s v="UNITED STATES"/>
    <s v="Single Ride"/>
    <n v="5511"/>
    <x v="38"/>
    <n v="43.038719999999998"/>
    <n v="-87.905339999999995"/>
    <x v="4"/>
    <n v="43.038580000000003"/>
    <n v="-87.90934"/>
    <n v="21"/>
    <n v="3"/>
    <n v="3.2"/>
    <n v="3"/>
    <n v="126"/>
    <n v="-1"/>
    <d v="2017-03-07T00:00:00"/>
    <d v="2017-03-01T00:00:00"/>
    <d v="2017-03-07T00:00:00"/>
    <s v="Tuesday"/>
    <d v="1899-12-30T17:10:46"/>
    <d v="1899-12-30T17:00:00"/>
    <n v="1"/>
    <d v="2017-03-07T00:00:00"/>
    <d v="2017-03-01T00:00:00"/>
    <d v="2017-03-07T00:00:00"/>
    <s v="Tuesday"/>
    <d v="1899-12-30T17:31:27"/>
    <d v="1899-12-30T18:00:00"/>
    <s v="One Way"/>
  </r>
  <r>
    <n v="1528959"/>
    <s v="Non-RFID Card Member"/>
    <m/>
    <m/>
    <n v="48088"/>
    <s v="UNITED STATES"/>
    <s v="Single Ride"/>
    <n v="251"/>
    <x v="53"/>
    <n v="43.026470000000003"/>
    <n v="-87.918040000000005"/>
    <x v="50"/>
    <n v="43.026470000000003"/>
    <n v="-87.918040000000005"/>
    <n v="19"/>
    <n v="3"/>
    <n v="2.9"/>
    <n v="2.7"/>
    <n v="114"/>
    <n v="-1"/>
    <d v="2017-03-07T00:00:00"/>
    <d v="2017-03-01T00:00:00"/>
    <d v="2017-03-07T00:00:00"/>
    <s v="Tuesday"/>
    <d v="1899-12-30T18:29:50"/>
    <d v="1899-12-30T18:00:00"/>
    <n v="1"/>
    <d v="2017-03-07T00:00:00"/>
    <d v="2017-03-01T00:00:00"/>
    <d v="2017-03-07T00:00:00"/>
    <s v="Tuesday"/>
    <d v="1899-12-30T18:48:53"/>
    <d v="1899-12-30T19:00:00"/>
    <s v="Round Trip"/>
  </r>
  <r>
    <n v="1517764"/>
    <s v="Non-RFID Card Member"/>
    <m/>
    <m/>
    <n v="53202"/>
    <s v="UNITED STATES"/>
    <s v="Single Ride"/>
    <n v="5432"/>
    <x v="48"/>
    <n v="43.058619999999998"/>
    <n v="-87.885319999999993"/>
    <x v="26"/>
    <n v="43.052460000000004"/>
    <n v="-87.891000000000005"/>
    <n v="27"/>
    <n v="3"/>
    <n v="4.0999999999999996"/>
    <n v="3.8"/>
    <n v="162"/>
    <n v="-1"/>
    <d v="2017-03-08T00:00:00"/>
    <d v="2017-03-01T00:00:00"/>
    <d v="2017-03-08T00:00:00"/>
    <s v="Wednesday"/>
    <d v="1899-12-30T12:04:31"/>
    <d v="1899-12-30T12:00:00"/>
    <n v="1"/>
    <d v="2017-03-08T00:00:00"/>
    <d v="2017-03-01T00:00:00"/>
    <d v="2017-03-08T00:00:00"/>
    <s v="Wednesday"/>
    <d v="1899-12-30T12:31:43"/>
    <d v="1899-12-30T13:00:00"/>
    <s v="One Way"/>
  </r>
  <r>
    <n v="1242204"/>
    <s v="Non-RFID Card Member"/>
    <m/>
    <m/>
    <n v="53202"/>
    <s v="UNITED STATES"/>
    <s v="Single Ride"/>
    <n v="5475"/>
    <x v="1"/>
    <n v="43.048200000000001"/>
    <n v="-87.900859999999994"/>
    <x v="32"/>
    <n v="43.026229999999998"/>
    <n v="-87.912809999999993"/>
    <n v="13"/>
    <n v="3"/>
    <n v="2"/>
    <n v="1.9"/>
    <n v="78"/>
    <n v="-1"/>
    <d v="2017-03-09T00:00:00"/>
    <d v="2017-03-01T00:00:00"/>
    <d v="2017-03-09T00:00:00"/>
    <s v="Thursday"/>
    <d v="1899-12-30T15:08:59"/>
    <d v="1899-12-30T15:00:00"/>
    <n v="1"/>
    <d v="2017-03-09T00:00:00"/>
    <d v="2017-03-01T00:00:00"/>
    <d v="2017-03-09T00:00:00"/>
    <s v="Thursday"/>
    <d v="1899-12-30T15:21:01"/>
    <d v="1899-12-30T15:00:00"/>
    <s v="One Way"/>
  </r>
  <r>
    <n v="1512031"/>
    <s v="Non-RFID Card Member"/>
    <m/>
    <m/>
    <n v="53211"/>
    <s v="UNITED STATES"/>
    <s v="Single Ride"/>
    <n v="26"/>
    <x v="27"/>
    <n v="43.058010000000003"/>
    <n v="-87.877300000000005"/>
    <x v="18"/>
    <n v="43.074890000000003"/>
    <n v="-87.882810000000006"/>
    <n v="21"/>
    <n v="3"/>
    <n v="3.2"/>
    <n v="3"/>
    <n v="126"/>
    <n v="-1"/>
    <d v="2017-03-09T00:00:00"/>
    <d v="2017-03-01T00:00:00"/>
    <d v="2017-03-09T00:00:00"/>
    <s v="Thursday"/>
    <d v="1899-12-30T16:29:24"/>
    <d v="1899-12-30T16:00:00"/>
    <n v="1"/>
    <d v="2017-03-09T00:00:00"/>
    <d v="2017-03-01T00:00:00"/>
    <d v="2017-03-09T00:00:00"/>
    <s v="Thursday"/>
    <d v="1899-12-30T16:50:05"/>
    <d v="1899-12-30T17:00:00"/>
    <s v="One Way"/>
  </r>
  <r>
    <n v="1530551"/>
    <s v="Non-RFID Card Member"/>
    <m/>
    <m/>
    <n v="53150"/>
    <s v="UNITED STATES"/>
    <s v="Single Ride"/>
    <n v="11090"/>
    <x v="38"/>
    <n v="43.038719999999998"/>
    <n v="-87.905339999999995"/>
    <x v="2"/>
    <n v="43.048200000000001"/>
    <n v="-87.900859999999994"/>
    <n v="9"/>
    <n v="3"/>
    <n v="1.4"/>
    <n v="1.3"/>
    <n v="54"/>
    <n v="-1"/>
    <d v="2017-03-09T00:00:00"/>
    <d v="2017-03-01T00:00:00"/>
    <d v="2017-03-09T00:00:00"/>
    <s v="Thursday"/>
    <d v="1899-12-30T19:01:38"/>
    <d v="1899-12-30T19:00:00"/>
    <n v="1"/>
    <d v="2017-03-09T00:00:00"/>
    <d v="2017-03-01T00:00:00"/>
    <d v="2017-03-09T00:00:00"/>
    <s v="Thursday"/>
    <d v="1899-12-30T19:10:18"/>
    <d v="1899-12-30T19:00:00"/>
    <s v="One Way"/>
  </r>
  <r>
    <n v="1451638"/>
    <s v="Non-RFID Card Member"/>
    <m/>
    <m/>
    <n v="53154"/>
    <s v="UNITED STATES"/>
    <s v="Single Ride"/>
    <n v="11079"/>
    <x v="43"/>
    <n v="43.036900000000003"/>
    <n v="-87.89667"/>
    <x v="26"/>
    <n v="43.052460000000004"/>
    <n v="-87.891000000000005"/>
    <n v="16"/>
    <n v="3"/>
    <n v="2.4"/>
    <n v="2.2999999999999998"/>
    <n v="96"/>
    <n v="-1"/>
    <d v="2017-03-09T00:00:00"/>
    <d v="2017-03-01T00:00:00"/>
    <d v="2017-03-09T00:00:00"/>
    <s v="Thursday"/>
    <d v="1899-12-30T20:28:43"/>
    <d v="1899-12-30T20:00:00"/>
    <n v="1"/>
    <d v="2017-03-09T00:00:00"/>
    <d v="2017-03-01T00:00:00"/>
    <d v="2017-03-09T00:00:00"/>
    <s v="Thursday"/>
    <d v="1899-12-30T20:44:57"/>
    <d v="1899-12-30T21:00:00"/>
    <s v="One Way"/>
  </r>
  <r>
    <n v="1531083"/>
    <s v="Non-RFID Card Member"/>
    <m/>
    <m/>
    <n v="53228"/>
    <s v="UNITED STATES"/>
    <s v="Single Ride"/>
    <n v="5558"/>
    <x v="43"/>
    <n v="43.036900000000003"/>
    <n v="-87.89667"/>
    <x v="36"/>
    <n v="43.036900000000003"/>
    <n v="-87.89667"/>
    <n v="41"/>
    <n v="6"/>
    <n v="6.2"/>
    <n v="5.8"/>
    <n v="246"/>
    <n v="-1"/>
    <d v="2017-03-10T00:00:00"/>
    <d v="2017-03-01T00:00:00"/>
    <d v="2017-03-10T00:00:00"/>
    <s v="Friday"/>
    <d v="1899-12-30T12:49:28"/>
    <d v="1899-12-30T13:00:00"/>
    <n v="1"/>
    <d v="2017-03-10T00:00:00"/>
    <d v="2017-03-01T00:00:00"/>
    <d v="2017-03-10T00:00:00"/>
    <s v="Friday"/>
    <d v="1899-12-30T13:30:01"/>
    <d v="1899-12-30T14:00:00"/>
    <s v="Round Trip"/>
  </r>
  <r>
    <n v="1532072"/>
    <s v="Non-RFID Card Member"/>
    <m/>
    <m/>
    <n v="53217"/>
    <s v="UNITED STATES"/>
    <s v="Single Ride"/>
    <n v="5515"/>
    <x v="5"/>
    <n v="43.031320000000001"/>
    <n v="-87.904259999999994"/>
    <x v="4"/>
    <n v="43.038580000000003"/>
    <n v="-87.90934"/>
    <n v="6"/>
    <n v="3"/>
    <n v="0.9"/>
    <n v="0.9"/>
    <n v="36"/>
    <n v="-1"/>
    <d v="2017-03-11T00:00:00"/>
    <d v="2017-03-01T00:00:00"/>
    <d v="2017-03-11T00:00:00"/>
    <s v="Saturday"/>
    <d v="1899-12-30T12:16:24"/>
    <d v="1899-12-30T12:00:00"/>
    <n v="1"/>
    <d v="2017-03-11T00:00:00"/>
    <d v="2017-03-01T00:00:00"/>
    <d v="2017-03-11T00:00:00"/>
    <s v="Saturday"/>
    <d v="1899-12-30T12:22:56"/>
    <d v="1899-12-30T12:00:00"/>
    <s v="One Way"/>
  </r>
  <r>
    <n v="1532118"/>
    <s v="Non-RFID Card Member"/>
    <m/>
    <m/>
    <n v="53212"/>
    <s v="UNITED STATES"/>
    <s v="Single Ride"/>
    <n v="45"/>
    <x v="27"/>
    <n v="43.058010000000003"/>
    <n v="-87.877300000000005"/>
    <x v="47"/>
    <n v="43.06033"/>
    <n v="-87.89546"/>
    <n v="32"/>
    <n v="3"/>
    <n v="4.8"/>
    <n v="4.5999999999999996"/>
    <n v="192"/>
    <n v="-1"/>
    <d v="2017-03-11T00:00:00"/>
    <d v="2017-03-01T00:00:00"/>
    <d v="2017-03-11T00:00:00"/>
    <s v="Saturday"/>
    <d v="1899-12-30T13:01:30"/>
    <d v="1899-12-30T13:00:00"/>
    <n v="1"/>
    <d v="2017-03-11T00:00:00"/>
    <d v="2017-03-01T00:00:00"/>
    <d v="2017-03-11T00:00:00"/>
    <s v="Saturday"/>
    <d v="1899-12-30T13:33:51"/>
    <d v="1899-12-30T14:00:00"/>
    <s v="One Way"/>
  </r>
  <r>
    <n v="1504846"/>
    <s v="Non-RFID Card Member"/>
    <m/>
    <m/>
    <n v="53202"/>
    <s v="UNITED STATES"/>
    <s v="Single Ride"/>
    <n v="5512"/>
    <x v="0"/>
    <n v="43.042490000000001"/>
    <n v="-87.909959999999998"/>
    <x v="33"/>
    <n v="43.004728999999998"/>
    <n v="-87.905463999999995"/>
    <n v="20"/>
    <n v="3"/>
    <n v="3"/>
    <n v="2.9"/>
    <n v="120"/>
    <n v="-1"/>
    <d v="2017-03-11T00:00:00"/>
    <d v="2017-03-01T00:00:00"/>
    <d v="2017-03-11T00:00:00"/>
    <s v="Saturday"/>
    <d v="1899-12-30T15:16:32"/>
    <d v="1899-12-30T15:00:00"/>
    <n v="1"/>
    <d v="2017-03-11T00:00:00"/>
    <d v="2017-03-01T00:00:00"/>
    <d v="2017-03-11T00:00:00"/>
    <s v="Saturday"/>
    <d v="1899-12-30T15:36:55"/>
    <d v="1899-12-30T16:00:00"/>
    <s v="One Way"/>
  </r>
  <r>
    <n v="1535400"/>
    <s v="Non-RFID Card Member"/>
    <m/>
    <m/>
    <n v="54911"/>
    <s v="UNITED STATES"/>
    <s v="Single Ride"/>
    <n v="11161"/>
    <x v="10"/>
    <n v="43.038649999999997"/>
    <n v="-87.921930000000003"/>
    <x v="3"/>
    <n v="43.03519"/>
    <n v="-87.907390000000007"/>
    <n v="19"/>
    <n v="0"/>
    <n v="2.9"/>
    <n v="2.7"/>
    <n v="114"/>
    <n v="-1"/>
    <d v="2017-03-14T00:00:00"/>
    <d v="2017-03-01T00:00:00"/>
    <d v="2017-03-14T00:00:00"/>
    <s v="Tuesday"/>
    <d v="1899-12-30T14:59:23"/>
    <d v="1899-12-30T15:00:00"/>
    <n v="1"/>
    <d v="2017-03-14T00:00:00"/>
    <d v="2017-03-01T00:00:00"/>
    <d v="2017-03-14T00:00:00"/>
    <s v="Tuesday"/>
    <d v="1899-12-30T15:18:43"/>
    <d v="1899-12-30T15:00:00"/>
    <s v="One Way"/>
  </r>
  <r>
    <n v="1535400"/>
    <s v="Non-RFID Card Member"/>
    <m/>
    <m/>
    <n v="54911"/>
    <s v="UNITED STATES"/>
    <s v="Single Ride"/>
    <n v="5426"/>
    <x v="10"/>
    <n v="43.038649999999997"/>
    <n v="-87.921930000000003"/>
    <x v="3"/>
    <n v="43.03519"/>
    <n v="-87.907390000000007"/>
    <n v="18"/>
    <n v="0"/>
    <n v="2.7"/>
    <n v="2.6"/>
    <n v="108"/>
    <n v="-1"/>
    <d v="2017-03-14T00:00:00"/>
    <d v="2017-03-01T00:00:00"/>
    <d v="2017-03-14T00:00:00"/>
    <s v="Tuesday"/>
    <d v="1899-12-30T15:00:21"/>
    <d v="1899-12-30T15:00:00"/>
    <n v="1"/>
    <d v="2017-03-14T00:00:00"/>
    <d v="2017-03-01T00:00:00"/>
    <d v="2017-03-14T00:00:00"/>
    <s v="Tuesday"/>
    <d v="1899-12-30T15:18:35"/>
    <d v="1899-12-30T15:00:00"/>
    <s v="One Way"/>
  </r>
  <r>
    <n v="1537646"/>
    <s v="Non-RFID Card Member"/>
    <m/>
    <m/>
    <n v="53212"/>
    <s v="UNITED STATES"/>
    <s v="Single Ride"/>
    <n v="5567"/>
    <x v="15"/>
    <n v="43.04824"/>
    <n v="-87.904970000000006"/>
    <x v="0"/>
    <n v="43.04824"/>
    <n v="-87.904970000000006"/>
    <n v="24"/>
    <n v="0"/>
    <n v="3.6"/>
    <n v="3.4"/>
    <n v="144"/>
    <n v="-1"/>
    <d v="2017-03-16T00:00:00"/>
    <d v="2017-03-01T00:00:00"/>
    <d v="2017-03-16T00:00:00"/>
    <s v="Thursday"/>
    <d v="1899-12-30T10:48:38"/>
    <d v="1899-12-30T11:00:00"/>
    <n v="1"/>
    <d v="2017-03-16T00:00:00"/>
    <d v="2017-03-01T00:00:00"/>
    <d v="2017-03-16T00:00:00"/>
    <s v="Thursday"/>
    <d v="1899-12-30T11:12:43"/>
    <d v="1899-12-30T11:00:00"/>
    <s v="Round Trip"/>
  </r>
  <r>
    <n v="1537647"/>
    <s v="Non-RFID Card Member"/>
    <m/>
    <m/>
    <n v="53188"/>
    <s v="UNITED STATES"/>
    <s v="Single Ride"/>
    <n v="11084"/>
    <x v="15"/>
    <n v="43.04824"/>
    <n v="-87.904970000000006"/>
    <x v="5"/>
    <n v="43.040349999999997"/>
    <n v="-87.920760000000001"/>
    <n v="22"/>
    <n v="0"/>
    <n v="3.3"/>
    <n v="3.1"/>
    <n v="132"/>
    <n v="-1"/>
    <d v="2017-03-16T00:00:00"/>
    <d v="2017-03-01T00:00:00"/>
    <d v="2017-03-16T00:00:00"/>
    <s v="Thursday"/>
    <d v="1899-12-30T10:50:27"/>
    <d v="1899-12-30T11:00:00"/>
    <n v="1"/>
    <d v="2017-03-16T00:00:00"/>
    <d v="2017-03-01T00:00:00"/>
    <d v="2017-03-16T00:00:00"/>
    <s v="Thursday"/>
    <d v="1899-12-30T11:12:51"/>
    <d v="1899-12-30T11:00:00"/>
    <s v="One Way"/>
  </r>
  <r>
    <n v="1539655"/>
    <s v="Non-RFID Card Member"/>
    <m/>
    <m/>
    <n v="15106"/>
    <s v="UNITED STATES"/>
    <s v="Single Ride"/>
    <n v="11148"/>
    <x v="28"/>
    <n v="43.052549999999997"/>
    <n v="-87.909329999999997"/>
    <x v="9"/>
    <n v="43.03913"/>
    <n v="-87.916150000000002"/>
    <n v="18"/>
    <n v="0"/>
    <n v="2.7"/>
    <n v="2.6"/>
    <n v="108"/>
    <n v="-1"/>
    <d v="2017-03-17T00:00:00"/>
    <d v="2017-03-01T00:00:00"/>
    <d v="2017-03-17T00:00:00"/>
    <s v="Friday"/>
    <d v="1899-12-30T15:06:33"/>
    <d v="1899-12-30T15:00:00"/>
    <n v="1"/>
    <d v="2017-03-17T00:00:00"/>
    <d v="2017-03-01T00:00:00"/>
    <d v="2017-03-17T00:00:00"/>
    <s v="Friday"/>
    <d v="1899-12-30T15:24:07"/>
    <d v="1899-12-30T15:00:00"/>
    <s v="One Way"/>
  </r>
  <r>
    <n v="1539658"/>
    <s v="Non-RFID Card Member"/>
    <m/>
    <m/>
    <n v="19096"/>
    <s v="UNITED STATES"/>
    <s v="Single Ride"/>
    <n v="5430"/>
    <x v="28"/>
    <n v="43.052549999999997"/>
    <n v="-87.909329999999997"/>
    <x v="9"/>
    <n v="43.03913"/>
    <n v="-87.916150000000002"/>
    <n v="16"/>
    <n v="0"/>
    <n v="2.4"/>
    <n v="2.2999999999999998"/>
    <n v="96"/>
    <n v="-1"/>
    <d v="2017-03-17T00:00:00"/>
    <d v="2017-03-01T00:00:00"/>
    <d v="2017-03-17T00:00:00"/>
    <s v="Friday"/>
    <d v="1899-12-30T15:07:14"/>
    <d v="1899-12-30T15:00:00"/>
    <n v="1"/>
    <d v="2017-03-17T00:00:00"/>
    <d v="2017-03-01T00:00:00"/>
    <d v="2017-03-17T00:00:00"/>
    <s v="Friday"/>
    <d v="1899-12-30T15:23:59"/>
    <d v="1899-12-30T15:00:00"/>
    <s v="One Way"/>
  </r>
  <r>
    <n v="1478664"/>
    <s v="Non-RFID Card Member"/>
    <m/>
    <m/>
    <n v="53202"/>
    <s v="UNITED STATES"/>
    <s v="Single Ride"/>
    <n v="11143"/>
    <x v="48"/>
    <n v="43.058619999999998"/>
    <n v="-87.885319999999993"/>
    <x v="0"/>
    <n v="43.04824"/>
    <n v="-87.904970000000006"/>
    <n v="12"/>
    <n v="0"/>
    <n v="1.8"/>
    <n v="1.7"/>
    <n v="72"/>
    <n v="-1"/>
    <d v="2017-03-17T00:00:00"/>
    <d v="2017-03-01T00:00:00"/>
    <d v="2017-03-17T00:00:00"/>
    <s v="Friday"/>
    <d v="1899-12-30T15:40:26"/>
    <d v="1899-12-30T16:00:00"/>
    <n v="1"/>
    <d v="2017-03-17T00:00:00"/>
    <d v="2017-03-01T00:00:00"/>
    <d v="2017-03-17T00:00:00"/>
    <s v="Friday"/>
    <d v="1899-12-30T15:52:10"/>
    <d v="1899-12-30T16:00:00"/>
    <s v="One Way"/>
  </r>
  <r>
    <n v="1540719"/>
    <s v="Non-RFID Card Member"/>
    <m/>
    <m/>
    <n v="53037"/>
    <s v="UNITED STATES"/>
    <s v="Single Ride"/>
    <n v="11142"/>
    <x v="37"/>
    <n v="43.046570000000003"/>
    <n v="-87.908720000000002"/>
    <x v="7"/>
    <n v="43.074655999999997"/>
    <n v="-87.889011999999994"/>
    <n v="25"/>
    <n v="0"/>
    <n v="3.8"/>
    <n v="3.6"/>
    <n v="150"/>
    <n v="-1"/>
    <d v="2017-03-18T00:00:00"/>
    <d v="2017-03-01T00:00:00"/>
    <d v="2017-03-18T00:00:00"/>
    <s v="Saturday"/>
    <d v="1899-12-30T02:45:39"/>
    <d v="1899-12-30T03:00:00"/>
    <n v="1"/>
    <d v="2017-03-18T00:00:00"/>
    <d v="2017-03-01T00:00:00"/>
    <d v="2017-03-18T00:00:00"/>
    <s v="Saturday"/>
    <d v="1899-12-30T03:10:28"/>
    <d v="1899-12-30T03:00:00"/>
    <s v="One Way"/>
  </r>
  <r>
    <n v="1538435"/>
    <s v="Non-RFID Card Member"/>
    <m/>
    <m/>
    <n v="53714"/>
    <s v="UNITED STATES"/>
    <s v="Single Ride"/>
    <n v="5496"/>
    <x v="49"/>
    <n v="43.026229999999998"/>
    <n v="-87.912809999999993"/>
    <x v="2"/>
    <n v="43.048200000000001"/>
    <n v="-87.900859999999994"/>
    <n v="28"/>
    <n v="0"/>
    <n v="4.2"/>
    <n v="4"/>
    <n v="168"/>
    <n v="-1"/>
    <d v="2017-03-18T00:00:00"/>
    <d v="2017-03-01T00:00:00"/>
    <d v="2017-03-18T00:00:00"/>
    <s v="Saturday"/>
    <d v="1899-12-30T10:54:17"/>
    <d v="1899-12-30T11:00:00"/>
    <n v="1"/>
    <d v="2017-03-18T00:00:00"/>
    <d v="2017-03-01T00:00:00"/>
    <d v="2017-03-18T00:00:00"/>
    <s v="Saturday"/>
    <d v="1899-12-30T11:22:23"/>
    <d v="1899-12-30T11:00:00"/>
    <s v="One Way"/>
  </r>
  <r>
    <n v="1198458"/>
    <s v="Non-RFID Card Member"/>
    <m/>
    <m/>
    <n v="53207"/>
    <s v="UNITED STATES"/>
    <s v="Single Ride"/>
    <n v="11079"/>
    <x v="31"/>
    <n v="43.052460000000004"/>
    <n v="-87.891000000000005"/>
    <x v="26"/>
    <n v="43.052460000000004"/>
    <n v="-87.891000000000005"/>
    <n v="0"/>
    <n v="0"/>
    <n v="0"/>
    <n v="0"/>
    <n v="0"/>
    <n v="-1"/>
    <d v="2017-03-18T00:00:00"/>
    <d v="2017-03-01T00:00:00"/>
    <d v="2017-03-18T00:00:00"/>
    <s v="Saturday"/>
    <d v="1899-12-30T11:59:42"/>
    <d v="1899-12-30T12:00:00"/>
    <n v="1"/>
    <d v="2017-03-18T00:00:00"/>
    <d v="2017-03-01T00:00:00"/>
    <d v="2017-03-18T00:00:00"/>
    <s v="Saturday"/>
    <d v="1899-12-30T11:59:55"/>
    <d v="1899-12-30T12:00:00"/>
    <s v="Round Trip"/>
  </r>
  <r>
    <n v="1542144"/>
    <s v="Non-RFID Card Member"/>
    <m/>
    <m/>
    <n v="61028"/>
    <s v="UNITED STATES"/>
    <s v="Single Ride"/>
    <n v="11055"/>
    <x v="43"/>
    <n v="43.036900000000003"/>
    <n v="-87.89667"/>
    <x v="36"/>
    <n v="43.036900000000003"/>
    <n v="-87.89667"/>
    <n v="1"/>
    <n v="0"/>
    <n v="0.2"/>
    <n v="0.1"/>
    <n v="6"/>
    <n v="-1"/>
    <d v="2017-03-18T00:00:00"/>
    <d v="2017-03-01T00:00:00"/>
    <d v="2017-03-18T00:00:00"/>
    <s v="Saturday"/>
    <d v="1899-12-30T14:58:39"/>
    <d v="1899-12-30T15:00:00"/>
    <n v="1"/>
    <d v="2017-03-18T00:00:00"/>
    <d v="2017-03-01T00:00:00"/>
    <d v="2017-03-18T00:00:00"/>
    <s v="Saturday"/>
    <d v="1899-12-30T14:59:05"/>
    <d v="1899-12-30T15:00:00"/>
    <s v="Round Trip"/>
  </r>
  <r>
    <n v="1542437"/>
    <s v="Non-RFID Card Member"/>
    <m/>
    <m/>
    <n v="53208"/>
    <s v="UNITED STATES"/>
    <s v="Single Ride"/>
    <n v="5529"/>
    <x v="45"/>
    <n v="43.05536"/>
    <n v="-87.90504"/>
    <x v="39"/>
    <n v="43.05536"/>
    <n v="-87.90504"/>
    <n v="24"/>
    <n v="0"/>
    <n v="3.6"/>
    <n v="3.4"/>
    <n v="144"/>
    <n v="-1"/>
    <d v="2017-03-18T00:00:00"/>
    <d v="2017-03-01T00:00:00"/>
    <d v="2017-03-18T00:00:00"/>
    <s v="Saturday"/>
    <d v="1899-12-30T15:55:36"/>
    <d v="1899-12-30T16:00:00"/>
    <n v="1"/>
    <d v="2017-03-18T00:00:00"/>
    <d v="2017-03-01T00:00:00"/>
    <d v="2017-03-18T00:00:00"/>
    <s v="Saturday"/>
    <d v="1899-12-30T16:19:44"/>
    <d v="1899-12-30T16:00:00"/>
    <s v="Round Trip"/>
  </r>
  <r>
    <n v="1543753"/>
    <s v="Non-RFID Card Member"/>
    <m/>
    <m/>
    <n v="53002"/>
    <s v="UNITED STATES"/>
    <s v="Single Ride"/>
    <n v="5493"/>
    <x v="37"/>
    <n v="43.046570000000003"/>
    <n v="-87.908720000000002"/>
    <x v="20"/>
    <n v="43.05847"/>
    <n v="-87.898079999999993"/>
    <n v="294"/>
    <n v="27"/>
    <n v="18"/>
    <n v="17.100000000000001"/>
    <n v="720"/>
    <n v="-1"/>
    <d v="2017-03-19T00:00:00"/>
    <d v="2017-03-01T00:00:00"/>
    <d v="2017-03-19T00:00:00"/>
    <s v="Sunday"/>
    <d v="1899-12-30T02:09:22"/>
    <d v="1899-12-30T02:00:00"/>
    <n v="1"/>
    <d v="2017-03-19T00:00:00"/>
    <d v="2017-03-01T00:00:00"/>
    <d v="2017-03-19T00:00:00"/>
    <s v="Sunday"/>
    <d v="1899-12-30T07:03:56"/>
    <d v="1899-12-30T07:00:00"/>
    <s v="One Way"/>
  </r>
  <r>
    <n v="1280389"/>
    <s v="Non-RFID Card Member"/>
    <m/>
    <m/>
    <n v="53202"/>
    <s v="UNITED STATES"/>
    <s v="Single Ride"/>
    <n v="5524"/>
    <x v="31"/>
    <n v="43.052460000000004"/>
    <n v="-87.891000000000005"/>
    <x v="26"/>
    <n v="43.052460000000004"/>
    <n v="-87.891000000000005"/>
    <n v="79"/>
    <n v="6"/>
    <n v="11.9"/>
    <n v="11.3"/>
    <n v="474"/>
    <n v="-1"/>
    <d v="2017-03-19T00:00:00"/>
    <d v="2017-03-01T00:00:00"/>
    <d v="2017-03-19T00:00:00"/>
    <s v="Sunday"/>
    <d v="1899-12-30T12:32:49"/>
    <d v="1899-12-30T13:00:00"/>
    <n v="1"/>
    <d v="2017-03-19T00:00:00"/>
    <d v="2017-03-01T00:00:00"/>
    <d v="2017-03-19T00:00:00"/>
    <s v="Sunday"/>
    <d v="1899-12-30T13:51:59"/>
    <d v="1899-12-30T14:00:00"/>
    <s v="Round Trip"/>
  </r>
  <r>
    <n v="1544342"/>
    <s v="Non-RFID Card Member"/>
    <m/>
    <m/>
    <n v="53221"/>
    <s v="UNITED STATES"/>
    <s v="Single Ride"/>
    <n v="11140"/>
    <x v="43"/>
    <n v="43.036900000000003"/>
    <n v="-87.89667"/>
    <x v="36"/>
    <n v="43.036900000000003"/>
    <n v="-87.89667"/>
    <n v="33"/>
    <n v="0"/>
    <n v="5"/>
    <n v="4.7"/>
    <n v="198"/>
    <n v="-1"/>
    <d v="2017-03-19T00:00:00"/>
    <d v="2017-03-01T00:00:00"/>
    <d v="2017-03-19T00:00:00"/>
    <s v="Sunday"/>
    <d v="1899-12-30T13:06:16"/>
    <d v="1899-12-30T13:00:00"/>
    <n v="1"/>
    <d v="2017-03-19T00:00:00"/>
    <d v="2017-03-01T00:00:00"/>
    <d v="2017-03-19T00:00:00"/>
    <s v="Sunday"/>
    <d v="1899-12-30T13:39:39"/>
    <d v="1899-12-30T14:00:00"/>
    <s v="Round Trip"/>
  </r>
  <r>
    <n v="1546291"/>
    <s v="Non-RFID Card Member"/>
    <m/>
    <m/>
    <n v="53202"/>
    <s v="UNITED STATES"/>
    <s v="Single Ride"/>
    <n v="5587"/>
    <x v="3"/>
    <n v="43.03519"/>
    <n v="-87.907390000000007"/>
    <x v="26"/>
    <n v="43.052460000000004"/>
    <n v="-87.891000000000005"/>
    <n v="33"/>
    <n v="0"/>
    <n v="5"/>
    <n v="4.7"/>
    <n v="198"/>
    <n v="-1"/>
    <d v="2017-03-20T00:00:00"/>
    <d v="2017-03-01T00:00:00"/>
    <d v="2017-03-20T00:00:00"/>
    <s v="Monday"/>
    <d v="1899-12-30T10:41:51"/>
    <d v="1899-12-30T11:00:00"/>
    <n v="1"/>
    <d v="2017-03-20T00:00:00"/>
    <d v="2017-03-01T00:00:00"/>
    <d v="2017-03-20T00:00:00"/>
    <s v="Monday"/>
    <d v="1899-12-30T11:14:37"/>
    <d v="1899-12-30T11:00:00"/>
    <s v="One Way"/>
  </r>
  <r>
    <n v="1382213"/>
    <s v="Non-RFID Card Member"/>
    <m/>
    <m/>
    <n v="53211"/>
    <s v="UNITED STATES"/>
    <s v="Single Ride"/>
    <n v="5446"/>
    <x v="31"/>
    <n v="43.052460000000004"/>
    <n v="-87.891000000000005"/>
    <x v="36"/>
    <n v="43.036900000000003"/>
    <n v="-87.89667"/>
    <n v="6"/>
    <n v="0"/>
    <n v="0.9"/>
    <n v="0.9"/>
    <n v="36"/>
    <n v="-1"/>
    <d v="2017-03-20T00:00:00"/>
    <d v="2017-03-01T00:00:00"/>
    <d v="2017-03-20T00:00:00"/>
    <s v="Monday"/>
    <d v="1899-12-30T15:43:16"/>
    <d v="1899-12-30T16:00:00"/>
    <n v="1"/>
    <d v="2017-03-20T00:00:00"/>
    <d v="2017-03-01T00:00:00"/>
    <d v="2017-03-20T00:00:00"/>
    <s v="Monday"/>
    <d v="1899-12-30T15:49:20"/>
    <d v="1899-12-30T16:00:00"/>
    <s v="One Way"/>
  </r>
  <r>
    <n v="1547810"/>
    <s v="Non-RFID Card Member"/>
    <m/>
    <m/>
    <n v="78640"/>
    <s v="UNITED STATES"/>
    <s v="Single Ride"/>
    <n v="11161"/>
    <x v="3"/>
    <n v="43.03519"/>
    <n v="-87.907390000000007"/>
    <x v="34"/>
    <n v="43.053040000000003"/>
    <n v="-87.897660000000002"/>
    <n v="37"/>
    <n v="3"/>
    <n v="5.6"/>
    <n v="5.3"/>
    <n v="222"/>
    <n v="-1"/>
    <d v="2017-03-21T00:00:00"/>
    <d v="2017-03-01T00:00:00"/>
    <d v="2017-03-21T00:00:00"/>
    <s v="Tuesday"/>
    <d v="1899-12-30T16:49:12"/>
    <d v="1899-12-30T17:00:00"/>
    <n v="1"/>
    <d v="2017-03-21T00:00:00"/>
    <d v="2017-03-01T00:00:00"/>
    <d v="2017-03-21T00:00:00"/>
    <s v="Tuesday"/>
    <d v="1899-12-30T17:26:18"/>
    <d v="1899-12-30T17:00:00"/>
    <s v="One Way"/>
  </r>
  <r>
    <n v="1367140"/>
    <s v="Non-RFID Card Member"/>
    <m/>
    <m/>
    <n v="53211"/>
    <s v="UNITED STATES"/>
    <s v="Single Ride"/>
    <n v="231"/>
    <x v="38"/>
    <n v="43.038719999999998"/>
    <n v="-87.905339999999995"/>
    <x v="0"/>
    <n v="43.04824"/>
    <n v="-87.904970000000006"/>
    <n v="7"/>
    <n v="0"/>
    <n v="1.1000000000000001"/>
    <n v="1"/>
    <n v="42"/>
    <n v="-1"/>
    <d v="2017-03-21T00:00:00"/>
    <d v="2017-03-01T00:00:00"/>
    <d v="2017-03-21T00:00:00"/>
    <s v="Tuesday"/>
    <d v="1899-12-30T19:42:41"/>
    <d v="1899-12-30T20:00:00"/>
    <n v="1"/>
    <d v="2017-03-21T00:00:00"/>
    <d v="2017-03-01T00:00:00"/>
    <d v="2017-03-21T00:00:00"/>
    <s v="Tuesday"/>
    <d v="1899-12-30T19:49:50"/>
    <d v="1899-12-30T20:00:00"/>
    <s v="One Way"/>
  </r>
  <r>
    <n v="1548601"/>
    <s v="Non-RFID Card Member"/>
    <m/>
    <m/>
    <n v="53406"/>
    <s v="UNITED STATES"/>
    <s v="Single Ride"/>
    <n v="5533"/>
    <x v="4"/>
    <n v="43.040349999999997"/>
    <n v="-87.920760000000001"/>
    <x v="28"/>
    <n v="43.038719999999998"/>
    <n v="-87.905339999999995"/>
    <n v="9"/>
    <n v="0"/>
    <n v="1.4"/>
    <n v="1.3"/>
    <n v="54"/>
    <n v="-1"/>
    <d v="2017-03-22T00:00:00"/>
    <d v="2017-03-01T00:00:00"/>
    <d v="2017-03-22T00:00:00"/>
    <s v="Wednesday"/>
    <d v="1899-12-30T16:23:17"/>
    <d v="1899-12-30T16:00:00"/>
    <n v="1"/>
    <d v="2017-03-22T00:00:00"/>
    <d v="2017-03-01T00:00:00"/>
    <d v="2017-03-22T00:00:00"/>
    <s v="Wednesday"/>
    <d v="1899-12-30T16:32:12"/>
    <d v="1899-12-30T17:00:00"/>
    <s v="One Way"/>
  </r>
  <r>
    <n v="1548768"/>
    <s v="Non-RFID Card Member"/>
    <m/>
    <m/>
    <n v="52304"/>
    <s v="UNITED STATES"/>
    <s v="Single Ride"/>
    <n v="5519"/>
    <x v="21"/>
    <n v="43.060786"/>
    <n v="-87.883825999999999"/>
    <x v="19"/>
    <n v="43.060786"/>
    <n v="-87.883825999999999"/>
    <n v="50"/>
    <n v="3"/>
    <n v="7.5"/>
    <n v="7.1"/>
    <n v="300"/>
    <n v="-1"/>
    <d v="2017-03-22T00:00:00"/>
    <d v="2017-03-01T00:00:00"/>
    <d v="2017-03-22T00:00:00"/>
    <s v="Wednesday"/>
    <d v="1899-12-30T18:50:39"/>
    <d v="1899-12-30T19:00:00"/>
    <n v="1"/>
    <d v="2017-03-22T00:00:00"/>
    <d v="2017-03-01T00:00:00"/>
    <d v="2017-03-22T00:00:00"/>
    <s v="Wednesday"/>
    <d v="1899-12-30T19:40:05"/>
    <d v="1899-12-30T20:00:00"/>
    <s v="Round Trip"/>
  </r>
  <r>
    <n v="1519515"/>
    <s v="Non-RFID Card Member"/>
    <m/>
    <m/>
    <n v="91945"/>
    <s v="UNITED STATES"/>
    <s v="Single Ride"/>
    <n v="11063"/>
    <x v="32"/>
    <n v="43.040154000000001"/>
    <n v="-87.932113000000001"/>
    <x v="1"/>
    <n v="43.03886"/>
    <n v="-87.902720000000002"/>
    <n v="11"/>
    <n v="0"/>
    <n v="1.7"/>
    <n v="1.6"/>
    <n v="66"/>
    <n v="-1"/>
    <d v="2017-03-23T00:00:00"/>
    <d v="2017-03-01T00:00:00"/>
    <d v="2017-03-23T00:00:00"/>
    <s v="Thursday"/>
    <d v="1899-12-30T07:43:05"/>
    <d v="1899-12-30T08:00:00"/>
    <n v="1"/>
    <d v="2017-03-23T00:00:00"/>
    <d v="2017-03-01T00:00:00"/>
    <d v="2017-03-23T00:00:00"/>
    <s v="Thursday"/>
    <d v="1899-12-30T07:54:13"/>
    <d v="1899-12-30T08:00:00"/>
    <s v="One Way"/>
  </r>
  <r>
    <n v="1549563"/>
    <s v="Non-RFID Card Member"/>
    <m/>
    <m/>
    <n v="53215"/>
    <s v="UNITED STATES"/>
    <s v="Single Ride"/>
    <n v="5558"/>
    <x v="3"/>
    <n v="43.03519"/>
    <n v="-87.907390000000007"/>
    <x v="3"/>
    <n v="43.03519"/>
    <n v="-87.907390000000007"/>
    <n v="32"/>
    <n v="0"/>
    <n v="4.8"/>
    <n v="4.5999999999999996"/>
    <n v="192"/>
    <n v="-1"/>
    <d v="2017-03-23T00:00:00"/>
    <d v="2017-03-01T00:00:00"/>
    <d v="2017-03-23T00:00:00"/>
    <s v="Thursday"/>
    <d v="1899-12-30T16:56:39"/>
    <d v="1899-12-30T17:00:00"/>
    <n v="1"/>
    <d v="2017-03-23T00:00:00"/>
    <d v="2017-03-01T00:00:00"/>
    <d v="2017-03-23T00:00:00"/>
    <s v="Thursday"/>
    <d v="1899-12-30T17:28:14"/>
    <d v="1899-12-30T17:00:00"/>
    <s v="Round Trip"/>
  </r>
  <r>
    <n v="1549567"/>
    <s v="Non-RFID Card Member"/>
    <m/>
    <m/>
    <n v="53215"/>
    <s v="UNITED STATES"/>
    <s v="Single Ride"/>
    <n v="153"/>
    <x v="3"/>
    <n v="43.03519"/>
    <n v="-87.907390000000007"/>
    <x v="3"/>
    <n v="43.03519"/>
    <n v="-87.907390000000007"/>
    <n v="31"/>
    <n v="0"/>
    <n v="4.7"/>
    <n v="4.4000000000000004"/>
    <n v="186"/>
    <n v="-1"/>
    <d v="2017-03-23T00:00:00"/>
    <d v="2017-03-01T00:00:00"/>
    <d v="2017-03-23T00:00:00"/>
    <s v="Thursday"/>
    <d v="1899-12-30T16:57:10"/>
    <d v="1899-12-30T17:00:00"/>
    <n v="1"/>
    <d v="2017-03-23T00:00:00"/>
    <d v="2017-03-01T00:00:00"/>
    <d v="2017-03-23T00:00:00"/>
    <s v="Thursday"/>
    <d v="1899-12-30T17:28:15"/>
    <d v="1899-12-30T17:00:00"/>
    <s v="Round Trip"/>
  </r>
  <r>
    <n v="1211544"/>
    <s v="Non-RFID Card Member"/>
    <m/>
    <m/>
    <n v="53202"/>
    <s v="UNITED STATES"/>
    <s v="Single Ride"/>
    <n v="5562"/>
    <x v="3"/>
    <n v="43.03519"/>
    <n v="-87.907390000000007"/>
    <x v="27"/>
    <n v="43.034619999999997"/>
    <n v="-87.917500000000004"/>
    <n v="16"/>
    <n v="0"/>
    <n v="2.4"/>
    <n v="2.2999999999999998"/>
    <n v="96"/>
    <n v="-1"/>
    <d v="2017-03-24T00:00:00"/>
    <d v="2017-03-01T00:00:00"/>
    <d v="2017-03-24T00:00:00"/>
    <s v="Friday"/>
    <d v="1899-12-30T10:33:36"/>
    <d v="1899-12-30T11:00:00"/>
    <n v="1"/>
    <d v="2017-03-24T00:00:00"/>
    <d v="2017-03-01T00:00:00"/>
    <d v="2017-03-24T00:00:00"/>
    <s v="Friday"/>
    <d v="1899-12-30T10:49:43"/>
    <d v="1899-12-30T11:00:00"/>
    <s v="One Way"/>
  </r>
  <r>
    <n v="1550007"/>
    <s v="Non-RFID Card Member"/>
    <m/>
    <m/>
    <n v="10025"/>
    <s v="UNITED STATES"/>
    <s v="Single Ride"/>
    <n v="5464"/>
    <x v="38"/>
    <n v="43.038719999999998"/>
    <n v="-87.905339999999995"/>
    <x v="23"/>
    <n v="43.045712999999999"/>
    <n v="-87.899756999999994"/>
    <n v="28"/>
    <n v="0"/>
    <n v="4.2"/>
    <n v="4"/>
    <n v="168"/>
    <n v="-1"/>
    <d v="2017-03-24T00:00:00"/>
    <d v="2017-03-01T00:00:00"/>
    <d v="2017-03-24T00:00:00"/>
    <s v="Friday"/>
    <d v="1899-12-30T11:05:55"/>
    <d v="1899-12-30T11:00:00"/>
    <n v="1"/>
    <d v="2017-03-24T00:00:00"/>
    <d v="2017-03-01T00:00:00"/>
    <d v="2017-03-24T00:00:00"/>
    <s v="Friday"/>
    <d v="1899-12-30T11:33:40"/>
    <d v="1899-12-30T12:00:00"/>
    <s v="One Way"/>
  </r>
  <r>
    <n v="1550054"/>
    <s v="Non-RFID Card Member"/>
    <m/>
    <m/>
    <n v="53209"/>
    <s v="UNITED STATES"/>
    <s v="Single Ride"/>
    <n v="271"/>
    <x v="2"/>
    <n v="43.03886"/>
    <n v="-87.902720000000002"/>
    <x v="3"/>
    <n v="43.03519"/>
    <n v="-87.907390000000007"/>
    <n v="6"/>
    <n v="0"/>
    <n v="0.9"/>
    <n v="0.9"/>
    <n v="36"/>
    <n v="-1"/>
    <d v="2017-03-24T00:00:00"/>
    <d v="2017-03-01T00:00:00"/>
    <d v="2017-03-24T00:00:00"/>
    <s v="Friday"/>
    <d v="1899-12-30T11:32:44"/>
    <d v="1899-12-30T12:00:00"/>
    <n v="1"/>
    <d v="2017-03-24T00:00:00"/>
    <d v="2017-03-01T00:00:00"/>
    <d v="2017-03-24T00:00:00"/>
    <s v="Friday"/>
    <d v="1899-12-30T11:38:27"/>
    <d v="1899-12-30T12:00:00"/>
    <s v="One Way"/>
  </r>
  <r>
    <n v="1550068"/>
    <s v="Non-RFID Card Member"/>
    <m/>
    <m/>
    <n v="53092"/>
    <s v="UNITED STATES"/>
    <s v="Single Ride"/>
    <n v="5542"/>
    <x v="35"/>
    <n v="43.074655999999997"/>
    <n v="-87.889011999999994"/>
    <x v="18"/>
    <n v="43.074890000000003"/>
    <n v="-87.882810000000006"/>
    <n v="22"/>
    <n v="0"/>
    <n v="3.3"/>
    <n v="3.1"/>
    <n v="132"/>
    <n v="-1"/>
    <d v="2017-03-24T00:00:00"/>
    <d v="2017-03-01T00:00:00"/>
    <d v="2017-03-24T00:00:00"/>
    <s v="Friday"/>
    <d v="1899-12-30T11:43:47"/>
    <d v="1899-12-30T12:00:00"/>
    <n v="1"/>
    <d v="2017-03-24T00:00:00"/>
    <d v="2017-03-01T00:00:00"/>
    <d v="2017-03-24T00:00:00"/>
    <s v="Friday"/>
    <d v="1899-12-30T12:05:03"/>
    <d v="1899-12-30T12:00:00"/>
    <s v="One Way"/>
  </r>
  <r>
    <n v="1550167"/>
    <s v="Non-RFID Card Member"/>
    <m/>
    <m/>
    <n v="19490"/>
    <s v="UNITED STATES"/>
    <s v="Single Ride"/>
    <n v="5425"/>
    <x v="31"/>
    <n v="43.052460000000004"/>
    <n v="-87.891000000000005"/>
    <x v="26"/>
    <n v="43.052460000000004"/>
    <n v="-87.891000000000005"/>
    <n v="47"/>
    <n v="3"/>
    <n v="7.1"/>
    <n v="6.7"/>
    <n v="282"/>
    <n v="-1"/>
    <d v="2017-03-24T00:00:00"/>
    <d v="2017-03-01T00:00:00"/>
    <d v="2017-03-24T00:00:00"/>
    <s v="Friday"/>
    <d v="1899-12-30T13:00:21"/>
    <d v="1899-12-30T13:00:00"/>
    <n v="1"/>
    <d v="2017-03-24T00:00:00"/>
    <d v="2017-03-01T00:00:00"/>
    <d v="2017-03-24T00:00:00"/>
    <s v="Friday"/>
    <d v="1899-12-30T13:47:04"/>
    <d v="1899-12-30T14:00:00"/>
    <s v="Round Trip"/>
  </r>
  <r>
    <n v="1550209"/>
    <s v="Non-RFID Card Member"/>
    <m/>
    <m/>
    <n v="53202"/>
    <s v="UNITED STATES"/>
    <s v="Single Ride"/>
    <n v="77"/>
    <x v="31"/>
    <n v="43.052460000000004"/>
    <n v="-87.891000000000005"/>
    <x v="30"/>
    <n v="43.058010000000003"/>
    <n v="-87.877300000000005"/>
    <n v="11"/>
    <n v="0"/>
    <n v="1.7"/>
    <n v="1.6"/>
    <n v="66"/>
    <n v="-1"/>
    <d v="2017-03-24T00:00:00"/>
    <d v="2017-03-01T00:00:00"/>
    <d v="2017-03-24T00:00:00"/>
    <s v="Friday"/>
    <d v="1899-12-30T13:23:12"/>
    <d v="1899-12-30T13:00:00"/>
    <n v="1"/>
    <d v="2017-03-24T00:00:00"/>
    <d v="2017-03-01T00:00:00"/>
    <d v="2017-03-24T00:00:00"/>
    <s v="Friday"/>
    <d v="1899-12-30T13:34:56"/>
    <d v="1899-12-30T14:00:00"/>
    <s v="One Way"/>
  </r>
  <r>
    <n v="1373118"/>
    <s v="Non-RFID Card Member"/>
    <m/>
    <m/>
    <n v="53207"/>
    <s v="UNITED STATES"/>
    <s v="Single Ride"/>
    <n v="1000"/>
    <x v="2"/>
    <n v="43.03886"/>
    <n v="-87.902720000000002"/>
    <x v="33"/>
    <n v="43.004728999999998"/>
    <n v="-87.905463999999995"/>
    <n v="19"/>
    <n v="0"/>
    <n v="2.9"/>
    <n v="2.7"/>
    <n v="114"/>
    <n v="-1"/>
    <d v="2017-03-24T00:00:00"/>
    <d v="2017-03-01T00:00:00"/>
    <d v="2017-03-24T00:00:00"/>
    <s v="Friday"/>
    <d v="1899-12-30T16:27:43"/>
    <d v="1899-12-30T16:00:00"/>
    <n v="1"/>
    <d v="2017-03-24T00:00:00"/>
    <d v="2017-03-01T00:00:00"/>
    <d v="2017-03-24T00:00:00"/>
    <s v="Friday"/>
    <d v="1899-12-30T16:46:42"/>
    <d v="1899-12-30T17:00:00"/>
    <s v="One Way"/>
  </r>
  <r>
    <n v="1553276"/>
    <s v="Non-RFID Card Member"/>
    <m/>
    <m/>
    <n v="53212"/>
    <s v="UNITED STATES"/>
    <s v="Single Ride"/>
    <n v="11081"/>
    <x v="6"/>
    <n v="43.078530000000001"/>
    <n v="-87.882620000000003"/>
    <x v="47"/>
    <n v="43.06033"/>
    <n v="-87.89546"/>
    <n v="12"/>
    <n v="0"/>
    <n v="1.8"/>
    <n v="1.7"/>
    <n v="72"/>
    <n v="-1"/>
    <d v="2017-03-26T00:00:00"/>
    <d v="2017-03-01T00:00:00"/>
    <d v="2017-03-26T00:00:00"/>
    <s v="Sunday"/>
    <d v="1899-12-30T02:00:30"/>
    <d v="1899-12-30T02:00:00"/>
    <n v="1"/>
    <d v="2017-03-26T00:00:00"/>
    <d v="2017-03-01T00:00:00"/>
    <d v="2017-03-26T00:00:00"/>
    <s v="Sunday"/>
    <d v="1899-12-30T02:12:52"/>
    <d v="1899-12-30T02:00:00"/>
    <s v="One Way"/>
  </r>
  <r>
    <n v="1555121"/>
    <s v="Non-RFID Card Member"/>
    <m/>
    <m/>
    <n v="53223"/>
    <s v="UNITED STATES"/>
    <s v="Single Ride"/>
    <n v="319"/>
    <x v="30"/>
    <n v="43.053040000000003"/>
    <n v="-87.897660000000002"/>
    <x v="10"/>
    <n v="43.042490000000001"/>
    <n v="-87.909959999999998"/>
    <n v="379"/>
    <n v="0"/>
    <n v="18"/>
    <n v="17.100000000000001"/>
    <n v="720"/>
    <n v="-1"/>
    <d v="2017-03-27T00:00:00"/>
    <d v="2017-03-01T00:00:00"/>
    <d v="2017-03-27T00:00:00"/>
    <s v="Monday"/>
    <d v="1899-12-30T02:20:26"/>
    <d v="1899-12-30T02:00:00"/>
    <n v="1"/>
    <d v="2017-03-27T00:00:00"/>
    <d v="2017-03-01T00:00:00"/>
    <d v="2017-03-27T00:00:00"/>
    <s v="Monday"/>
    <d v="1899-12-30T08:39:47"/>
    <d v="1899-12-30T09:00:00"/>
    <s v="One Way"/>
  </r>
  <r>
    <n v="1500929"/>
    <s v="Non-RFID Card Member"/>
    <m/>
    <m/>
    <n v="53211"/>
    <s v="UNITED STATES"/>
    <s v="Single Ride"/>
    <n v="17"/>
    <x v="46"/>
    <n v="43.063749000000001"/>
    <n v="-87.887962999999999"/>
    <x v="18"/>
    <n v="43.074890000000003"/>
    <n v="-87.882810000000006"/>
    <n v="10"/>
    <n v="0"/>
    <n v="1.5"/>
    <n v="1.4"/>
    <n v="60"/>
    <n v="-1"/>
    <d v="2017-03-27T00:00:00"/>
    <d v="2017-03-01T00:00:00"/>
    <d v="2017-03-27T00:00:00"/>
    <s v="Monday"/>
    <d v="1899-12-30T13:50:45"/>
    <d v="1899-12-30T14:00:00"/>
    <n v="1"/>
    <d v="2017-03-27T00:00:00"/>
    <d v="2017-03-01T00:00:00"/>
    <d v="2017-03-27T00:00:00"/>
    <s v="Monday"/>
    <d v="1899-12-30T14:00:06"/>
    <d v="1899-12-30T14:00:00"/>
    <s v="One Way"/>
  </r>
  <r>
    <n v="1556382"/>
    <s v="Non-RFID Card Member"/>
    <m/>
    <m/>
    <n v="53716"/>
    <s v="UNITED STATES"/>
    <s v="Single Ride"/>
    <n v="5534"/>
    <x v="21"/>
    <n v="43.060786"/>
    <n v="-87.883825999999999"/>
    <x v="1"/>
    <n v="43.03886"/>
    <n v="-87.902720000000002"/>
    <n v="37"/>
    <n v="3"/>
    <n v="5.6"/>
    <n v="5.3"/>
    <n v="222"/>
    <n v="-1"/>
    <d v="2017-03-28T00:00:00"/>
    <d v="2017-03-01T00:00:00"/>
    <d v="2017-03-28T00:00:00"/>
    <s v="Tuesday"/>
    <d v="1899-12-30T14:10:04"/>
    <d v="1899-12-30T14:00:00"/>
    <n v="1"/>
    <d v="2017-03-28T00:00:00"/>
    <d v="2017-03-01T00:00:00"/>
    <d v="2017-03-28T00:00:00"/>
    <s v="Tuesday"/>
    <d v="1899-12-30T14:47:50"/>
    <d v="1899-12-30T15:00:00"/>
    <s v="One Way"/>
  </r>
  <r>
    <n v="1556832"/>
    <s v="Non-RFID Card Member"/>
    <m/>
    <m/>
    <n v="53122"/>
    <s v="UNITED STATES"/>
    <s v="Single Ride"/>
    <n v="11160"/>
    <x v="39"/>
    <n v="43.056539999999998"/>
    <n v="-87.914370000000005"/>
    <x v="51"/>
    <n v="43.056539999999998"/>
    <n v="-87.914370000000005"/>
    <n v="9"/>
    <n v="0"/>
    <n v="1.4"/>
    <n v="1.3"/>
    <n v="54"/>
    <n v="-1"/>
    <d v="2017-03-29T00:00:00"/>
    <d v="2017-03-01T00:00:00"/>
    <d v="2017-03-29T00:00:00"/>
    <s v="Wednesday"/>
    <d v="1899-12-30T09:04:26"/>
    <d v="1899-12-30T09:00:00"/>
    <n v="1"/>
    <d v="2017-03-29T00:00:00"/>
    <d v="2017-03-01T00:00:00"/>
    <d v="2017-03-29T00:00:00"/>
    <s v="Wednesday"/>
    <d v="1899-12-30T09:13:03"/>
    <d v="1899-12-30T09:00:00"/>
    <s v="Round Trip"/>
  </r>
  <r>
    <n v="1088303"/>
    <s v="Non-RFID Card Member"/>
    <m/>
    <m/>
    <n v="93010"/>
    <s v="UNITED STATES"/>
    <s v="Single Ride"/>
    <n v="5519"/>
    <x v="32"/>
    <n v="43.040154000000001"/>
    <n v="-87.932113000000001"/>
    <x v="28"/>
    <n v="43.038719999999998"/>
    <n v="-87.905339999999995"/>
    <n v="20"/>
    <n v="0"/>
    <n v="3"/>
    <n v="2.9"/>
    <n v="120"/>
    <n v="-1"/>
    <d v="2017-03-29T00:00:00"/>
    <d v="2017-03-01T00:00:00"/>
    <d v="2017-03-29T00:00:00"/>
    <s v="Wednesday"/>
    <d v="1899-12-30T11:45:36"/>
    <d v="1899-12-30T12:00:00"/>
    <n v="1"/>
    <d v="2017-03-29T00:00:00"/>
    <d v="2017-03-01T00:00:00"/>
    <d v="2017-03-29T00:00:00"/>
    <s v="Wednesday"/>
    <d v="1899-12-30T12:05:03"/>
    <d v="1899-12-30T12:00:00"/>
    <s v="One Way"/>
  </r>
  <r>
    <n v="1137978"/>
    <s v="Non-RFID Card Member"/>
    <m/>
    <m/>
    <n v="60654"/>
    <s v="UNITED STATES"/>
    <s v="Single Ride"/>
    <n v="11112"/>
    <x v="2"/>
    <n v="43.03886"/>
    <n v="-87.902720000000002"/>
    <x v="27"/>
    <n v="43.034619999999997"/>
    <n v="-87.917500000000004"/>
    <n v="9"/>
    <n v="0"/>
    <n v="1.4"/>
    <n v="1.3"/>
    <n v="54"/>
    <n v="-1"/>
    <d v="2017-03-29T00:00:00"/>
    <d v="2017-03-01T00:00:00"/>
    <d v="2017-03-29T00:00:00"/>
    <s v="Wednesday"/>
    <d v="1899-12-30T17:10:35"/>
    <d v="1899-12-30T17:00:00"/>
    <n v="1"/>
    <d v="2017-03-29T00:00:00"/>
    <d v="2017-03-01T00:00:00"/>
    <d v="2017-03-29T00:00:00"/>
    <s v="Wednesday"/>
    <d v="1899-12-30T17:19:13"/>
    <d v="1899-12-30T17:00:00"/>
    <s v="One Way"/>
  </r>
  <r>
    <n v="1484231"/>
    <s v="Non-RFID Card Member"/>
    <m/>
    <m/>
    <n v="53233"/>
    <s v="UNITED STATES"/>
    <s v="Single Ride"/>
    <n v="11108"/>
    <x v="7"/>
    <n v="43.038580000000003"/>
    <n v="-87.90934"/>
    <x v="9"/>
    <n v="43.03913"/>
    <n v="-87.916150000000002"/>
    <n v="2"/>
    <n v="0"/>
    <n v="0.3"/>
    <n v="0.3"/>
    <n v="12"/>
    <n v="-1"/>
    <d v="2017-03-30T00:00:00"/>
    <d v="2017-03-01T00:00:00"/>
    <d v="2017-03-30T00:00:00"/>
    <s v="Thursday"/>
    <d v="1899-12-30T15:22:18"/>
    <d v="1899-12-30T15:00:00"/>
    <n v="1"/>
    <d v="2017-03-30T00:00:00"/>
    <d v="2017-03-01T00:00:00"/>
    <d v="2017-03-30T00:00:00"/>
    <s v="Thursday"/>
    <d v="1899-12-30T15:24:33"/>
    <d v="1899-12-30T15:00:00"/>
    <s v="One Way"/>
  </r>
  <r>
    <n v="1512004"/>
    <s v="Non-RFID Card Member"/>
    <m/>
    <m/>
    <n v="53126"/>
    <s v="UNITED STATES"/>
    <s v="Single Ride"/>
    <n v="11079"/>
    <x v="3"/>
    <n v="43.03519"/>
    <n v="-87.907390000000007"/>
    <x v="3"/>
    <n v="43.03519"/>
    <n v="-87.907390000000007"/>
    <n v="77"/>
    <n v="6"/>
    <n v="11.6"/>
    <n v="11"/>
    <n v="462"/>
    <n v="-1"/>
    <d v="2017-03-31T00:00:00"/>
    <d v="2017-03-01T00:00:00"/>
    <d v="2017-03-31T00:00:00"/>
    <s v="Friday"/>
    <d v="1899-12-30T15:39:12"/>
    <d v="1899-12-30T16:00:00"/>
    <n v="1"/>
    <d v="2017-03-31T00:00:00"/>
    <d v="2017-03-01T00:00:00"/>
    <d v="2017-03-31T00:00:00"/>
    <s v="Friday"/>
    <d v="1899-12-30T16:56:59"/>
    <d v="1899-12-30T17:00:00"/>
    <s v="Round Trip"/>
  </r>
  <r>
    <n v="1559222"/>
    <s v="Non-RFID Card Member"/>
    <m/>
    <m/>
    <n v="53072"/>
    <s v="UNITED STATES"/>
    <s v="Single Ride"/>
    <n v="5516"/>
    <x v="23"/>
    <n v="43.05847"/>
    <n v="-87.898079999999993"/>
    <x v="20"/>
    <n v="43.05847"/>
    <n v="-87.898079999999993"/>
    <n v="49"/>
    <n v="3"/>
    <n v="7.4"/>
    <n v="7"/>
    <n v="294"/>
    <n v="-1"/>
    <d v="2017-03-31T00:00:00"/>
    <d v="2017-03-01T00:00:00"/>
    <d v="2017-03-31T00:00:00"/>
    <s v="Friday"/>
    <d v="1899-12-30T19:01:20"/>
    <d v="1899-12-30T19:00:00"/>
    <n v="1"/>
    <d v="2017-03-31T00:00:00"/>
    <d v="2017-03-01T00:00:00"/>
    <d v="2017-03-31T00:00:00"/>
    <s v="Friday"/>
    <d v="1899-12-30T19:50:14"/>
    <d v="1899-12-30T20:00:00"/>
    <s v="Round Trip"/>
  </r>
  <r>
    <n v="1559424"/>
    <s v="Non-RFID Card Member"/>
    <m/>
    <m/>
    <n v="53211"/>
    <s v="UNITED STATES"/>
    <s v="Single Ride"/>
    <n v="5712"/>
    <x v="9"/>
    <n v="43.02948"/>
    <n v="-87.912819999999996"/>
    <x v="33"/>
    <n v="43.004728999999998"/>
    <n v="-87.905463999999995"/>
    <n v="19"/>
    <n v="0"/>
    <n v="2.9"/>
    <n v="2.7"/>
    <n v="114"/>
    <n v="-1"/>
    <d v="2017-03-31T00:00:00"/>
    <d v="2017-03-01T00:00:00"/>
    <d v="2017-03-31T00:00:00"/>
    <s v="Friday"/>
    <d v="1899-12-30T22:26:59"/>
    <d v="1899-12-30T22:00:00"/>
    <n v="1"/>
    <d v="2017-03-31T00:00:00"/>
    <d v="2017-03-01T00:00:00"/>
    <d v="2017-03-31T00:00:00"/>
    <s v="Friday"/>
    <d v="1899-12-30T22:45:06"/>
    <d v="1899-12-30T23:00:00"/>
    <s v="One Way"/>
  </r>
  <r>
    <n v="1559227"/>
    <s v="Non-RFID Card Member"/>
    <m/>
    <m/>
    <n v="53211"/>
    <s v="UNITED STATES"/>
    <s v="Single Ride"/>
    <n v="214"/>
    <x v="6"/>
    <n v="43.078530000000001"/>
    <n v="-87.882620000000003"/>
    <x v="11"/>
    <n v="43.078530000000001"/>
    <n v="-87.882620000000003"/>
    <n v="15"/>
    <n v="0"/>
    <n v="2.2999999999999998"/>
    <n v="2.1"/>
    <n v="90"/>
    <n v="-1"/>
    <d v="2017-03-31T00:00:00"/>
    <d v="2017-03-01T00:00:00"/>
    <d v="2017-03-31T00:00:00"/>
    <s v="Friday"/>
    <d v="1899-12-30T19:02:31"/>
    <d v="1899-12-30T19:00:00"/>
    <n v="1"/>
    <d v="2017-03-31T00:00:00"/>
    <d v="2017-03-01T00:00:00"/>
    <d v="2017-03-31T00:00:00"/>
    <s v="Friday"/>
    <d v="1899-12-30T19:17:14"/>
    <d v="1899-12-30T19:00:00"/>
    <s v="Round Trip"/>
  </r>
  <r>
    <n v="1559424"/>
    <s v="Non-RFID Card Member"/>
    <m/>
    <m/>
    <n v="53211"/>
    <s v="UNITED STATES"/>
    <s v="Single Ride"/>
    <n v="5511"/>
    <x v="9"/>
    <n v="43.02948"/>
    <n v="-87.912819999999996"/>
    <x v="33"/>
    <n v="43.004728999999998"/>
    <n v="-87.905463999999995"/>
    <n v="19"/>
    <n v="0"/>
    <n v="2.9"/>
    <n v="2.7"/>
    <n v="114"/>
    <n v="-1"/>
    <d v="2017-03-31T00:00:00"/>
    <d v="2017-03-01T00:00:00"/>
    <d v="2017-03-31T00:00:00"/>
    <s v="Friday"/>
    <d v="1899-12-30T22:26:19"/>
    <d v="1899-12-30T22:00:00"/>
    <n v="1"/>
    <d v="2017-03-31T00:00:00"/>
    <d v="2017-03-01T00:00:00"/>
    <d v="2017-03-31T00:00:00"/>
    <s v="Friday"/>
    <d v="1899-12-30T22:45:15"/>
    <d v="1899-12-30T23:00:00"/>
    <s v="One Way"/>
  </r>
  <r>
    <n v="1549229"/>
    <s v="Non-RFID Card Member"/>
    <m/>
    <m/>
    <n v="61820"/>
    <s v="UNITED STATES"/>
    <s v="Single Ride"/>
    <n v="11047"/>
    <x v="7"/>
    <n v="43.038580000000003"/>
    <n v="-87.90934"/>
    <x v="26"/>
    <n v="43.052460000000004"/>
    <n v="-87.891000000000005"/>
    <n v="48"/>
    <n v="3"/>
    <n v="7.2"/>
    <n v="6.8"/>
    <n v="288"/>
    <n v="-1"/>
    <d v="2017-03-23T00:00:00"/>
    <d v="2017-03-01T00:00:00"/>
    <d v="2017-03-23T00:00:00"/>
    <s v="Thursday"/>
    <d v="1899-12-30T12:18:39"/>
    <d v="1899-12-30T12:00:00"/>
    <n v="1"/>
    <d v="2017-03-23T00:00:00"/>
    <d v="2017-03-01T00:00:00"/>
    <d v="2017-03-23T00:00:00"/>
    <s v="Thursday"/>
    <d v="1899-12-30T13:06:12"/>
    <d v="1899-12-30T13:00:00"/>
    <s v="One Way"/>
  </r>
  <r>
    <n v="1549229"/>
    <s v="Non-RFID Card Member"/>
    <m/>
    <m/>
    <n v="61820"/>
    <s v="UNITED STATES"/>
    <s v="Single Ride"/>
    <n v="11107"/>
    <x v="7"/>
    <n v="43.038580000000003"/>
    <n v="-87.90934"/>
    <x v="26"/>
    <n v="43.052460000000004"/>
    <n v="-87.891000000000005"/>
    <n v="47"/>
    <n v="3"/>
    <n v="7.1"/>
    <n v="6.7"/>
    <n v="282"/>
    <n v="-1"/>
    <d v="2017-03-23T00:00:00"/>
    <d v="2017-03-01T00:00:00"/>
    <d v="2017-03-23T00:00:00"/>
    <s v="Thursday"/>
    <d v="1899-12-30T12:19:31"/>
    <d v="1899-12-30T12:00:00"/>
    <n v="1"/>
    <d v="2017-03-23T00:00:00"/>
    <d v="2017-03-01T00:00:00"/>
    <d v="2017-03-23T00:00:00"/>
    <s v="Thursday"/>
    <d v="1899-12-30T13:06:03"/>
    <d v="1899-12-30T13:00:00"/>
    <s v="One Way"/>
  </r>
  <r>
    <n v="1549310"/>
    <s v="Non-RFID Card Member"/>
    <m/>
    <m/>
    <n v="53219"/>
    <s v="UNITED STATES"/>
    <s v="Single Ride"/>
    <n v="217"/>
    <x v="7"/>
    <n v="43.038580000000003"/>
    <n v="-87.90934"/>
    <x v="4"/>
    <n v="43.038580000000003"/>
    <n v="-87.90934"/>
    <n v="0"/>
    <n v="0"/>
    <n v="0"/>
    <n v="0"/>
    <n v="0"/>
    <n v="-1"/>
    <d v="2017-03-23T00:00:00"/>
    <d v="2017-03-01T00:00:00"/>
    <d v="2017-03-23T00:00:00"/>
    <s v="Thursday"/>
    <d v="1899-12-30T13:22:25"/>
    <d v="1899-12-30T13:00:00"/>
    <n v="1"/>
    <d v="2017-03-23T00:00:00"/>
    <d v="2017-03-01T00:00:00"/>
    <d v="2017-03-23T00:00:00"/>
    <s v="Thursday"/>
    <d v="1899-12-30T13:22:25"/>
    <d v="1899-12-30T13:00:00"/>
    <s v="Round Trip"/>
  </r>
  <r>
    <n v="1229639"/>
    <s v="Non-RFID Card Member"/>
    <m/>
    <m/>
    <n v="19406"/>
    <s v="UNITED STATES"/>
    <s v="Single Ride"/>
    <n v="5548"/>
    <x v="32"/>
    <n v="43.040154000000001"/>
    <n v="-87.932113000000001"/>
    <x v="29"/>
    <n v="43.040154000000001"/>
    <n v="-87.932113000000001"/>
    <n v="41"/>
    <n v="3"/>
    <n v="6.2"/>
    <n v="5.8"/>
    <n v="246"/>
    <n v="-1"/>
    <d v="2017-03-24T00:00:00"/>
    <d v="2017-03-01T00:00:00"/>
    <d v="2017-03-24T00:00:00"/>
    <s v="Friday"/>
    <d v="1899-12-30T10:33:07"/>
    <d v="1899-12-30T11:00:00"/>
    <n v="1"/>
    <d v="2017-03-24T00:00:00"/>
    <d v="2017-03-01T00:00:00"/>
    <d v="2017-03-24T00:00:00"/>
    <s v="Friday"/>
    <d v="1899-12-30T11:14:30"/>
    <d v="1899-12-30T11:00:00"/>
    <s v="Round Trip"/>
  </r>
  <r>
    <n v="1550020"/>
    <s v="Non-RFID Card Member"/>
    <m/>
    <m/>
    <n v="54311"/>
    <s v="UNITED STATES"/>
    <s v="Single Ride"/>
    <n v="106"/>
    <x v="37"/>
    <n v="43.046570000000003"/>
    <n v="-87.908720000000002"/>
    <x v="43"/>
    <n v="43.046570000000003"/>
    <n v="-87.908720000000002"/>
    <n v="85"/>
    <n v="6"/>
    <n v="12.8"/>
    <n v="12.1"/>
    <n v="510"/>
    <n v="-1"/>
    <d v="2017-03-24T00:00:00"/>
    <d v="2017-03-01T00:00:00"/>
    <d v="2017-03-24T00:00:00"/>
    <s v="Friday"/>
    <d v="1899-12-30T11:14:02"/>
    <d v="1899-12-30T11:00:00"/>
    <n v="1"/>
    <d v="2017-03-24T00:00:00"/>
    <d v="2017-03-01T00:00:00"/>
    <d v="2017-03-24T00:00:00"/>
    <s v="Friday"/>
    <d v="1899-12-30T12:39:26"/>
    <d v="1899-12-30T13:00:00"/>
    <s v="Round Trip"/>
  </r>
  <r>
    <n v="1550097"/>
    <s v="Non-RFID Card Member"/>
    <m/>
    <m/>
    <n v="53217"/>
    <s v="UNITED STATES"/>
    <s v="Single Ride"/>
    <n v="9"/>
    <x v="11"/>
    <n v="43.031480000000002"/>
    <n v="-87.908169999999998"/>
    <x v="13"/>
    <n v="43.031480000000002"/>
    <n v="-87.908169999999998"/>
    <n v="81"/>
    <n v="6"/>
    <n v="12.2"/>
    <n v="11.5"/>
    <n v="486"/>
    <n v="-1"/>
    <d v="2017-03-24T00:00:00"/>
    <d v="2017-03-01T00:00:00"/>
    <d v="2017-03-24T00:00:00"/>
    <s v="Friday"/>
    <d v="1899-12-30T12:03:58"/>
    <d v="1899-12-30T12:00:00"/>
    <n v="1"/>
    <d v="2017-03-24T00:00:00"/>
    <d v="2017-03-01T00:00:00"/>
    <d v="2017-03-24T00:00:00"/>
    <s v="Friday"/>
    <d v="1899-12-30T13:24:54"/>
    <d v="1899-12-30T13:00:00"/>
    <s v="Round Trip"/>
  </r>
  <r>
    <n v="1550132"/>
    <s v="Non-RFID Card Member"/>
    <m/>
    <m/>
    <n v="53207"/>
    <s v="UNITED STATES"/>
    <s v="Single Ride"/>
    <n v="157"/>
    <x v="27"/>
    <n v="43.058010000000003"/>
    <n v="-87.877300000000005"/>
    <x v="4"/>
    <n v="43.038580000000003"/>
    <n v="-87.90934"/>
    <n v="52"/>
    <n v="3"/>
    <n v="7.8"/>
    <n v="7.4"/>
    <n v="312"/>
    <n v="-1"/>
    <d v="2017-03-24T00:00:00"/>
    <d v="2017-03-01T00:00:00"/>
    <d v="2017-03-24T00:00:00"/>
    <s v="Friday"/>
    <d v="1899-12-30T12:34:18"/>
    <d v="1899-12-30T13:00:00"/>
    <n v="1"/>
    <d v="2017-03-24T00:00:00"/>
    <d v="2017-03-01T00:00:00"/>
    <d v="2017-03-24T00:00:00"/>
    <s v="Friday"/>
    <d v="1899-12-30T13:26:43"/>
    <d v="1899-12-30T13:00:00"/>
    <s v="One Way"/>
  </r>
  <r>
    <n v="1550132"/>
    <s v="Non-RFID Card Member"/>
    <m/>
    <m/>
    <n v="53207"/>
    <s v="UNITED STATES"/>
    <s v="Single Ride"/>
    <n v="244"/>
    <x v="14"/>
    <n v="43.049230000000001"/>
    <n v="-87.911940000000001"/>
    <x v="30"/>
    <n v="43.058010000000003"/>
    <n v="-87.877300000000005"/>
    <n v="29"/>
    <n v="0"/>
    <n v="4.4000000000000004"/>
    <n v="4.0999999999999996"/>
    <n v="174"/>
    <n v="-1"/>
    <d v="2017-03-24T00:00:00"/>
    <d v="2017-03-01T00:00:00"/>
    <d v="2017-03-24T00:00:00"/>
    <s v="Friday"/>
    <d v="1899-12-30T13:54:32"/>
    <d v="1899-12-30T14:00:00"/>
    <n v="1"/>
    <d v="2017-03-24T00:00:00"/>
    <d v="2017-03-01T00:00:00"/>
    <d v="2017-03-24T00:00:00"/>
    <s v="Friday"/>
    <d v="1899-12-30T14:23:01"/>
    <d v="1899-12-30T14:00:00"/>
    <s v="One Way"/>
  </r>
  <r>
    <n v="1550837"/>
    <s v="Non-RFID Card Member"/>
    <m/>
    <m/>
    <n v="53227"/>
    <s v="UNITED STATES"/>
    <s v="Single Ride"/>
    <n v="199"/>
    <x v="46"/>
    <n v="43.063749000000001"/>
    <n v="-87.887962999999999"/>
    <x v="49"/>
    <n v="43.066893999999998"/>
    <n v="-87.877936000000005"/>
    <n v="9"/>
    <n v="0"/>
    <n v="1.4"/>
    <n v="1.3"/>
    <n v="54"/>
    <n v="-1"/>
    <d v="2017-03-24T00:00:00"/>
    <d v="2017-03-01T00:00:00"/>
    <d v="2017-03-24T00:00:00"/>
    <s v="Friday"/>
    <d v="1899-12-30T21:22:08"/>
    <d v="1899-12-30T21:00:00"/>
    <n v="1"/>
    <d v="2017-03-24T00:00:00"/>
    <d v="2017-03-01T00:00:00"/>
    <d v="2017-03-24T00:00:00"/>
    <s v="Friday"/>
    <d v="1899-12-30T21:31:03"/>
    <d v="1899-12-30T22:00:00"/>
    <s v="One Way"/>
  </r>
  <r>
    <n v="1552854"/>
    <s v="Non-RFID Card Member"/>
    <m/>
    <m/>
    <n v="82100"/>
    <s v="UNITED STATES"/>
    <s v="Single Ride"/>
    <n v="5474"/>
    <x v="49"/>
    <n v="43.026229999999998"/>
    <n v="-87.912809999999993"/>
    <x v="26"/>
    <n v="43.052460000000004"/>
    <n v="-87.891000000000005"/>
    <n v="31"/>
    <n v="0"/>
    <n v="4.7"/>
    <n v="4.4000000000000004"/>
    <n v="186"/>
    <n v="-1"/>
    <d v="2017-03-25T00:00:00"/>
    <d v="2017-03-01T00:00:00"/>
    <d v="2017-03-25T00:00:00"/>
    <s v="Saturday"/>
    <d v="1899-12-30T18:21:19"/>
    <d v="1899-12-30T18:00:00"/>
    <n v="1"/>
    <d v="2017-03-25T00:00:00"/>
    <d v="2017-03-01T00:00:00"/>
    <d v="2017-03-25T00:00:00"/>
    <s v="Saturday"/>
    <d v="1899-12-30T18:52:01"/>
    <d v="1899-12-30T19:00:00"/>
    <s v="One Way"/>
  </r>
  <r>
    <n v="1552850"/>
    <s v="Non-RFID Card Member"/>
    <m/>
    <m/>
    <n v="11237"/>
    <s v="UNITED STATES"/>
    <s v="Single Ride"/>
    <n v="146"/>
    <x v="49"/>
    <n v="43.026229999999998"/>
    <n v="-87.912809999999993"/>
    <x v="26"/>
    <n v="43.052460000000004"/>
    <n v="-87.891000000000005"/>
    <n v="28"/>
    <n v="0"/>
    <n v="4.2"/>
    <n v="4"/>
    <n v="168"/>
    <n v="-1"/>
    <d v="2017-03-25T00:00:00"/>
    <d v="2017-03-01T00:00:00"/>
    <d v="2017-03-25T00:00:00"/>
    <s v="Saturday"/>
    <d v="1899-12-30T18:24:09"/>
    <d v="1899-12-30T18:00:00"/>
    <n v="1"/>
    <d v="2017-03-25T00:00:00"/>
    <d v="2017-03-01T00:00:00"/>
    <d v="2017-03-25T00:00:00"/>
    <s v="Saturday"/>
    <d v="1899-12-30T18:52:38"/>
    <d v="1899-12-30T19:00:00"/>
    <s v="One Way"/>
  </r>
  <r>
    <n v="1434741"/>
    <s v="Non-RFID Card Member"/>
    <m/>
    <m/>
    <n v="53202"/>
    <s v="UNITED STATES"/>
    <s v="Single Ride"/>
    <n v="11162"/>
    <x v="31"/>
    <n v="43.052460000000004"/>
    <n v="-87.891000000000005"/>
    <x v="1"/>
    <n v="43.03886"/>
    <n v="-87.902720000000002"/>
    <n v="7"/>
    <n v="0"/>
    <n v="1.1000000000000001"/>
    <n v="1"/>
    <n v="42"/>
    <n v="-1"/>
    <d v="2017-03-27T00:00:00"/>
    <d v="2017-03-01T00:00:00"/>
    <d v="2017-03-27T00:00:00"/>
    <s v="Monday"/>
    <d v="1899-12-30T05:58:53"/>
    <d v="1899-12-30T06:00:00"/>
    <n v="1"/>
    <d v="2017-03-27T00:00:00"/>
    <d v="2017-03-01T00:00:00"/>
    <d v="2017-03-27T00:00:00"/>
    <s v="Monday"/>
    <d v="1899-12-30T06:05:24"/>
    <d v="1899-12-30T06:00:00"/>
    <s v="One Way"/>
  </r>
  <r>
    <n v="1555280"/>
    <s v="Non-RFID Card Member"/>
    <m/>
    <m/>
    <n v="53235"/>
    <s v="UNITED STATES"/>
    <s v="Single Ride"/>
    <n v="274"/>
    <x v="33"/>
    <n v="43.041646999999998"/>
    <n v="-87.927257999999995"/>
    <x v="15"/>
    <n v="43.049230000000001"/>
    <n v="-87.911940000000001"/>
    <n v="14"/>
    <n v="0"/>
    <n v="2.1"/>
    <n v="2"/>
    <n v="84"/>
    <n v="-1"/>
    <d v="2017-03-27T00:00:00"/>
    <d v="2017-03-01T00:00:00"/>
    <d v="2017-03-27T00:00:00"/>
    <s v="Monday"/>
    <d v="1899-12-30T12:10:54"/>
    <d v="1899-12-30T12:00:00"/>
    <n v="1"/>
    <d v="2017-03-27T00:00:00"/>
    <d v="2017-03-01T00:00:00"/>
    <d v="2017-03-27T00:00:00"/>
    <s v="Monday"/>
    <d v="1899-12-30T12:24:45"/>
    <d v="1899-12-30T12:00:00"/>
    <s v="One Way"/>
  </r>
  <r>
    <n v="1398986"/>
    <s v="Non-RFID Card Member"/>
    <m/>
    <m/>
    <n v="53213"/>
    <s v="UNITED STATES"/>
    <s v="Single Ride"/>
    <n v="11167"/>
    <x v="26"/>
    <n v="43.048609999999996"/>
    <n v="-88.008480000000006"/>
    <x v="52"/>
    <n v="43.059550000000002"/>
    <n v="-88.008840000000006"/>
    <n v="12"/>
    <n v="0"/>
    <n v="1.8"/>
    <n v="1.7"/>
    <n v="72"/>
    <n v="-1"/>
    <d v="2017-03-27T00:00:00"/>
    <d v="2017-03-01T00:00:00"/>
    <d v="2017-03-27T00:00:00"/>
    <s v="Monday"/>
    <d v="1899-12-30T15:17:54"/>
    <d v="1899-12-30T15:00:00"/>
    <n v="1"/>
    <d v="2017-03-27T00:00:00"/>
    <d v="2017-03-01T00:00:00"/>
    <d v="2017-03-27T00:00:00"/>
    <s v="Monday"/>
    <d v="1899-12-30T15:29:23"/>
    <d v="1899-12-30T15:00:00"/>
    <s v="One Way"/>
  </r>
  <r>
    <n v="1555657"/>
    <s v="Non-RFID Card Member"/>
    <m/>
    <m/>
    <n v="53213"/>
    <s v="UNITED STATES"/>
    <s v="Single Ride"/>
    <n v="11089"/>
    <x v="54"/>
    <n v="43.060580000000002"/>
    <n v="-87.998589999999993"/>
    <x v="14"/>
    <n v="43.060580000000002"/>
    <n v="-87.998589999999993"/>
    <n v="1"/>
    <n v="0"/>
    <n v="0.2"/>
    <n v="0.1"/>
    <n v="6"/>
    <n v="-1"/>
    <d v="2017-03-27T00:00:00"/>
    <d v="2017-03-01T00:00:00"/>
    <d v="2017-03-27T00:00:00"/>
    <s v="Monday"/>
    <d v="1899-12-30T15:50:27"/>
    <d v="1899-12-30T16:00:00"/>
    <n v="1"/>
    <d v="2017-03-27T00:00:00"/>
    <d v="2017-03-01T00:00:00"/>
    <d v="2017-03-27T00:00:00"/>
    <s v="Monday"/>
    <d v="1899-12-30T15:51:40"/>
    <d v="1899-12-30T16:00:00"/>
    <s v="Round Trip"/>
  </r>
  <r>
    <n v="1555800"/>
    <s v="Non-RFID Card Member"/>
    <m/>
    <m/>
    <n v="53211"/>
    <s v="UNITED STATES"/>
    <s v="Single Ride"/>
    <n v="5481"/>
    <x v="35"/>
    <n v="43.074655999999997"/>
    <n v="-87.889011999999994"/>
    <x v="7"/>
    <n v="43.074655999999997"/>
    <n v="-87.889011999999994"/>
    <n v="2"/>
    <n v="0"/>
    <n v="0.3"/>
    <n v="0.3"/>
    <n v="12"/>
    <n v="-1"/>
    <d v="2017-03-27T00:00:00"/>
    <d v="2017-03-01T00:00:00"/>
    <d v="2017-03-27T00:00:00"/>
    <s v="Monday"/>
    <d v="1899-12-30T18:17:34"/>
    <d v="1899-12-30T18:00:00"/>
    <n v="1"/>
    <d v="2017-03-27T00:00:00"/>
    <d v="2017-03-01T00:00:00"/>
    <d v="2017-03-27T00:00:00"/>
    <s v="Monday"/>
    <d v="1899-12-30T18:19:28"/>
    <d v="1899-12-30T18:00:00"/>
    <s v="Round Trip"/>
  </r>
  <r>
    <n v="1556189"/>
    <s v="Non-RFID Card Member"/>
    <m/>
    <m/>
    <n v="21161"/>
    <s v="UNITED STATES"/>
    <s v="Single Ride"/>
    <n v="200"/>
    <x v="20"/>
    <n v="43.077359999999999"/>
    <n v="-87.880769999999998"/>
    <x v="36"/>
    <n v="43.036900000000003"/>
    <n v="-87.89667"/>
    <n v="40"/>
    <n v="3"/>
    <n v="6"/>
    <n v="5.7"/>
    <n v="240"/>
    <n v="-1"/>
    <d v="2017-03-28T00:00:00"/>
    <d v="2017-03-01T00:00:00"/>
    <d v="2017-03-28T00:00:00"/>
    <s v="Tuesday"/>
    <d v="1899-12-30T11:34:20"/>
    <d v="1899-12-30T12:00:00"/>
    <n v="1"/>
    <d v="2017-03-28T00:00:00"/>
    <d v="2017-03-01T00:00:00"/>
    <d v="2017-03-28T00:00:00"/>
    <s v="Tuesday"/>
    <d v="1899-12-30T12:14:16"/>
    <d v="1899-12-30T12:00:00"/>
    <s v="One Way"/>
  </r>
  <r>
    <n v="1556228"/>
    <s v="Non-RFID Card Member"/>
    <m/>
    <m/>
    <n v="74033"/>
    <s v="UNITED STATES"/>
    <s v="Single Ride"/>
    <n v="5483"/>
    <x v="14"/>
    <n v="43.049230000000001"/>
    <n v="-87.911940000000001"/>
    <x v="13"/>
    <n v="43.031480000000002"/>
    <n v="-87.908169999999998"/>
    <n v="19"/>
    <n v="0"/>
    <n v="2.9"/>
    <n v="2.7"/>
    <n v="114"/>
    <n v="-1"/>
    <d v="2017-03-28T00:00:00"/>
    <d v="2017-03-01T00:00:00"/>
    <d v="2017-03-28T00:00:00"/>
    <s v="Tuesday"/>
    <d v="1899-12-30T12:19:54"/>
    <d v="1899-12-30T12:00:00"/>
    <n v="1"/>
    <d v="2017-03-28T00:00:00"/>
    <d v="2017-03-01T00:00:00"/>
    <d v="2017-03-28T00:00:00"/>
    <s v="Tuesday"/>
    <d v="1899-12-30T12:38:03"/>
    <d v="1899-12-30T13:00:00"/>
    <s v="One Way"/>
  </r>
  <r>
    <n v="1556366"/>
    <s v="Non-RFID Card Member"/>
    <m/>
    <m/>
    <m/>
    <s v="UNITED STATES"/>
    <s v="Single Ride"/>
    <n v="5537"/>
    <x v="7"/>
    <n v="43.038580000000003"/>
    <n v="-87.90934"/>
    <x v="9"/>
    <n v="43.03913"/>
    <n v="-87.916150000000002"/>
    <n v="42"/>
    <n v="3"/>
    <n v="6.3"/>
    <n v="6"/>
    <n v="252"/>
    <n v="-1"/>
    <d v="2017-03-28T00:00:00"/>
    <d v="2017-03-01T00:00:00"/>
    <d v="2017-03-28T00:00:00"/>
    <s v="Tuesday"/>
    <d v="1899-12-30T14:00:20"/>
    <d v="1899-12-30T14:00:00"/>
    <n v="1"/>
    <d v="2017-03-28T00:00:00"/>
    <d v="2017-03-01T00:00:00"/>
    <d v="2017-03-28T00:00:00"/>
    <s v="Tuesday"/>
    <d v="1899-12-30T14:42:53"/>
    <d v="1899-12-30T15:00:00"/>
    <s v="One Way"/>
  </r>
  <r>
    <n v="1556382"/>
    <s v="Non-RFID Card Member"/>
    <m/>
    <m/>
    <n v="53716"/>
    <s v="UNITED STATES"/>
    <s v="Single Ride"/>
    <n v="5583"/>
    <x v="21"/>
    <n v="43.060786"/>
    <n v="-87.883825999999999"/>
    <x v="1"/>
    <n v="43.03886"/>
    <n v="-87.902720000000002"/>
    <n v="36"/>
    <n v="3"/>
    <n v="5.4"/>
    <n v="5.0999999999999996"/>
    <n v="216"/>
    <n v="-1"/>
    <d v="2017-03-28T00:00:00"/>
    <d v="2017-03-01T00:00:00"/>
    <d v="2017-03-28T00:00:00"/>
    <s v="Tuesday"/>
    <d v="1899-12-30T14:11:29"/>
    <d v="1899-12-30T14:00:00"/>
    <n v="1"/>
    <d v="2017-03-28T00:00:00"/>
    <d v="2017-03-01T00:00:00"/>
    <d v="2017-03-28T00:00:00"/>
    <s v="Tuesday"/>
    <d v="1899-12-30T14:47:52"/>
    <d v="1899-12-30T15:00:00"/>
    <s v="One Way"/>
  </r>
  <r>
    <n v="1380203"/>
    <s v="Non-RFID Card Member"/>
    <m/>
    <m/>
    <n v="53233"/>
    <s v="UNITED STATES"/>
    <s v="Single Ride"/>
    <n v="11154"/>
    <x v="11"/>
    <n v="43.031480000000002"/>
    <n v="-87.908169999999998"/>
    <x v="4"/>
    <n v="43.038580000000003"/>
    <n v="-87.90934"/>
    <n v="91"/>
    <n v="6"/>
    <n v="13.7"/>
    <n v="13"/>
    <n v="546"/>
    <n v="-1"/>
    <d v="2017-03-28T00:00:00"/>
    <d v="2017-03-01T00:00:00"/>
    <d v="2017-03-28T00:00:00"/>
    <s v="Tuesday"/>
    <d v="1899-12-30T17:37:25"/>
    <d v="1899-12-30T18:00:00"/>
    <n v="1"/>
    <d v="2017-03-28T00:00:00"/>
    <d v="2017-03-01T00:00:00"/>
    <d v="2017-03-28T00:00:00"/>
    <s v="Tuesday"/>
    <d v="1899-12-30T19:08:52"/>
    <d v="1899-12-30T19:00:00"/>
    <s v="One Way"/>
  </r>
  <r>
    <n v="1088303"/>
    <s v="Non-RFID Card Member"/>
    <m/>
    <m/>
    <n v="93010"/>
    <s v="UNITED STATES"/>
    <s v="Single Ride"/>
    <n v="11068"/>
    <x v="32"/>
    <n v="43.040154000000001"/>
    <n v="-87.932113000000001"/>
    <x v="28"/>
    <n v="43.038719999999998"/>
    <n v="-87.905339999999995"/>
    <n v="20"/>
    <n v="0"/>
    <n v="3"/>
    <n v="2.9"/>
    <n v="120"/>
    <n v="-1"/>
    <d v="2017-03-29T00:00:00"/>
    <d v="2017-03-01T00:00:00"/>
    <d v="2017-03-29T00:00:00"/>
    <s v="Wednesday"/>
    <d v="1899-12-30T11:45:03"/>
    <d v="1899-12-30T12:00:00"/>
    <n v="1"/>
    <d v="2017-03-29T00:00:00"/>
    <d v="2017-03-01T00:00:00"/>
    <d v="2017-03-29T00:00:00"/>
    <s v="Wednesday"/>
    <d v="1899-12-30T12:05:00"/>
    <d v="1899-12-30T12:00:00"/>
    <s v="One Way"/>
  </r>
  <r>
    <n v="1137978"/>
    <s v="Non-RFID Card Member"/>
    <m/>
    <m/>
    <n v="60654"/>
    <s v="UNITED STATES"/>
    <s v="Single Ride"/>
    <n v="11148"/>
    <x v="18"/>
    <n v="43.034619999999997"/>
    <n v="-87.917500000000004"/>
    <x v="1"/>
    <n v="43.03886"/>
    <n v="-87.902720000000002"/>
    <n v="8"/>
    <n v="0"/>
    <n v="1.2"/>
    <n v="1.1000000000000001"/>
    <n v="48"/>
    <n v="-1"/>
    <d v="2017-03-29T00:00:00"/>
    <d v="2017-03-01T00:00:00"/>
    <d v="2017-03-29T00:00:00"/>
    <s v="Wednesday"/>
    <d v="1899-12-30T11:48:46"/>
    <d v="1899-12-30T12:00:00"/>
    <n v="1"/>
    <d v="2017-03-29T00:00:00"/>
    <d v="2017-03-01T00:00:00"/>
    <d v="2017-03-29T00:00:00"/>
    <s v="Wednesday"/>
    <d v="1899-12-30T11:56:24"/>
    <d v="1899-12-30T12:00:00"/>
    <s v="One Way"/>
  </r>
  <r>
    <n v="1545699"/>
    <s v="Non-RFID Card Member"/>
    <m/>
    <m/>
    <n v="53202"/>
    <s v="UNITED STATES"/>
    <s v="Single Ride"/>
    <n v="11134"/>
    <x v="1"/>
    <n v="43.048200000000001"/>
    <n v="-87.900859999999994"/>
    <x v="2"/>
    <n v="43.048200000000001"/>
    <n v="-87.900859999999994"/>
    <n v="15"/>
    <n v="0"/>
    <n v="2.2999999999999998"/>
    <n v="2.1"/>
    <n v="90"/>
    <n v="-1"/>
    <d v="2017-03-19T00:00:00"/>
    <d v="2017-03-01T00:00:00"/>
    <d v="2017-03-19T00:00:00"/>
    <s v="Sunday"/>
    <d v="1899-12-30T17:59:14"/>
    <d v="1899-12-30T18:00:00"/>
    <n v="1"/>
    <d v="2017-03-19T00:00:00"/>
    <d v="2017-03-01T00:00:00"/>
    <d v="2017-03-19T00:00:00"/>
    <s v="Sunday"/>
    <d v="1899-12-30T18:14:29"/>
    <d v="1899-12-30T18:00:00"/>
    <s v="Round Trip"/>
  </r>
  <r>
    <n v="1409956"/>
    <s v="Non-RFID Card Member"/>
    <m/>
    <m/>
    <n v="53089"/>
    <s v="UNITED STATES"/>
    <s v="Single Ride"/>
    <n v="11063"/>
    <x v="32"/>
    <n v="43.040154000000001"/>
    <n v="-87.932113000000001"/>
    <x v="29"/>
    <n v="43.040154000000001"/>
    <n v="-87.932113000000001"/>
    <n v="101"/>
    <n v="9"/>
    <n v="15.2"/>
    <n v="14.4"/>
    <n v="606"/>
    <n v="-1"/>
    <d v="2017-03-19T00:00:00"/>
    <d v="2017-03-01T00:00:00"/>
    <d v="2017-03-19T00:00:00"/>
    <s v="Sunday"/>
    <d v="1899-12-30T22:17:03"/>
    <d v="1899-12-30T22:00:00"/>
    <n v="1"/>
    <d v="2017-03-19T00:00:00"/>
    <d v="2017-03-01T00:00:00"/>
    <d v="2017-03-19T00:00:00"/>
    <s v="Sunday"/>
    <d v="1899-12-30T23:58:48"/>
    <d v="1899-12-31T00:00:00"/>
    <s v="Round Trip"/>
  </r>
  <r>
    <n v="1546741"/>
    <s v="Non-RFID Card Member"/>
    <m/>
    <m/>
    <n v="97225"/>
    <s v="UNITED STATES"/>
    <s v="Single Ride"/>
    <n v="5544"/>
    <x v="7"/>
    <n v="43.038580000000003"/>
    <n v="-87.90934"/>
    <x v="10"/>
    <n v="43.042490000000001"/>
    <n v="-87.909959999999998"/>
    <n v="24"/>
    <n v="0"/>
    <n v="3.6"/>
    <n v="3.4"/>
    <n v="144"/>
    <n v="-1"/>
    <d v="2017-03-20T00:00:00"/>
    <d v="2017-03-01T00:00:00"/>
    <d v="2017-03-20T00:00:00"/>
    <s v="Monday"/>
    <d v="1899-12-30T15:34:02"/>
    <d v="1899-12-30T16:00:00"/>
    <n v="1"/>
    <d v="2017-03-20T00:00:00"/>
    <d v="2017-03-01T00:00:00"/>
    <d v="2017-03-20T00:00:00"/>
    <s v="Monday"/>
    <d v="1899-12-30T15:58:00"/>
    <d v="1899-12-30T16:00:00"/>
    <s v="One Way"/>
  </r>
  <r>
    <n v="1306778"/>
    <s v="Non-RFID Card Member"/>
    <m/>
    <m/>
    <n v="53204"/>
    <s v="UNITED STATES"/>
    <s v="Single Ride"/>
    <n v="11071"/>
    <x v="40"/>
    <n v="43.004728999999998"/>
    <n v="-87.905463999999995"/>
    <x v="42"/>
    <n v="43.020020000000002"/>
    <n v="-87.912540000000007"/>
    <n v="12"/>
    <n v="0"/>
    <n v="1.8"/>
    <n v="1.7"/>
    <n v="72"/>
    <n v="-1"/>
    <d v="2017-03-20T00:00:00"/>
    <d v="2017-03-01T00:00:00"/>
    <d v="2017-03-20T00:00:00"/>
    <s v="Monday"/>
    <d v="1899-12-30T16:59:45"/>
    <d v="1899-12-30T17:00:00"/>
    <n v="1"/>
    <d v="2017-03-20T00:00:00"/>
    <d v="2017-03-01T00:00:00"/>
    <d v="2017-03-20T00:00:00"/>
    <s v="Monday"/>
    <d v="1899-12-30T17:11:04"/>
    <d v="1899-12-30T17:00:00"/>
    <s v="One Way"/>
  </r>
  <r>
    <n v="1546845"/>
    <s v="Non-RFID Card Member"/>
    <m/>
    <m/>
    <n v="53202"/>
    <s v="UNITED STATES"/>
    <s v="Single Ride"/>
    <n v="5"/>
    <x v="42"/>
    <n v="43.05097"/>
    <n v="-87.906440000000003"/>
    <x v="48"/>
    <n v="43.05097"/>
    <n v="-87.906440000000003"/>
    <n v="15"/>
    <n v="0"/>
    <n v="2.2999999999999998"/>
    <n v="2.1"/>
    <n v="90"/>
    <n v="-1"/>
    <d v="2017-03-20T00:00:00"/>
    <d v="2017-03-01T00:00:00"/>
    <d v="2017-03-20T00:00:00"/>
    <s v="Monday"/>
    <d v="1899-12-30T17:04:03"/>
    <d v="1899-12-30T17:00:00"/>
    <n v="1"/>
    <d v="2017-03-20T00:00:00"/>
    <d v="2017-03-01T00:00:00"/>
    <d v="2017-03-20T00:00:00"/>
    <s v="Monday"/>
    <d v="1899-12-30T17:19:19"/>
    <d v="1899-12-30T17:00:00"/>
    <s v="Round Trip"/>
  </r>
  <r>
    <n v="1194758"/>
    <s v="Non-RFID Card Member"/>
    <m/>
    <m/>
    <n v="53212"/>
    <s v="UNITED STATES"/>
    <s v="Single Ride"/>
    <n v="5463"/>
    <x v="28"/>
    <n v="43.052549999999997"/>
    <n v="-87.909329999999997"/>
    <x v="24"/>
    <n v="43.052549999999997"/>
    <n v="-87.909329999999997"/>
    <n v="54"/>
    <n v="3"/>
    <n v="8.1"/>
    <n v="7.7"/>
    <n v="324"/>
    <n v="-1"/>
    <d v="2017-03-20T00:00:00"/>
    <d v="2017-03-01T00:00:00"/>
    <d v="2017-03-20T00:00:00"/>
    <s v="Monday"/>
    <d v="1899-12-30T18:49:43"/>
    <d v="1899-12-30T19:00:00"/>
    <n v="1"/>
    <d v="2017-03-20T00:00:00"/>
    <d v="2017-03-01T00:00:00"/>
    <d v="2017-03-20T00:00:00"/>
    <s v="Monday"/>
    <d v="1899-12-30T19:43:13"/>
    <d v="1899-12-30T20:00:00"/>
    <s v="Round Trip"/>
  </r>
  <r>
    <n v="1371452"/>
    <s v="Non-RFID Card Member"/>
    <m/>
    <m/>
    <n v="53202"/>
    <s v="UNITED STATES"/>
    <s v="Single Ride"/>
    <n v="11142"/>
    <x v="35"/>
    <n v="43.074655999999997"/>
    <n v="-87.889011999999994"/>
    <x v="8"/>
    <n v="43.058619999999998"/>
    <n v="-87.885319999999993"/>
    <n v="10"/>
    <n v="0"/>
    <n v="1.5"/>
    <n v="1.4"/>
    <n v="60"/>
    <n v="-1"/>
    <d v="2017-03-21T00:00:00"/>
    <d v="2017-03-01T00:00:00"/>
    <d v="2017-03-21T00:00:00"/>
    <s v="Tuesday"/>
    <d v="1899-12-30T11:47:57"/>
    <d v="1899-12-30T12:00:00"/>
    <n v="1"/>
    <d v="2017-03-21T00:00:00"/>
    <d v="2017-03-01T00:00:00"/>
    <d v="2017-03-21T00:00:00"/>
    <s v="Tuesday"/>
    <d v="1899-12-30T11:57:31"/>
    <d v="1899-12-30T12:00:00"/>
    <s v="One Way"/>
  </r>
  <r>
    <n v="1446246"/>
    <s v="Non-RFID Card Member"/>
    <m/>
    <m/>
    <n v="53202"/>
    <s v="UNITED STATES"/>
    <s v="Single Ride"/>
    <n v="11130"/>
    <x v="38"/>
    <n v="43.038719999999998"/>
    <n v="-87.905339999999995"/>
    <x v="13"/>
    <n v="43.031480000000002"/>
    <n v="-87.908169999999998"/>
    <n v="6"/>
    <n v="0"/>
    <n v="0.9"/>
    <n v="0.9"/>
    <n v="36"/>
    <n v="-1"/>
    <d v="2017-03-21T00:00:00"/>
    <d v="2017-03-01T00:00:00"/>
    <d v="2017-03-21T00:00:00"/>
    <s v="Tuesday"/>
    <d v="1899-12-30T15:40:19"/>
    <d v="1899-12-30T16:00:00"/>
    <n v="1"/>
    <d v="2017-03-21T00:00:00"/>
    <d v="2017-03-01T00:00:00"/>
    <d v="2017-03-21T00:00:00"/>
    <s v="Tuesday"/>
    <d v="1899-12-30T15:46:42"/>
    <d v="1899-12-30T16:00:00"/>
    <s v="One Way"/>
  </r>
  <r>
    <n v="1378280"/>
    <s v="Non-RFID Card Member"/>
    <m/>
    <m/>
    <n v="53202"/>
    <s v="UNITED STATES"/>
    <s v="Single Ride"/>
    <n v="175"/>
    <x v="11"/>
    <n v="43.031480000000002"/>
    <n v="-87.908169999999998"/>
    <x v="43"/>
    <n v="43.046570000000003"/>
    <n v="-87.908720000000002"/>
    <n v="16"/>
    <n v="0"/>
    <n v="2.4"/>
    <n v="2.2999999999999998"/>
    <n v="96"/>
    <n v="-1"/>
    <d v="2017-03-21T00:00:00"/>
    <d v="2017-03-01T00:00:00"/>
    <d v="2017-03-21T00:00:00"/>
    <s v="Tuesday"/>
    <d v="1899-12-30T16:34:33"/>
    <d v="1899-12-30T17:00:00"/>
    <n v="1"/>
    <d v="2017-03-21T00:00:00"/>
    <d v="2017-03-01T00:00:00"/>
    <d v="2017-03-21T00:00:00"/>
    <s v="Tuesday"/>
    <d v="1899-12-30T16:50:50"/>
    <d v="1899-12-30T17:00:00"/>
    <s v="One Way"/>
  </r>
  <r>
    <n v="1380203"/>
    <s v="Non-RFID Card Member"/>
    <m/>
    <m/>
    <n v="53233"/>
    <s v="UNITED STATES"/>
    <s v="Single Ride"/>
    <n v="217"/>
    <x v="11"/>
    <n v="43.031480000000002"/>
    <n v="-87.908169999999998"/>
    <x v="4"/>
    <n v="43.038580000000003"/>
    <n v="-87.90934"/>
    <n v="6"/>
    <n v="0"/>
    <n v="0.9"/>
    <n v="0.9"/>
    <n v="36"/>
    <n v="-1"/>
    <d v="2017-03-21T00:00:00"/>
    <d v="2017-03-01T00:00:00"/>
    <d v="2017-03-21T00:00:00"/>
    <s v="Tuesday"/>
    <d v="1899-12-30T16:35:15"/>
    <d v="1899-12-30T17:00:00"/>
    <n v="1"/>
    <d v="2017-03-21T00:00:00"/>
    <d v="2017-03-01T00:00:00"/>
    <d v="2017-03-21T00:00:00"/>
    <s v="Tuesday"/>
    <d v="1899-12-30T16:41:22"/>
    <d v="1899-12-30T17:00:00"/>
    <s v="One Way"/>
  </r>
  <r>
    <n v="1253202"/>
    <s v="Non-RFID Card Member"/>
    <m/>
    <m/>
    <n v="53202"/>
    <s v="UNITED STATES"/>
    <s v="Single Ride"/>
    <n v="5446"/>
    <x v="15"/>
    <n v="43.04824"/>
    <n v="-87.904970000000006"/>
    <x v="8"/>
    <n v="43.058619999999998"/>
    <n v="-87.885319999999993"/>
    <n v="8"/>
    <n v="0"/>
    <n v="1.2"/>
    <n v="1.1000000000000001"/>
    <n v="48"/>
    <n v="-1"/>
    <d v="2017-03-18T00:00:00"/>
    <d v="2017-03-01T00:00:00"/>
    <d v="2017-03-18T00:00:00"/>
    <s v="Saturday"/>
    <d v="1899-12-30T02:03:02"/>
    <d v="1899-12-30T02:00:00"/>
    <n v="1"/>
    <d v="2017-03-18T00:00:00"/>
    <d v="2017-03-01T00:00:00"/>
    <d v="2017-03-18T00:00:00"/>
    <s v="Saturday"/>
    <d v="1899-12-30T02:11:37"/>
    <d v="1899-12-30T02:00:00"/>
    <s v="One Way"/>
  </r>
  <r>
    <n v="1542437"/>
    <s v="Non-RFID Card Member"/>
    <m/>
    <m/>
    <n v="53208"/>
    <s v="UNITED STATES"/>
    <s v="Single Ride"/>
    <n v="11169"/>
    <x v="45"/>
    <n v="43.05536"/>
    <n v="-87.90504"/>
    <x v="39"/>
    <n v="43.05536"/>
    <n v="-87.90504"/>
    <n v="21"/>
    <n v="0"/>
    <n v="3.2"/>
    <n v="3"/>
    <n v="126"/>
    <n v="-1"/>
    <d v="2017-03-18T00:00:00"/>
    <d v="2017-03-01T00:00:00"/>
    <d v="2017-03-18T00:00:00"/>
    <s v="Saturday"/>
    <d v="1899-12-30T15:58:33"/>
    <d v="1899-12-30T16:00:00"/>
    <n v="1"/>
    <d v="2017-03-18T00:00:00"/>
    <d v="2017-03-01T00:00:00"/>
    <d v="2017-03-18T00:00:00"/>
    <s v="Saturday"/>
    <d v="1899-12-30T16:19:29"/>
    <d v="1899-12-30T16:00:00"/>
    <s v="Round Trip"/>
  </r>
  <r>
    <n v="1526369"/>
    <s v="Non-RFID Card Member"/>
    <m/>
    <m/>
    <n v="53202"/>
    <s v="UNITED STATES"/>
    <s v="Single Ride"/>
    <n v="202"/>
    <x v="28"/>
    <n v="43.052549999999997"/>
    <n v="-87.909329999999997"/>
    <x v="24"/>
    <n v="43.052549999999997"/>
    <n v="-87.909329999999997"/>
    <n v="105"/>
    <n v="9"/>
    <n v="15.8"/>
    <n v="15"/>
    <n v="630"/>
    <n v="-1"/>
    <d v="2017-03-18T00:00:00"/>
    <d v="2017-03-01T00:00:00"/>
    <d v="2017-03-18T00:00:00"/>
    <s v="Saturday"/>
    <d v="1899-12-30T22:15:08"/>
    <d v="1899-12-30T22:00:00"/>
    <n v="1"/>
    <d v="2017-03-19T00:00:00"/>
    <d v="2017-03-01T00:00:00"/>
    <d v="2017-03-19T00:00:00"/>
    <s v="Sunday"/>
    <d v="1899-12-30T00:00:57"/>
    <d v="1899-12-30T00:00:00"/>
    <s v="Round Trip"/>
  </r>
  <r>
    <n v="1540719"/>
    <s v="Non-RFID Card Member"/>
    <m/>
    <m/>
    <n v="53037"/>
    <s v="UNITED STATES"/>
    <s v="Single Ride"/>
    <n v="11090"/>
    <x v="37"/>
    <n v="43.046570000000003"/>
    <n v="-87.908720000000002"/>
    <x v="7"/>
    <n v="43.074655999999997"/>
    <n v="-87.889011999999994"/>
    <n v="68"/>
    <n v="6"/>
    <n v="10.199999999999999"/>
    <n v="9.6999999999999993"/>
    <n v="408"/>
    <n v="-1"/>
    <d v="2017-03-19T00:00:00"/>
    <d v="2017-03-01T00:00:00"/>
    <d v="2017-03-19T00:00:00"/>
    <s v="Sunday"/>
    <d v="1899-12-30T02:07:49"/>
    <d v="1899-12-30T02:00:00"/>
    <n v="1"/>
    <d v="2017-03-19T00:00:00"/>
    <d v="2017-03-01T00:00:00"/>
    <d v="2017-03-19T00:00:00"/>
    <s v="Sunday"/>
    <d v="1899-12-30T03:15:29"/>
    <d v="1899-12-30T03:00:00"/>
    <s v="One Way"/>
  </r>
  <r>
    <n v="1544216"/>
    <s v="Non-RFID Card Member"/>
    <m/>
    <m/>
    <n v="53202"/>
    <s v="UNITED STATES"/>
    <s v="Single Ride"/>
    <n v="5423"/>
    <x v="31"/>
    <n v="43.052460000000004"/>
    <n v="-87.891000000000005"/>
    <x v="26"/>
    <n v="43.052460000000004"/>
    <n v="-87.891000000000005"/>
    <n v="81"/>
    <n v="6"/>
    <n v="12.2"/>
    <n v="11.5"/>
    <n v="486"/>
    <n v="-1"/>
    <d v="2017-03-19T00:00:00"/>
    <d v="2017-03-01T00:00:00"/>
    <d v="2017-03-19T00:00:00"/>
    <s v="Sunday"/>
    <d v="1899-12-30T12:31:59"/>
    <d v="1899-12-30T13:00:00"/>
    <n v="1"/>
    <d v="2017-03-19T00:00:00"/>
    <d v="2017-03-01T00:00:00"/>
    <d v="2017-03-19T00:00:00"/>
    <s v="Sunday"/>
    <d v="1899-12-30T13:52:17"/>
    <d v="1899-12-30T14:00:00"/>
    <s v="Round Trip"/>
  </r>
  <r>
    <n v="1544342"/>
    <s v="Non-RFID Card Member"/>
    <m/>
    <m/>
    <n v="53221"/>
    <s v="UNITED STATES"/>
    <s v="Single Ride"/>
    <n v="11080"/>
    <x v="43"/>
    <n v="43.036900000000003"/>
    <n v="-87.89667"/>
    <x v="36"/>
    <n v="43.036900000000003"/>
    <n v="-87.89667"/>
    <n v="33"/>
    <n v="0"/>
    <n v="5"/>
    <n v="4.7"/>
    <n v="198"/>
    <n v="-1"/>
    <d v="2017-03-19T00:00:00"/>
    <d v="2017-03-01T00:00:00"/>
    <d v="2017-03-19T00:00:00"/>
    <s v="Sunday"/>
    <d v="1899-12-30T13:06:59"/>
    <d v="1899-12-30T13:00:00"/>
    <n v="1"/>
    <d v="2017-03-19T00:00:00"/>
    <d v="2017-03-01T00:00:00"/>
    <d v="2017-03-19T00:00:00"/>
    <s v="Sunday"/>
    <d v="1899-12-30T13:39:41"/>
    <d v="1899-12-30T14:00:00"/>
    <s v="Round Trip"/>
  </r>
  <r>
    <n v="1533400"/>
    <s v="Non-RFID Card Member"/>
    <m/>
    <m/>
    <n v="60490"/>
    <s v="UNITED STATES"/>
    <s v="Single Ride"/>
    <n v="216"/>
    <x v="43"/>
    <n v="43.036900000000003"/>
    <n v="-87.89667"/>
    <x v="36"/>
    <n v="43.036900000000003"/>
    <n v="-87.89667"/>
    <n v="18"/>
    <n v="3"/>
    <n v="2.7"/>
    <n v="2.6"/>
    <n v="108"/>
    <n v="-1"/>
    <d v="2017-03-12T00:00:00"/>
    <d v="2017-03-01T00:00:00"/>
    <d v="2017-03-12T00:00:00"/>
    <s v="Sunday"/>
    <d v="1899-12-30T17:10:47"/>
    <d v="1899-12-30T17:00:00"/>
    <n v="1"/>
    <d v="2017-03-12T00:00:00"/>
    <d v="2017-03-01T00:00:00"/>
    <d v="2017-03-12T00:00:00"/>
    <s v="Sunday"/>
    <d v="1899-12-30T17:28:33"/>
    <d v="1899-12-30T17:00:00"/>
    <s v="Round Trip"/>
  </r>
  <r>
    <n v="1306778"/>
    <s v="Non-RFID Card Member"/>
    <m/>
    <m/>
    <n v="53204"/>
    <s v="UNITED STATES"/>
    <s v="Single Ride"/>
    <n v="217"/>
    <x v="40"/>
    <n v="43.004728999999998"/>
    <n v="-87.905463999999995"/>
    <x v="13"/>
    <n v="43.031480000000002"/>
    <n v="-87.908169999999998"/>
    <n v="12"/>
    <n v="3"/>
    <n v="1.8"/>
    <n v="1.7"/>
    <n v="72"/>
    <n v="-1"/>
    <d v="2017-03-09T00:00:00"/>
    <d v="2017-03-01T00:00:00"/>
    <d v="2017-03-09T00:00:00"/>
    <s v="Thursday"/>
    <d v="1899-12-30T14:43:13"/>
    <d v="1899-12-30T15:00:00"/>
    <n v="1"/>
    <d v="2017-03-09T00:00:00"/>
    <d v="2017-03-01T00:00:00"/>
    <d v="2017-03-09T00:00:00"/>
    <s v="Thursday"/>
    <d v="1899-12-30T14:55:37"/>
    <d v="1899-12-30T15:00:00"/>
    <s v="One Way"/>
  </r>
  <r>
    <n v="1530709"/>
    <s v="Non-RFID Card Member"/>
    <m/>
    <m/>
    <n v="53125"/>
    <s v="UNITED STATES"/>
    <s v="Single Ride"/>
    <n v="143"/>
    <x v="19"/>
    <n v="43.074890000000003"/>
    <n v="-87.882810000000006"/>
    <x v="18"/>
    <n v="43.074890000000003"/>
    <n v="-87.882810000000006"/>
    <n v="0"/>
    <n v="0"/>
    <n v="0"/>
    <n v="0"/>
    <n v="0"/>
    <n v="-1"/>
    <d v="2017-03-10T00:00:00"/>
    <d v="2017-03-01T00:00:00"/>
    <d v="2017-03-10T00:00:00"/>
    <s v="Friday"/>
    <d v="1899-12-30T03:10:16"/>
    <d v="1899-12-30T03:00:00"/>
    <n v="1"/>
    <d v="2017-03-10T00:00:00"/>
    <d v="2017-03-01T00:00:00"/>
    <d v="2017-03-10T00:00:00"/>
    <s v="Friday"/>
    <d v="1899-12-30T03:10:48"/>
    <d v="1899-12-30T03:00:00"/>
    <s v="Round Trip"/>
  </r>
  <r>
    <n v="1531176"/>
    <s v="Non-RFID Card Member"/>
    <m/>
    <m/>
    <m/>
    <s v="UNITED STATES"/>
    <s v="Single Ride"/>
    <n v="5429"/>
    <x v="24"/>
    <n v="43.06033"/>
    <n v="-87.89546"/>
    <x v="31"/>
    <n v="43.069021999999997"/>
    <n v="-87.887940999999998"/>
    <n v="11"/>
    <n v="3"/>
    <n v="1.7"/>
    <n v="1.6"/>
    <n v="66"/>
    <n v="-1"/>
    <d v="2017-03-10T00:00:00"/>
    <d v="2017-03-01T00:00:00"/>
    <d v="2017-03-10T00:00:00"/>
    <s v="Friday"/>
    <d v="1899-12-30T13:58:30"/>
    <d v="1899-12-30T14:00:00"/>
    <n v="1"/>
    <d v="2017-03-10T00:00:00"/>
    <d v="2017-03-01T00:00:00"/>
    <d v="2017-03-10T00:00:00"/>
    <s v="Friday"/>
    <d v="1899-12-30T14:09:05"/>
    <d v="1899-12-30T14:00:00"/>
    <s v="One Way"/>
  </r>
  <r>
    <n v="1532120"/>
    <s v="Non-RFID Card Member"/>
    <m/>
    <m/>
    <m/>
    <s v="UNITED STATES"/>
    <s v="Single Ride"/>
    <n v="32"/>
    <x v="27"/>
    <n v="43.058010000000003"/>
    <n v="-87.877300000000005"/>
    <x v="47"/>
    <n v="43.06033"/>
    <n v="-87.89546"/>
    <n v="32"/>
    <n v="3"/>
    <n v="4.8"/>
    <n v="4.5999999999999996"/>
    <n v="192"/>
    <n v="-1"/>
    <d v="2017-03-11T00:00:00"/>
    <d v="2017-03-01T00:00:00"/>
    <d v="2017-03-11T00:00:00"/>
    <s v="Saturday"/>
    <d v="1899-12-30T13:02:31"/>
    <d v="1899-12-30T13:00:00"/>
    <n v="1"/>
    <d v="2017-03-11T00:00:00"/>
    <d v="2017-03-01T00:00:00"/>
    <d v="2017-03-11T00:00:00"/>
    <s v="Saturday"/>
    <d v="1899-12-30T13:34:04"/>
    <d v="1899-12-30T14:00:00"/>
    <s v="One Way"/>
  </r>
  <r>
    <n v="1242204"/>
    <s v="Non-RFID Card Member"/>
    <m/>
    <m/>
    <n v="53202"/>
    <s v="UNITED STATES"/>
    <s v="Single Ride"/>
    <n v="967"/>
    <x v="1"/>
    <n v="43.048200000000001"/>
    <n v="-87.900859999999994"/>
    <x v="32"/>
    <n v="43.026229999999998"/>
    <n v="-87.912809999999993"/>
    <n v="12"/>
    <n v="3"/>
    <n v="1.8"/>
    <n v="1.7"/>
    <n v="72"/>
    <n v="-1"/>
    <d v="2017-03-11T00:00:00"/>
    <d v="2017-03-01T00:00:00"/>
    <d v="2017-03-11T00:00:00"/>
    <s v="Saturday"/>
    <d v="1899-12-30T15:27:34"/>
    <d v="1899-12-30T15:00:00"/>
    <n v="1"/>
    <d v="2017-03-11T00:00:00"/>
    <d v="2017-03-01T00:00:00"/>
    <d v="2017-03-11T00:00:00"/>
    <s v="Saturday"/>
    <d v="1899-12-30T15:39:55"/>
    <d v="1899-12-30T16:00:00"/>
    <s v="One Way"/>
  </r>
  <r>
    <n v="1532724"/>
    <s v="Non-RFID Card Member"/>
    <m/>
    <m/>
    <n v="52722"/>
    <s v="UNITED STATES"/>
    <s v="Single Ride"/>
    <n v="5509"/>
    <x v="32"/>
    <n v="43.040154000000001"/>
    <n v="-87.932113000000001"/>
    <x v="5"/>
    <n v="43.040349999999997"/>
    <n v="-87.920760000000001"/>
    <n v="11"/>
    <n v="3"/>
    <n v="1.7"/>
    <n v="1.6"/>
    <n v="66"/>
    <n v="-1"/>
    <d v="2017-03-12T00:00:00"/>
    <d v="2017-03-01T00:00:00"/>
    <d v="2017-03-12T00:00:00"/>
    <s v="Sunday"/>
    <d v="1899-12-30T01:08:01"/>
    <d v="1899-12-30T01:00:00"/>
    <n v="1"/>
    <d v="2017-03-12T00:00:00"/>
    <d v="2017-03-01T00:00:00"/>
    <d v="2017-03-12T00:00:00"/>
    <s v="Sunday"/>
    <d v="1899-12-30T01:19:26"/>
    <d v="1899-12-30T01:00:00"/>
    <s v="One Way"/>
  </r>
  <r>
    <n v="1528568"/>
    <s v="Non-RFID Card Member"/>
    <m/>
    <m/>
    <n v="53202"/>
    <s v="UNITED STATES"/>
    <s v="Single Ride"/>
    <n v="5479"/>
    <x v="49"/>
    <n v="43.026229999999998"/>
    <n v="-87.912809999999993"/>
    <x v="23"/>
    <n v="43.045712999999999"/>
    <n v="-87.899756999999994"/>
    <n v="17"/>
    <n v="3"/>
    <n v="2.6"/>
    <n v="2.4"/>
    <n v="102"/>
    <n v="-1"/>
    <d v="2017-03-06T00:00:00"/>
    <d v="2017-03-01T00:00:00"/>
    <d v="2017-03-06T00:00:00"/>
    <s v="Monday"/>
    <d v="1899-12-30T18:46:53"/>
    <d v="1899-12-30T19:00:00"/>
    <n v="1"/>
    <d v="2017-03-06T00:00:00"/>
    <d v="2017-03-01T00:00:00"/>
    <d v="2017-03-06T00:00:00"/>
    <s v="Monday"/>
    <d v="1899-12-30T19:03:57"/>
    <d v="1899-12-30T19:00:00"/>
    <s v="One Way"/>
  </r>
  <r>
    <n v="1528650"/>
    <s v="Non-RFID Card Member"/>
    <m/>
    <m/>
    <n v="53188"/>
    <s v="UNITED STATES"/>
    <s v="Single Ride"/>
    <n v="11169"/>
    <x v="45"/>
    <n v="43.05536"/>
    <n v="-87.90504"/>
    <x v="39"/>
    <n v="43.05536"/>
    <n v="-87.90504"/>
    <n v="28"/>
    <n v="3"/>
    <n v="4.2"/>
    <n v="4"/>
    <n v="168"/>
    <n v="-1"/>
    <d v="2017-03-07T00:00:00"/>
    <d v="2017-03-01T00:00:00"/>
    <d v="2017-03-07T00:00:00"/>
    <s v="Tuesday"/>
    <d v="1899-12-30T03:06:01"/>
    <d v="1899-12-30T03:00:00"/>
    <n v="1"/>
    <d v="2017-03-07T00:00:00"/>
    <d v="2017-03-01T00:00:00"/>
    <d v="2017-03-07T00:00:00"/>
    <s v="Tuesday"/>
    <d v="1899-12-30T03:34:34"/>
    <d v="1899-12-30T04:00:00"/>
    <s v="Round Trip"/>
  </r>
  <r>
    <n v="1528494"/>
    <s v="Non-RFID Card Member"/>
    <m/>
    <m/>
    <n v="53221"/>
    <s v="UNITED STATES"/>
    <s v="Single Ride"/>
    <n v="5584"/>
    <x v="14"/>
    <n v="43.049230000000001"/>
    <n v="-87.911940000000001"/>
    <x v="5"/>
    <n v="43.040349999999997"/>
    <n v="-87.920760000000001"/>
    <n v="9"/>
    <n v="3"/>
    <n v="1.4"/>
    <n v="1.3"/>
    <n v="54"/>
    <n v="-1"/>
    <d v="2017-03-07T00:00:00"/>
    <d v="2017-03-01T00:00:00"/>
    <d v="2017-03-07T00:00:00"/>
    <s v="Tuesday"/>
    <d v="1899-12-30T08:46:14"/>
    <d v="1899-12-30T09:00:00"/>
    <n v="1"/>
    <d v="2017-03-07T00:00:00"/>
    <d v="2017-03-01T00:00:00"/>
    <d v="2017-03-07T00:00:00"/>
    <s v="Tuesday"/>
    <d v="1899-12-30T08:55:28"/>
    <d v="1899-12-30T09:00:00"/>
    <s v="One Way"/>
  </r>
  <r>
    <n v="1528677"/>
    <s v="Non-RFID Card Member"/>
    <m/>
    <m/>
    <n v="53211"/>
    <s v="UNITED STATES"/>
    <s v="Single Ride"/>
    <n v="11072"/>
    <x v="51"/>
    <n v="43.060155999999999"/>
    <n v="-87.881258000000003"/>
    <x v="30"/>
    <n v="43.058010000000003"/>
    <n v="-87.877300000000005"/>
    <n v="51"/>
    <n v="6"/>
    <n v="7.7"/>
    <n v="7.3"/>
    <n v="306"/>
    <n v="-1"/>
    <d v="2017-03-07T00:00:00"/>
    <d v="2017-03-01T00:00:00"/>
    <d v="2017-03-07T00:00:00"/>
    <s v="Tuesday"/>
    <d v="1899-12-30T09:20:36"/>
    <d v="1899-12-30T09:00:00"/>
    <n v="1"/>
    <d v="2017-03-07T00:00:00"/>
    <d v="2017-03-01T00:00:00"/>
    <d v="2017-03-07T00:00:00"/>
    <s v="Tuesday"/>
    <d v="1899-12-30T10:11:11"/>
    <d v="1899-12-30T10:00:00"/>
    <s v="One Way"/>
  </r>
  <r>
    <n v="1528495"/>
    <s v="Non-RFID Card Member"/>
    <m/>
    <m/>
    <n v="54115"/>
    <s v="UNITED STATES"/>
    <s v="Single Ride"/>
    <n v="11066"/>
    <x v="29"/>
    <n v="43.045712999999999"/>
    <n v="-87.899756999999994"/>
    <x v="36"/>
    <n v="43.036900000000003"/>
    <n v="-87.89667"/>
    <n v="38"/>
    <n v="6"/>
    <n v="5.7"/>
    <n v="5.4"/>
    <n v="228"/>
    <n v="-1"/>
    <d v="2017-03-07T00:00:00"/>
    <d v="2017-03-01T00:00:00"/>
    <d v="2017-03-07T00:00:00"/>
    <s v="Tuesday"/>
    <d v="1899-12-30T11:35:53"/>
    <d v="1899-12-30T12:00:00"/>
    <n v="1"/>
    <d v="2017-03-07T00:00:00"/>
    <d v="2017-03-01T00:00:00"/>
    <d v="2017-03-07T00:00:00"/>
    <s v="Tuesday"/>
    <d v="1899-12-30T12:13:50"/>
    <d v="1899-12-30T12:00:00"/>
    <s v="One Way"/>
  </r>
  <r>
    <n v="1409956"/>
    <s v="Non-RFID Card Member"/>
    <m/>
    <m/>
    <n v="53089"/>
    <s v="UNITED STATES"/>
    <s v="Single Ride"/>
    <n v="11081"/>
    <x v="32"/>
    <n v="43.040154000000001"/>
    <n v="-87.932113000000001"/>
    <x v="46"/>
    <n v="43.041646999999998"/>
    <n v="-87.927257999999995"/>
    <n v="16"/>
    <n v="3"/>
    <n v="2.4"/>
    <n v="2.2999999999999998"/>
    <n v="96"/>
    <n v="-1"/>
    <d v="2017-03-04T00:00:00"/>
    <d v="2017-03-01T00:00:00"/>
    <d v="2017-03-04T00:00:00"/>
    <s v="Saturday"/>
    <d v="1899-12-30T01:31:59"/>
    <d v="1899-12-30T02:00:00"/>
    <n v="1"/>
    <d v="2017-03-04T00:00:00"/>
    <d v="2017-03-01T00:00:00"/>
    <d v="2017-03-04T00:00:00"/>
    <s v="Saturday"/>
    <d v="1899-12-30T01:47:13"/>
    <d v="1899-12-30T02:00:00"/>
    <s v="One Way"/>
  </r>
  <r>
    <n v="1147177"/>
    <s v="Non-RFID Card Member"/>
    <m/>
    <m/>
    <n v="53212"/>
    <s v="UNITED STATES"/>
    <s v="Single Ride"/>
    <n v="11168"/>
    <x v="14"/>
    <n v="43.049230000000001"/>
    <n v="-87.911940000000001"/>
    <x v="31"/>
    <n v="43.069021999999997"/>
    <n v="-87.887940999999998"/>
    <n v="24"/>
    <n v="3"/>
    <n v="3.6"/>
    <n v="3.4"/>
    <n v="144"/>
    <n v="-1"/>
    <d v="2017-03-04T00:00:00"/>
    <d v="2017-03-01T00:00:00"/>
    <d v="2017-03-04T00:00:00"/>
    <s v="Saturday"/>
    <d v="1899-12-30T03:50:48"/>
    <d v="1899-12-30T04:00:00"/>
    <n v="1"/>
    <d v="2017-03-04T00:00:00"/>
    <d v="2017-03-01T00:00:00"/>
    <d v="2017-03-04T00:00:00"/>
    <s v="Saturday"/>
    <d v="1899-12-30T04:14:23"/>
    <d v="1899-12-30T04:00:00"/>
    <s v="One Way"/>
  </r>
  <r>
    <n v="1526369"/>
    <s v="Non-RFID Card Member"/>
    <m/>
    <m/>
    <n v="53202"/>
    <s v="UNITED STATES"/>
    <s v="Single Ride"/>
    <n v="11168"/>
    <x v="52"/>
    <n v="43.069021999999997"/>
    <n v="-87.887940999999998"/>
    <x v="2"/>
    <n v="43.048200000000001"/>
    <n v="-87.900859999999994"/>
    <n v="21"/>
    <n v="3"/>
    <n v="3.2"/>
    <n v="3"/>
    <n v="126"/>
    <n v="-1"/>
    <d v="2017-03-04T00:00:00"/>
    <d v="2017-03-01T00:00:00"/>
    <d v="2017-03-04T00:00:00"/>
    <s v="Saturday"/>
    <d v="1899-12-30T15:24:44"/>
    <d v="1899-12-30T15:00:00"/>
    <n v="1"/>
    <d v="2017-03-04T00:00:00"/>
    <d v="2017-03-01T00:00:00"/>
    <d v="2017-03-04T00:00:00"/>
    <s v="Saturday"/>
    <d v="1899-12-30T15:45:05"/>
    <d v="1899-12-30T16:00:00"/>
    <s v="One Way"/>
  </r>
  <r>
    <n v="1526493"/>
    <s v="Non-RFID Card Member"/>
    <m/>
    <m/>
    <n v="7423"/>
    <s v="UNITED STATES"/>
    <s v="Single Ride"/>
    <n v="11054"/>
    <x v="4"/>
    <n v="43.040349999999997"/>
    <n v="-87.920760000000001"/>
    <x v="29"/>
    <n v="43.040154000000001"/>
    <n v="-87.932113000000001"/>
    <n v="6"/>
    <n v="3"/>
    <n v="0.9"/>
    <n v="0.9"/>
    <n v="36"/>
    <n v="-1"/>
    <d v="2017-03-04T00:00:00"/>
    <d v="2017-03-01T00:00:00"/>
    <d v="2017-03-04T00:00:00"/>
    <s v="Saturday"/>
    <d v="1899-12-30T16:28:23"/>
    <d v="1899-12-30T16:00:00"/>
    <n v="1"/>
    <d v="2017-03-04T00:00:00"/>
    <d v="2017-03-01T00:00:00"/>
    <d v="2017-03-04T00:00:00"/>
    <s v="Saturday"/>
    <d v="1899-12-30T16:34:06"/>
    <d v="1899-12-30T17:00:00"/>
    <s v="One Way"/>
  </r>
  <r>
    <n v="1526603"/>
    <s v="Non-RFID Card Member"/>
    <m/>
    <m/>
    <n v="53150"/>
    <s v="UNITED STATES"/>
    <s v="Single Ride"/>
    <n v="5453"/>
    <x v="15"/>
    <n v="43.04824"/>
    <n v="-87.904970000000006"/>
    <x v="0"/>
    <n v="43.04824"/>
    <n v="-87.904970000000006"/>
    <n v="34"/>
    <n v="3"/>
    <n v="5.0999999999999996"/>
    <n v="4.8"/>
    <n v="204"/>
    <n v="-1"/>
    <d v="2017-03-04T00:00:00"/>
    <d v="2017-03-01T00:00:00"/>
    <d v="2017-03-04T00:00:00"/>
    <s v="Saturday"/>
    <d v="1899-12-30T17:27:49"/>
    <d v="1899-12-30T17:00:00"/>
    <n v="1"/>
    <d v="2017-03-04T00:00:00"/>
    <d v="2017-03-01T00:00:00"/>
    <d v="2017-03-04T00:00:00"/>
    <s v="Saturday"/>
    <d v="1899-12-30T18:01:04"/>
    <d v="1899-12-30T18:00:00"/>
    <s v="Round Trip"/>
  </r>
  <r>
    <n v="1526787"/>
    <s v="Non-RFID Card Member"/>
    <m/>
    <m/>
    <n v="53051"/>
    <s v="UNITED STATES"/>
    <s v="Single Ride"/>
    <n v="5565"/>
    <x v="8"/>
    <n v="43.04804"/>
    <n v="-87.896720000000002"/>
    <x v="25"/>
    <n v="43.04804"/>
    <n v="-87.896720000000002"/>
    <n v="0"/>
    <n v="0"/>
    <n v="0"/>
    <n v="0"/>
    <n v="0"/>
    <n v="-1"/>
    <d v="2017-03-05T00:00:00"/>
    <d v="2017-03-01T00:00:00"/>
    <d v="2017-03-05T00:00:00"/>
    <s v="Sunday"/>
    <d v="1899-12-30T03:48:05"/>
    <d v="1899-12-30T04:00:00"/>
    <n v="1"/>
    <d v="2017-03-05T00:00:00"/>
    <d v="2017-03-01T00:00:00"/>
    <d v="2017-03-05T00:00:00"/>
    <s v="Sunday"/>
    <d v="1899-12-30T03:48:34"/>
    <d v="1899-12-30T04:00:00"/>
    <s v="Round Trip"/>
  </r>
  <r>
    <n v="1527421"/>
    <s v="Non-RFID Card Member"/>
    <m/>
    <m/>
    <n v="52162"/>
    <s v="UNITED STATES"/>
    <s v="Single Ride"/>
    <n v="15"/>
    <x v="4"/>
    <n v="43.040349999999997"/>
    <n v="-87.920760000000001"/>
    <x v="36"/>
    <n v="43.036900000000003"/>
    <n v="-87.89667"/>
    <n v="63"/>
    <n v="6"/>
    <n v="9.5"/>
    <n v="9"/>
    <n v="378"/>
    <n v="-1"/>
    <d v="2017-03-05T00:00:00"/>
    <d v="2017-03-01T00:00:00"/>
    <d v="2017-03-05T00:00:00"/>
    <s v="Sunday"/>
    <d v="1899-12-30T14:02:02"/>
    <d v="1899-12-30T14:00:00"/>
    <n v="1"/>
    <d v="2017-03-05T00:00:00"/>
    <d v="2017-03-01T00:00:00"/>
    <d v="2017-03-05T00:00:00"/>
    <s v="Sunday"/>
    <d v="1899-12-30T15:05:54"/>
    <d v="1899-12-30T15:00:00"/>
    <s v="One Way"/>
  </r>
  <r>
    <n v="1511540"/>
    <s v="Non-RFID Card Member"/>
    <m/>
    <m/>
    <n v="60482"/>
    <s v="UNITED STATES"/>
    <s v="Single Ride"/>
    <n v="357"/>
    <x v="7"/>
    <n v="43.038580000000003"/>
    <n v="-87.90934"/>
    <x v="10"/>
    <n v="43.042490000000001"/>
    <n v="-87.909959999999998"/>
    <n v="3"/>
    <n v="0"/>
    <n v="0.5"/>
    <n v="0.4"/>
    <n v="18"/>
    <n v="-1"/>
    <d v="2017-03-05T00:00:00"/>
    <d v="2017-03-01T00:00:00"/>
    <d v="2017-03-05T00:00:00"/>
    <s v="Sunday"/>
    <d v="1899-12-30T17:16:15"/>
    <d v="1899-12-30T17:00:00"/>
    <n v="1"/>
    <d v="2017-03-05T00:00:00"/>
    <d v="2017-03-01T00:00:00"/>
    <d v="2017-03-05T00:00:00"/>
    <s v="Sunday"/>
    <d v="1899-12-30T17:19:09"/>
    <d v="1899-12-30T17:00:00"/>
    <s v="One Way"/>
  </r>
  <r>
    <n v="1528075"/>
    <s v="Non-RFID Card Member"/>
    <m/>
    <m/>
    <n v="54303"/>
    <s v="UNITED STATES"/>
    <s v="Single Ride"/>
    <n v="11101"/>
    <x v="15"/>
    <n v="43.04824"/>
    <n v="-87.904970000000006"/>
    <x v="34"/>
    <n v="43.053040000000003"/>
    <n v="-87.897660000000002"/>
    <n v="548"/>
    <n v="57"/>
    <n v="18"/>
    <n v="17.100000000000001"/>
    <n v="720"/>
    <n v="-1"/>
    <d v="2017-03-05T00:00:00"/>
    <d v="2017-03-01T00:00:00"/>
    <d v="2017-03-05T00:00:00"/>
    <s v="Sunday"/>
    <d v="1899-12-30T22:32:40"/>
    <d v="1899-12-30T23:00:00"/>
    <n v="1"/>
    <d v="2017-03-06T00:00:00"/>
    <d v="2017-03-01T00:00:00"/>
    <d v="2017-03-06T00:00:00"/>
    <s v="Monday"/>
    <d v="1899-12-30T07:40:47"/>
    <d v="1899-12-30T08:00:00"/>
    <s v="One Way"/>
  </r>
  <r>
    <n v="1442354"/>
    <s v="Non-RFID Card Member"/>
    <m/>
    <m/>
    <n v="53211"/>
    <s v="UNITED STATES"/>
    <s v="Single Ride"/>
    <n v="11096"/>
    <x v="52"/>
    <n v="43.069021999999997"/>
    <n v="-87.887940999999998"/>
    <x v="18"/>
    <n v="43.074890000000003"/>
    <n v="-87.882810000000006"/>
    <n v="6"/>
    <n v="3"/>
    <n v="0.9"/>
    <n v="0.9"/>
    <n v="36"/>
    <n v="-1"/>
    <d v="2017-03-06T00:00:00"/>
    <d v="2017-03-01T00:00:00"/>
    <d v="2017-03-06T00:00:00"/>
    <s v="Monday"/>
    <d v="1899-12-30T08:52:47"/>
    <d v="1899-12-30T09:00:00"/>
    <n v="1"/>
    <d v="2017-03-06T00:00:00"/>
    <d v="2017-03-01T00:00:00"/>
    <d v="2017-03-06T00:00:00"/>
    <s v="Monday"/>
    <d v="1899-12-30T08:58:41"/>
    <d v="1899-12-30T09:00:00"/>
    <s v="One Way"/>
  </r>
  <r>
    <n v="1528494"/>
    <s v="Non-RFID Card Member"/>
    <m/>
    <m/>
    <n v="53221"/>
    <s v="UNITED STATES"/>
    <s v="Single Ride"/>
    <n v="5584"/>
    <x v="4"/>
    <n v="43.040349999999997"/>
    <n v="-87.920760000000001"/>
    <x v="15"/>
    <n v="43.049230000000001"/>
    <n v="-87.911940000000001"/>
    <n v="12"/>
    <n v="3"/>
    <n v="1.8"/>
    <n v="1.7"/>
    <n v="72"/>
    <n v="-1"/>
    <d v="2017-03-06T00:00:00"/>
    <d v="2017-03-01T00:00:00"/>
    <d v="2017-03-06T00:00:00"/>
    <s v="Monday"/>
    <d v="1899-12-30T17:12:51"/>
    <d v="1899-12-30T17:00:00"/>
    <n v="1"/>
    <d v="2017-03-06T00:00:00"/>
    <d v="2017-03-01T00:00:00"/>
    <d v="2017-03-06T00:00:00"/>
    <s v="Monday"/>
    <d v="1899-12-30T17:24:01"/>
    <d v="1899-12-30T17:00:00"/>
    <s v="One Way"/>
  </r>
  <r>
    <n v="1442354"/>
    <s v="Non-RFID Card Member"/>
    <m/>
    <m/>
    <n v="53211"/>
    <s v="UNITED STATES"/>
    <s v="Single Ride"/>
    <n v="291"/>
    <x v="52"/>
    <n v="43.069021999999997"/>
    <n v="-87.887940999999998"/>
    <x v="44"/>
    <n v="43.077359999999999"/>
    <n v="-87.880769999999998"/>
    <n v="11"/>
    <n v="3"/>
    <n v="1.7"/>
    <n v="1.6"/>
    <n v="66"/>
    <n v="-1"/>
    <d v="2017-03-01T00:00:00"/>
    <d v="2017-03-01T00:00:00"/>
    <d v="2017-03-01T00:00:00"/>
    <s v="Wednesday"/>
    <d v="1899-12-30T09:52:14"/>
    <d v="1899-12-30T10:00:00"/>
    <n v="1"/>
    <d v="2017-03-01T00:00:00"/>
    <d v="2017-03-01T00:00:00"/>
    <d v="2017-03-01T00:00:00"/>
    <s v="Wednesday"/>
    <d v="1899-12-30T10:03:40"/>
    <d v="1899-12-30T10:00:00"/>
    <s v="One Way"/>
  </r>
  <r>
    <n v="1523614"/>
    <s v="Non-RFID Card Member"/>
    <m/>
    <m/>
    <n v="53110"/>
    <s v="UNITED STATES"/>
    <s v="Single Ride"/>
    <n v="199"/>
    <x v="35"/>
    <n v="43.074655999999997"/>
    <n v="-87.889011999999994"/>
    <x v="7"/>
    <n v="43.074655999999997"/>
    <n v="-87.889011999999994"/>
    <n v="6"/>
    <n v="3"/>
    <n v="0.9"/>
    <n v="0.9"/>
    <n v="36"/>
    <n v="-1"/>
    <d v="2017-03-01T00:00:00"/>
    <d v="2017-03-01T00:00:00"/>
    <d v="2017-03-01T00:00:00"/>
    <s v="Wednesday"/>
    <d v="1899-12-30T10:58:15"/>
    <d v="1899-12-30T11:00:00"/>
    <n v="1"/>
    <d v="2017-03-01T00:00:00"/>
    <d v="2017-03-01T00:00:00"/>
    <d v="2017-03-01T00:00:00"/>
    <s v="Wednesday"/>
    <d v="1899-12-30T11:04:08"/>
    <d v="1899-12-30T11:00:00"/>
    <s v="Round Trip"/>
  </r>
  <r>
    <n v="1519515"/>
    <s v="Non-RFID Card Member"/>
    <m/>
    <m/>
    <n v="91945"/>
    <s v="UNITED STATES"/>
    <s v="Single Ride"/>
    <n v="11054"/>
    <x v="32"/>
    <n v="43.040154000000001"/>
    <n v="-87.932113000000001"/>
    <x v="1"/>
    <n v="43.03886"/>
    <n v="-87.902720000000002"/>
    <n v="15"/>
    <n v="3"/>
    <n v="2.2999999999999998"/>
    <n v="2.1"/>
    <n v="90"/>
    <n v="-1"/>
    <d v="2017-03-02T00:00:00"/>
    <d v="2017-03-01T00:00:00"/>
    <d v="2017-03-02T00:00:00"/>
    <s v="Thursday"/>
    <d v="1899-12-30T07:39:14"/>
    <d v="1899-12-30T08:00:00"/>
    <n v="1"/>
    <d v="2017-03-02T00:00:00"/>
    <d v="2017-03-01T00:00:00"/>
    <d v="2017-03-02T00:00:00"/>
    <s v="Thursday"/>
    <d v="1899-12-30T07:54:07"/>
    <d v="1899-12-30T08:00:00"/>
    <s v="One Way"/>
  </r>
  <r>
    <n v="1524086"/>
    <s v="Non-RFID Card Member"/>
    <m/>
    <m/>
    <m/>
    <s v="UNITED STATES"/>
    <s v="Single Ride"/>
    <n v="11052"/>
    <x v="40"/>
    <n v="43.004728999999998"/>
    <n v="-87.905463999999995"/>
    <x v="33"/>
    <n v="43.004728999999998"/>
    <n v="-87.905463999999995"/>
    <n v="3"/>
    <n v="0"/>
    <n v="0.5"/>
    <n v="0.4"/>
    <n v="18"/>
    <n v="-1"/>
    <d v="2017-03-02T00:00:00"/>
    <d v="2017-03-01T00:00:00"/>
    <d v="2017-03-02T00:00:00"/>
    <s v="Thursday"/>
    <d v="1899-12-30T09:06:11"/>
    <d v="1899-12-30T09:00:00"/>
    <n v="1"/>
    <d v="2017-03-02T00:00:00"/>
    <d v="2017-03-01T00:00:00"/>
    <d v="2017-03-02T00:00:00"/>
    <s v="Thursday"/>
    <d v="1899-12-30T09:09:26"/>
    <d v="1899-12-30T09:00:00"/>
    <s v="Round Trip"/>
  </r>
  <r>
    <n v="1150427"/>
    <s v="Non-RFID Card Member"/>
    <m/>
    <m/>
    <n v="53233"/>
    <s v="UNITED STATES"/>
    <s v="Single Ride"/>
    <n v="5470"/>
    <x v="7"/>
    <n v="43.038580000000003"/>
    <n v="-87.90934"/>
    <x v="30"/>
    <n v="43.058010000000003"/>
    <n v="-87.877300000000005"/>
    <n v="47"/>
    <n v="6"/>
    <n v="7.1"/>
    <n v="6.7"/>
    <n v="282"/>
    <n v="-1"/>
    <d v="2017-03-02T00:00:00"/>
    <d v="2017-03-01T00:00:00"/>
    <d v="2017-03-02T00:00:00"/>
    <s v="Thursday"/>
    <d v="1899-12-30T12:06:52"/>
    <d v="1899-12-30T12:00:00"/>
    <n v="1"/>
    <d v="2017-03-02T00:00:00"/>
    <d v="2017-03-01T00:00:00"/>
    <d v="2017-03-02T00:00:00"/>
    <s v="Thursday"/>
    <d v="1899-12-30T12:53:39"/>
    <d v="1899-12-30T13:00:00"/>
    <s v="One Way"/>
  </r>
  <r>
    <n v="1391484"/>
    <s v="Non-RFID Card Member"/>
    <m/>
    <m/>
    <n v="53224"/>
    <s v="UNITED STATES"/>
    <s v="Single Ride"/>
    <n v="209"/>
    <x v="39"/>
    <n v="43.056539999999998"/>
    <n v="-87.914370000000005"/>
    <x v="9"/>
    <n v="43.03913"/>
    <n v="-87.916150000000002"/>
    <n v="10"/>
    <n v="3"/>
    <n v="1.5"/>
    <n v="1.4"/>
    <n v="60"/>
    <n v="-1"/>
    <d v="2017-03-02T00:00:00"/>
    <d v="2017-03-01T00:00:00"/>
    <d v="2017-03-02T00:00:00"/>
    <s v="Thursday"/>
    <d v="1899-12-30T12:21:58"/>
    <d v="1899-12-30T12:00:00"/>
    <n v="1"/>
    <d v="2017-03-02T00:00:00"/>
    <d v="2017-03-01T00:00:00"/>
    <d v="2017-03-02T00:00:00"/>
    <s v="Thursday"/>
    <d v="1899-12-30T12:31:19"/>
    <d v="1899-12-30T13:00:00"/>
    <s v="One Way"/>
  </r>
  <r>
    <n v="1558860"/>
    <s v="Non-RFID Card Member"/>
    <m/>
    <m/>
    <n v="61601"/>
    <s v="UNITED STATES"/>
    <s v="Single Ride"/>
    <n v="11095"/>
    <x v="0"/>
    <n v="43.042490000000001"/>
    <n v="-87.909959999999998"/>
    <x v="39"/>
    <n v="43.05536"/>
    <n v="-87.90504"/>
    <n v="123"/>
    <n v="9"/>
    <n v="18"/>
    <n v="17.100000000000001"/>
    <n v="720"/>
    <n v="-1"/>
    <d v="2017-03-31T00:00:00"/>
    <d v="2017-03-01T00:00:00"/>
    <d v="2017-03-31T00:00:00"/>
    <s v="Friday"/>
    <d v="1899-12-30T14:14:57"/>
    <d v="1899-12-30T14:00:00"/>
    <n v="1"/>
    <d v="2017-03-31T00:00:00"/>
    <d v="2017-03-01T00:00:00"/>
    <d v="2017-03-31T00:00:00"/>
    <s v="Friday"/>
    <d v="1899-12-30T16:17:56"/>
    <d v="1899-12-30T16:00:00"/>
    <s v="One Way"/>
  </r>
  <r>
    <n v="1306778"/>
    <s v="Non-RFID Card Member"/>
    <m/>
    <m/>
    <n v="53204"/>
    <s v="UNITED STATES"/>
    <s v="Single Ride"/>
    <n v="5438"/>
    <x v="40"/>
    <n v="43.004728999999998"/>
    <n v="-87.905463999999995"/>
    <x v="42"/>
    <n v="43.020020000000002"/>
    <n v="-87.912540000000007"/>
    <n v="9"/>
    <n v="0"/>
    <n v="1.4"/>
    <n v="1.3"/>
    <n v="54"/>
    <n v="-1"/>
    <d v="2017-03-31T00:00:00"/>
    <d v="2017-03-01T00:00:00"/>
    <d v="2017-03-31T00:00:00"/>
    <s v="Friday"/>
    <d v="1899-12-30T15:28:44"/>
    <d v="1899-12-30T15:00:00"/>
    <n v="1"/>
    <d v="2017-03-31T00:00:00"/>
    <d v="2017-03-01T00:00:00"/>
    <d v="2017-03-31T00:00:00"/>
    <s v="Friday"/>
    <d v="1899-12-30T15:37:52"/>
    <d v="1899-12-30T16:00:00"/>
    <s v="One Way"/>
  </r>
  <r>
    <n v="1558857"/>
    <s v="Non-RFID Card Member"/>
    <m/>
    <m/>
    <n v="65321"/>
    <s v="UNITED STATES"/>
    <s v="Single Ride"/>
    <n v="5418"/>
    <x v="45"/>
    <n v="43.05536"/>
    <n v="-87.90504"/>
    <x v="10"/>
    <n v="43.042490000000001"/>
    <n v="-87.909959999999998"/>
    <n v="23"/>
    <n v="0"/>
    <n v="3.5"/>
    <n v="3.3"/>
    <n v="138"/>
    <n v="-1"/>
    <d v="2017-03-31T00:00:00"/>
    <d v="2017-03-01T00:00:00"/>
    <d v="2017-03-31T00:00:00"/>
    <s v="Friday"/>
    <d v="1899-12-30T16:56:52"/>
    <d v="1899-12-30T17:00:00"/>
    <n v="1"/>
    <d v="2017-03-31T00:00:00"/>
    <d v="2017-03-01T00:00:00"/>
    <d v="2017-03-31T00:00:00"/>
    <s v="Friday"/>
    <d v="1899-12-30T17:19:48"/>
    <d v="1899-12-30T17:00:00"/>
    <s v="One Way"/>
  </r>
  <r>
    <n v="1559377"/>
    <s v="Non-RFID Card Member"/>
    <m/>
    <m/>
    <n v="53211"/>
    <s v="UNITED STATES"/>
    <s v="Single Ride"/>
    <n v="11142"/>
    <x v="21"/>
    <n v="43.060786"/>
    <n v="-87.883825999999999"/>
    <x v="22"/>
    <n v="43.060250000000003"/>
    <n v="-87.892169999999993"/>
    <n v="3"/>
    <n v="0"/>
    <n v="0.5"/>
    <n v="0.4"/>
    <n v="18"/>
    <n v="-1"/>
    <d v="2017-03-31T00:00:00"/>
    <d v="2017-03-01T00:00:00"/>
    <d v="2017-03-31T00:00:00"/>
    <s v="Friday"/>
    <d v="1899-12-30T21:18:18"/>
    <d v="1899-12-30T21:00:00"/>
    <n v="1"/>
    <d v="2017-03-31T00:00:00"/>
    <d v="2017-03-01T00:00:00"/>
    <d v="2017-03-31T00:00:00"/>
    <s v="Friday"/>
    <d v="1899-12-30T21:21:50"/>
    <d v="1899-12-30T21:00:00"/>
    <s v="One Way"/>
  </r>
  <r>
    <n v="1380203"/>
    <s v="Non-RFID Card Member"/>
    <m/>
    <m/>
    <n v="53233"/>
    <s v="UNITED STATES"/>
    <s v="Single Ride"/>
    <n v="11073"/>
    <x v="7"/>
    <n v="43.038580000000003"/>
    <n v="-87.90934"/>
    <x v="13"/>
    <n v="43.031480000000002"/>
    <n v="-87.908169999999998"/>
    <n v="6"/>
    <n v="3"/>
    <n v="0.9"/>
    <n v="0.9"/>
    <n v="36"/>
    <n v="-1"/>
    <d v="2017-03-02T00:00:00"/>
    <d v="2017-03-01T00:00:00"/>
    <d v="2017-03-02T00:00:00"/>
    <s v="Thursday"/>
    <d v="1899-12-30T12:00:55"/>
    <d v="1899-12-30T12:00:00"/>
    <n v="1"/>
    <d v="2017-03-02T00:00:00"/>
    <d v="2017-03-01T00:00:00"/>
    <d v="2017-03-02T00:00:00"/>
    <s v="Thursday"/>
    <d v="1899-12-30T12:06:59"/>
    <d v="1899-12-30T12:00:00"/>
    <s v="One Way"/>
  </r>
  <r>
    <n v="1202877"/>
    <s v="Non-RFID Card Member"/>
    <m/>
    <m/>
    <n v="53204"/>
    <s v="UNITED STATES"/>
    <s v="Single Ride"/>
    <n v="961"/>
    <x v="2"/>
    <n v="43.03886"/>
    <n v="-87.902720000000002"/>
    <x v="42"/>
    <n v="43.020020000000002"/>
    <n v="-87.912540000000007"/>
    <n v="10"/>
    <n v="3"/>
    <n v="1.5"/>
    <n v="1.4"/>
    <n v="60"/>
    <n v="-1"/>
    <d v="2017-03-02T00:00:00"/>
    <d v="2017-03-01T00:00:00"/>
    <d v="2017-03-02T00:00:00"/>
    <s v="Thursday"/>
    <d v="1899-12-30T16:35:01"/>
    <d v="1899-12-30T17:00:00"/>
    <n v="1"/>
    <d v="2017-03-02T00:00:00"/>
    <d v="2017-03-01T00:00:00"/>
    <d v="2017-03-02T00:00:00"/>
    <s v="Thursday"/>
    <d v="1899-12-30T16:45:19"/>
    <d v="1899-12-30T17:00:00"/>
    <s v="One Way"/>
  </r>
  <r>
    <n v="1193471"/>
    <s v="Non-RFID Card Member"/>
    <m/>
    <m/>
    <n v="26236"/>
    <s v="UNITED STATES"/>
    <s v="Single Ride"/>
    <n v="5418"/>
    <x v="30"/>
    <n v="43.053040000000003"/>
    <n v="-87.897660000000002"/>
    <x v="24"/>
    <n v="43.052549999999997"/>
    <n v="-87.909329999999997"/>
    <n v="7"/>
    <n v="3"/>
    <n v="1.1000000000000001"/>
    <n v="1"/>
    <n v="42"/>
    <n v="-1"/>
    <d v="2017-03-05T00:00:00"/>
    <d v="2017-03-01T00:00:00"/>
    <d v="2017-03-05T00:00:00"/>
    <s v="Sunday"/>
    <d v="1899-12-30T01:21:31"/>
    <d v="1899-12-30T01:00:00"/>
    <n v="1"/>
    <d v="2017-03-05T00:00:00"/>
    <d v="2017-03-01T00:00:00"/>
    <d v="2017-03-05T00:00:00"/>
    <s v="Sunday"/>
    <d v="1899-12-30T01:28:27"/>
    <d v="1899-12-30T01:00:00"/>
    <s v="One Way"/>
  </r>
  <r>
    <n v="1267215"/>
    <s v="Non-RFID Card Member"/>
    <m/>
    <m/>
    <n v="53186"/>
    <s v="UNITED STATES"/>
    <s v="Single Ride"/>
    <n v="24"/>
    <x v="28"/>
    <n v="43.052549999999997"/>
    <n v="-87.909329999999997"/>
    <x v="9"/>
    <n v="43.03913"/>
    <n v="-87.916150000000002"/>
    <n v="8"/>
    <n v="3"/>
    <n v="1.2"/>
    <n v="1.1000000000000001"/>
    <n v="48"/>
    <n v="-1"/>
    <d v="2017-03-05T00:00:00"/>
    <d v="2017-03-01T00:00:00"/>
    <d v="2017-03-05T00:00:00"/>
    <s v="Sunday"/>
    <d v="1899-12-30T09:46:05"/>
    <d v="1899-12-30T10:00:00"/>
    <n v="1"/>
    <d v="2017-03-05T00:00:00"/>
    <d v="2017-03-01T00:00:00"/>
    <d v="2017-03-05T00:00:00"/>
    <s v="Sunday"/>
    <d v="1899-12-30T09:54:34"/>
    <d v="1899-12-30T10:00:00"/>
    <s v="One Way"/>
  </r>
  <r>
    <n v="1526952"/>
    <s v="Non-RFID Card Member"/>
    <m/>
    <m/>
    <n v="53202"/>
    <s v="UNITED STATES"/>
    <s v="Single Ride"/>
    <n v="5556"/>
    <x v="31"/>
    <n v="43.052460000000004"/>
    <n v="-87.891000000000005"/>
    <x v="26"/>
    <n v="43.052460000000004"/>
    <n v="-87.891000000000005"/>
    <n v="56"/>
    <n v="6"/>
    <n v="8.4"/>
    <n v="8"/>
    <n v="336"/>
    <n v="-1"/>
    <d v="2017-03-05T00:00:00"/>
    <d v="2017-03-01T00:00:00"/>
    <d v="2017-03-05T00:00:00"/>
    <s v="Sunday"/>
    <d v="1899-12-30T10:56:07"/>
    <d v="1899-12-30T11:00:00"/>
    <n v="1"/>
    <d v="2017-03-05T00:00:00"/>
    <d v="2017-03-01T00:00:00"/>
    <d v="2017-03-05T00:00:00"/>
    <s v="Sunday"/>
    <d v="1899-12-30T11:52:11"/>
    <d v="1899-12-30T12:00:00"/>
    <s v="Round Trip"/>
  </r>
  <r>
    <n v="1527236"/>
    <s v="Non-RFID Card Member"/>
    <m/>
    <m/>
    <n v="53202"/>
    <s v="UNITED STATES"/>
    <s v="Single Ride"/>
    <n v="11166"/>
    <x v="48"/>
    <n v="43.058619999999998"/>
    <n v="-87.885319999999993"/>
    <x v="3"/>
    <n v="43.03519"/>
    <n v="-87.907390000000007"/>
    <n v="28"/>
    <n v="3"/>
    <n v="4.2"/>
    <n v="4"/>
    <n v="168"/>
    <n v="-1"/>
    <d v="2017-03-05T00:00:00"/>
    <d v="2017-03-01T00:00:00"/>
    <d v="2017-03-05T00:00:00"/>
    <s v="Sunday"/>
    <d v="1899-12-30T13:12:25"/>
    <d v="1899-12-30T13:00:00"/>
    <n v="1"/>
    <d v="2017-03-05T00:00:00"/>
    <d v="2017-03-01T00:00:00"/>
    <d v="2017-03-05T00:00:00"/>
    <s v="Sunday"/>
    <d v="1899-12-30T13:40:11"/>
    <d v="1899-12-30T14:00:00"/>
    <s v="One Way"/>
  </r>
  <r>
    <n v="1526369"/>
    <s v="Non-RFID Card Member"/>
    <m/>
    <m/>
    <n v="53202"/>
    <s v="UNITED STATES"/>
    <s v="Single Ride"/>
    <n v="5553"/>
    <x v="7"/>
    <n v="43.038580000000003"/>
    <n v="-87.90934"/>
    <x v="0"/>
    <n v="43.04824"/>
    <n v="-87.904970000000006"/>
    <n v="10"/>
    <n v="3"/>
    <n v="1.5"/>
    <n v="1.4"/>
    <n v="60"/>
    <n v="-1"/>
    <d v="2017-03-05T00:00:00"/>
    <d v="2017-03-01T00:00:00"/>
    <d v="2017-03-05T00:00:00"/>
    <s v="Sunday"/>
    <d v="1899-12-30T13:20:59"/>
    <d v="1899-12-30T13:00:00"/>
    <n v="1"/>
    <d v="2017-03-05T00:00:00"/>
    <d v="2017-03-01T00:00:00"/>
    <d v="2017-03-05T00:00:00"/>
    <s v="Sunday"/>
    <d v="1899-12-30T13:30:11"/>
    <d v="1899-12-30T14:00:00"/>
    <s v="One Way"/>
  </r>
  <r>
    <n v="1527421"/>
    <s v="Non-RFID Card Member"/>
    <m/>
    <m/>
    <n v="52162"/>
    <s v="UNITED STATES"/>
    <s v="Single Ride"/>
    <n v="157"/>
    <x v="4"/>
    <n v="43.040349999999997"/>
    <n v="-87.920760000000001"/>
    <x v="36"/>
    <n v="43.036900000000003"/>
    <n v="-87.89667"/>
    <n v="64"/>
    <n v="6"/>
    <n v="9.6"/>
    <n v="9.1"/>
    <n v="384"/>
    <n v="-1"/>
    <d v="2017-03-05T00:00:00"/>
    <d v="2017-03-01T00:00:00"/>
    <d v="2017-03-05T00:00:00"/>
    <s v="Sunday"/>
    <d v="1899-12-30T14:02:43"/>
    <d v="1899-12-30T14:00:00"/>
    <n v="1"/>
    <d v="2017-03-05T00:00:00"/>
    <d v="2017-03-01T00:00:00"/>
    <d v="2017-03-05T00:00:00"/>
    <s v="Sunday"/>
    <d v="1899-12-30T15:06:24"/>
    <d v="1899-12-30T15:00:00"/>
    <s v="One Way"/>
  </r>
  <r>
    <n v="1511540"/>
    <s v="Non-RFID Card Member"/>
    <m/>
    <m/>
    <n v="60482"/>
    <s v="UNITED STATES"/>
    <s v="Single Ride"/>
    <n v="242"/>
    <x v="0"/>
    <n v="43.042490000000001"/>
    <n v="-87.909959999999998"/>
    <x v="27"/>
    <n v="43.034619999999997"/>
    <n v="-87.917500000000004"/>
    <n v="17"/>
    <n v="3"/>
    <n v="2.6"/>
    <n v="2.4"/>
    <n v="102"/>
    <n v="-1"/>
    <d v="2017-03-05T00:00:00"/>
    <d v="2017-03-01T00:00:00"/>
    <d v="2017-03-05T00:00:00"/>
    <s v="Sunday"/>
    <d v="1899-12-30T18:33:55"/>
    <d v="1899-12-30T19:00:00"/>
    <n v="1"/>
    <d v="2017-03-05T00:00:00"/>
    <d v="2017-03-01T00:00:00"/>
    <d v="2017-03-05T00:00:00"/>
    <s v="Sunday"/>
    <d v="1899-12-30T18:50:46"/>
    <d v="1899-12-30T19:00:00"/>
    <s v="One Way"/>
  </r>
  <r>
    <n v="1528012"/>
    <s v="Non-RFID Card Member"/>
    <m/>
    <m/>
    <n v="53204"/>
    <s v="UNITED STATES"/>
    <s v="Single Ride"/>
    <n v="100"/>
    <x v="30"/>
    <n v="43.053040000000003"/>
    <n v="-87.897660000000002"/>
    <x v="20"/>
    <n v="43.05847"/>
    <n v="-87.898079999999993"/>
    <n v="19"/>
    <n v="3"/>
    <n v="2.9"/>
    <n v="2.7"/>
    <n v="114"/>
    <n v="-1"/>
    <d v="2017-03-05T00:00:00"/>
    <d v="2017-03-01T00:00:00"/>
    <d v="2017-03-05T00:00:00"/>
    <s v="Sunday"/>
    <d v="1899-12-30T19:58:13"/>
    <d v="1899-12-30T20:00:00"/>
    <n v="1"/>
    <d v="2017-03-05T00:00:00"/>
    <d v="2017-03-01T00:00:00"/>
    <d v="2017-03-05T00:00:00"/>
    <s v="Sunday"/>
    <d v="1899-12-30T20:17:44"/>
    <d v="1899-12-30T20:00:00"/>
    <s v="One Way"/>
  </r>
  <r>
    <n v="1528264"/>
    <s v="Non-RFID Card Member"/>
    <m/>
    <m/>
    <n v="53092"/>
    <s v="UNITED STATES"/>
    <s v="Single Ride"/>
    <n v="5506"/>
    <x v="2"/>
    <n v="43.03886"/>
    <n v="-87.902720000000002"/>
    <x v="1"/>
    <n v="43.03886"/>
    <n v="-87.902720000000002"/>
    <n v="16"/>
    <n v="3"/>
    <n v="2.4"/>
    <n v="2.2999999999999998"/>
    <n v="96"/>
    <n v="-1"/>
    <d v="2017-03-06T00:00:00"/>
    <d v="2017-03-01T00:00:00"/>
    <d v="2017-03-06T00:00:00"/>
    <s v="Monday"/>
    <d v="1899-12-30T12:32:31"/>
    <d v="1899-12-30T13:00:00"/>
    <n v="1"/>
    <d v="2017-03-06T00:00:00"/>
    <d v="2017-03-01T00:00:00"/>
    <d v="2017-03-06T00:00:00"/>
    <s v="Monday"/>
    <d v="1899-12-30T12:48:26"/>
    <d v="1899-12-30T13:00:00"/>
    <s v="Round Trip"/>
  </r>
  <r>
    <n v="1528353"/>
    <s v="Non-RFID Card Member"/>
    <m/>
    <m/>
    <n v="53212"/>
    <s v="UNITED STATES"/>
    <s v="Single Ride"/>
    <n v="5530"/>
    <x v="1"/>
    <n v="43.048200000000001"/>
    <n v="-87.900859999999994"/>
    <x v="20"/>
    <n v="43.05847"/>
    <n v="-87.898079999999993"/>
    <n v="7"/>
    <n v="3"/>
    <n v="1.1000000000000001"/>
    <n v="1"/>
    <n v="42"/>
    <n v="-1"/>
    <d v="2017-03-06T00:00:00"/>
    <d v="2017-03-01T00:00:00"/>
    <d v="2017-03-06T00:00:00"/>
    <s v="Monday"/>
    <d v="1899-12-30T14:10:06"/>
    <d v="1899-12-30T14:00:00"/>
    <n v="1"/>
    <d v="2017-03-06T00:00:00"/>
    <d v="2017-03-01T00:00:00"/>
    <d v="2017-03-06T00:00:00"/>
    <s v="Monday"/>
    <d v="1899-12-30T14:17:54"/>
    <d v="1899-12-30T14:00:00"/>
    <s v="One Way"/>
  </r>
  <r>
    <n v="1528677"/>
    <s v="Non-RFID Card Member"/>
    <m/>
    <m/>
    <n v="53211"/>
    <s v="UNITED STATES"/>
    <s v="Single Ride"/>
    <n v="5437"/>
    <x v="51"/>
    <n v="43.060155999999999"/>
    <n v="-87.881258000000003"/>
    <x v="30"/>
    <n v="43.058010000000003"/>
    <n v="-87.877300000000005"/>
    <n v="50"/>
    <n v="6"/>
    <n v="7.5"/>
    <n v="7.1"/>
    <n v="300"/>
    <n v="-1"/>
    <d v="2017-03-07T00:00:00"/>
    <d v="2017-03-01T00:00:00"/>
    <d v="2017-03-07T00:00:00"/>
    <s v="Tuesday"/>
    <d v="1899-12-30T09:21:46"/>
    <d v="1899-12-30T09:00:00"/>
    <n v="1"/>
    <d v="2017-03-07T00:00:00"/>
    <d v="2017-03-01T00:00:00"/>
    <d v="2017-03-07T00:00:00"/>
    <s v="Tuesday"/>
    <d v="1899-12-30T10:11:00"/>
    <d v="1899-12-30T10:00:00"/>
    <s v="One Way"/>
  </r>
  <r>
    <n v="1510088"/>
    <s v="Non-RFID Card Member"/>
    <m/>
    <m/>
    <n v="53575"/>
    <s v="UNITED STATES"/>
    <s v="Single Ride"/>
    <n v="319"/>
    <x v="19"/>
    <n v="43.074890000000003"/>
    <n v="-87.882810000000006"/>
    <x v="18"/>
    <n v="43.074890000000003"/>
    <n v="-87.882810000000006"/>
    <n v="41"/>
    <n v="6"/>
    <n v="6.2"/>
    <n v="5.8"/>
    <n v="246"/>
    <n v="-1"/>
    <d v="2017-03-07T00:00:00"/>
    <d v="2017-03-01T00:00:00"/>
    <d v="2017-03-07T00:00:00"/>
    <s v="Tuesday"/>
    <d v="1899-12-30T13:15:10"/>
    <d v="1899-12-30T13:00:00"/>
    <n v="1"/>
    <d v="2017-03-07T00:00:00"/>
    <d v="2017-03-01T00:00:00"/>
    <d v="2017-03-07T00:00:00"/>
    <s v="Tuesday"/>
    <d v="1899-12-30T13:56:14"/>
    <d v="1899-12-30T14:00:00"/>
    <s v="Round Trip"/>
  </r>
  <r>
    <n v="1529236"/>
    <s v="Non-RFID Card Member"/>
    <m/>
    <m/>
    <n v="53703"/>
    <s v="UNITED STATES"/>
    <s v="Single Ride"/>
    <n v="5588"/>
    <x v="18"/>
    <n v="43.034619999999997"/>
    <n v="-87.917500000000004"/>
    <x v="24"/>
    <n v="43.052549999999997"/>
    <n v="-87.909329999999997"/>
    <n v="24"/>
    <n v="3"/>
    <n v="3.6"/>
    <n v="3.4"/>
    <n v="144"/>
    <n v="-1"/>
    <d v="2017-03-08T00:00:00"/>
    <d v="2017-03-01T00:00:00"/>
    <d v="2017-03-08T00:00:00"/>
    <s v="Wednesday"/>
    <d v="1899-12-30T12:32:18"/>
    <d v="1899-12-30T13:00:00"/>
    <n v="1"/>
    <d v="2017-03-08T00:00:00"/>
    <d v="2017-03-01T00:00:00"/>
    <d v="2017-03-08T00:00:00"/>
    <s v="Wednesday"/>
    <d v="1899-12-30T12:56:26"/>
    <d v="1899-12-30T13:00:00"/>
    <s v="One Way"/>
  </r>
  <r>
    <n v="1529444"/>
    <s v="Non-RFID Card Member"/>
    <m/>
    <m/>
    <n v="53207"/>
    <s v="UNITED STATES"/>
    <s v="Single Ride"/>
    <n v="5546"/>
    <x v="25"/>
    <n v="43.020020000000002"/>
    <n v="-87.912540000000007"/>
    <x v="27"/>
    <n v="43.034619999999997"/>
    <n v="-87.917500000000004"/>
    <n v="14"/>
    <n v="3"/>
    <n v="2.1"/>
    <n v="2"/>
    <n v="84"/>
    <n v="-1"/>
    <d v="2017-03-08T00:00:00"/>
    <d v="2017-03-01T00:00:00"/>
    <d v="2017-03-08T00:00:00"/>
    <s v="Wednesday"/>
    <d v="1899-12-30T15:42:24"/>
    <d v="1899-12-30T16:00:00"/>
    <n v="1"/>
    <d v="2017-03-08T00:00:00"/>
    <d v="2017-03-01T00:00:00"/>
    <d v="2017-03-08T00:00:00"/>
    <s v="Wednesday"/>
    <d v="1899-12-30T15:56:59"/>
    <d v="1899-12-30T16:00:00"/>
    <s v="One Way"/>
  </r>
  <r>
    <n v="1524514"/>
    <s v="Non-RFID Card Member"/>
    <m/>
    <m/>
    <n v="91945"/>
    <s v="UNITED STATES"/>
    <s v="Single Ride"/>
    <n v="5549"/>
    <x v="32"/>
    <n v="43.040154000000001"/>
    <n v="-87.932113000000001"/>
    <x v="1"/>
    <n v="43.03886"/>
    <n v="-87.902720000000002"/>
    <n v="14"/>
    <n v="3"/>
    <n v="2.1"/>
    <n v="2"/>
    <n v="84"/>
    <n v="-1"/>
    <d v="2017-03-09T00:00:00"/>
    <d v="2017-03-01T00:00:00"/>
    <d v="2017-03-09T00:00:00"/>
    <s v="Thursday"/>
    <d v="1899-12-30T07:46:26"/>
    <d v="1899-12-30T08:00:00"/>
    <n v="1"/>
    <d v="2017-03-09T00:00:00"/>
    <d v="2017-03-01T00:00:00"/>
    <d v="2017-03-09T00:00:00"/>
    <s v="Thursday"/>
    <d v="1899-12-30T08:00:01"/>
    <d v="1899-12-30T08:00:00"/>
    <s v="One Way"/>
  </r>
  <r>
    <n v="1530302"/>
    <s v="Non-RFID Card Member"/>
    <m/>
    <m/>
    <n v="53211"/>
    <s v="UNITED STATES"/>
    <s v="Single Ride"/>
    <n v="5564"/>
    <x v="19"/>
    <n v="43.074890000000003"/>
    <n v="-87.882810000000006"/>
    <x v="30"/>
    <n v="43.058010000000003"/>
    <n v="-87.877300000000005"/>
    <n v="27"/>
    <n v="3"/>
    <n v="4.0999999999999996"/>
    <n v="3.8"/>
    <n v="162"/>
    <n v="-1"/>
    <d v="2017-03-09T00:00:00"/>
    <d v="2017-03-01T00:00:00"/>
    <d v="2017-03-09T00:00:00"/>
    <s v="Thursday"/>
    <d v="1899-12-30T14:39:23"/>
    <d v="1899-12-30T15:00:00"/>
    <n v="1"/>
    <d v="2017-03-09T00:00:00"/>
    <d v="2017-03-01T00:00:00"/>
    <d v="2017-03-09T00:00:00"/>
    <s v="Thursday"/>
    <d v="1899-12-30T15:06:01"/>
    <d v="1899-12-30T15:00:00"/>
    <s v="One Way"/>
  </r>
  <r>
    <n v="1451638"/>
    <s v="Non-RFID Card Member"/>
    <m/>
    <m/>
    <n v="53154"/>
    <s v="UNITED STATES"/>
    <s v="Single Ride"/>
    <n v="5419"/>
    <x v="43"/>
    <n v="43.036900000000003"/>
    <n v="-87.89667"/>
    <x v="26"/>
    <n v="43.052460000000004"/>
    <n v="-87.891000000000005"/>
    <n v="15"/>
    <n v="3"/>
    <n v="2.2999999999999998"/>
    <n v="2.1"/>
    <n v="90"/>
    <n v="-1"/>
    <d v="2017-03-09T00:00:00"/>
    <d v="2017-03-01T00:00:00"/>
    <d v="2017-03-09T00:00:00"/>
    <s v="Thursday"/>
    <d v="1899-12-30T20:29:09"/>
    <d v="1899-12-30T20:00:00"/>
    <n v="1"/>
    <d v="2017-03-09T00:00:00"/>
    <d v="2017-03-01T00:00:00"/>
    <d v="2017-03-09T00:00:00"/>
    <s v="Thursday"/>
    <d v="1899-12-30T20:44:49"/>
    <d v="1899-12-30T21:00:00"/>
    <s v="One Way"/>
  </r>
  <r>
    <n v="1531001"/>
    <s v="Non-RFID Card Member"/>
    <m/>
    <m/>
    <m/>
    <s v="UNITED STATES"/>
    <s v="Single Ride"/>
    <n v="5472"/>
    <x v="11"/>
    <n v="43.031480000000002"/>
    <n v="-87.908169999999998"/>
    <x v="28"/>
    <n v="43.038719999999998"/>
    <n v="-87.905339999999995"/>
    <n v="7"/>
    <n v="3"/>
    <n v="1.1000000000000001"/>
    <n v="1"/>
    <n v="42"/>
    <n v="-1"/>
    <d v="2017-03-10T00:00:00"/>
    <d v="2017-03-01T00:00:00"/>
    <d v="2017-03-10T00:00:00"/>
    <s v="Friday"/>
    <d v="1899-12-30T11:54:10"/>
    <d v="1899-12-30T12:00:00"/>
    <n v="1"/>
    <d v="2017-03-10T00:00:00"/>
    <d v="2017-03-01T00:00:00"/>
    <d v="2017-03-10T00:00:00"/>
    <s v="Friday"/>
    <d v="1899-12-30T12:01:11"/>
    <d v="1899-12-30T12:00:00"/>
    <s v="One Way"/>
  </r>
  <r>
    <n v="1198458"/>
    <s v="Non-RFID Card Member"/>
    <m/>
    <m/>
    <n v="53207"/>
    <s v="UNITED STATES"/>
    <s v="Single Ride"/>
    <n v="5431"/>
    <x v="40"/>
    <n v="43.004728999999998"/>
    <n v="-87.905463999999995"/>
    <x v="33"/>
    <n v="43.004728999999998"/>
    <n v="-87.905463999999995"/>
    <n v="0"/>
    <n v="0"/>
    <n v="0"/>
    <n v="0"/>
    <n v="0"/>
    <n v="-1"/>
    <d v="2017-03-10T00:00:00"/>
    <d v="2017-03-01T00:00:00"/>
    <d v="2017-03-10T00:00:00"/>
    <s v="Friday"/>
    <d v="1899-12-30T15:33:47"/>
    <d v="1899-12-30T16:00:00"/>
    <n v="1"/>
    <d v="2017-03-10T00:00:00"/>
    <d v="2017-03-01T00:00:00"/>
    <d v="2017-03-10T00:00:00"/>
    <s v="Friday"/>
    <d v="1899-12-30T15:33:57"/>
    <d v="1899-12-30T16:00:00"/>
    <s v="Round Trip"/>
  </r>
  <r>
    <n v="1531848"/>
    <s v="Non-RFID Card Member"/>
    <m/>
    <m/>
    <n v="53211"/>
    <s v="UNITED STATES"/>
    <s v="Single Ride"/>
    <n v="9"/>
    <x v="34"/>
    <n v="43.060250000000003"/>
    <n v="-87.892169999999993"/>
    <x v="22"/>
    <n v="43.060250000000003"/>
    <n v="-87.892169999999993"/>
    <n v="16"/>
    <n v="3"/>
    <n v="2.4"/>
    <n v="2.2999999999999998"/>
    <n v="96"/>
    <n v="-1"/>
    <d v="2017-03-11T00:00:00"/>
    <d v="2017-03-01T00:00:00"/>
    <d v="2017-03-11T00:00:00"/>
    <s v="Saturday"/>
    <d v="1899-12-30T07:23:22"/>
    <d v="1899-12-30T07:00:00"/>
    <n v="1"/>
    <d v="2017-03-11T00:00:00"/>
    <d v="2017-03-01T00:00:00"/>
    <d v="2017-03-11T00:00:00"/>
    <s v="Saturday"/>
    <d v="1899-12-30T07:39:21"/>
    <d v="1899-12-30T08:00:00"/>
    <s v="Round Trip"/>
  </r>
  <r>
    <n v="1414652"/>
    <s v="Non-RFID Card Member"/>
    <m/>
    <m/>
    <n v="53213"/>
    <s v="UNITED STATES"/>
    <s v="Single Ride"/>
    <n v="5582"/>
    <x v="54"/>
    <n v="43.060580000000002"/>
    <n v="-87.998589999999993"/>
    <x v="10"/>
    <n v="43.042490000000001"/>
    <n v="-87.909959999999998"/>
    <n v="543"/>
    <n v="54"/>
    <n v="18"/>
    <n v="17.100000000000001"/>
    <n v="720"/>
    <n v="-1"/>
    <d v="2017-03-12T00:00:00"/>
    <d v="2017-03-01T00:00:00"/>
    <d v="2017-03-12T00:00:00"/>
    <s v="Sunday"/>
    <d v="1899-12-30T14:57:25"/>
    <d v="1899-12-30T15:00:00"/>
    <n v="1"/>
    <d v="2017-03-13T00:00:00"/>
    <d v="2017-03-01T00:00:00"/>
    <d v="2017-03-13T00:00:00"/>
    <s v="Monday"/>
    <d v="1899-12-30T00:00:47"/>
    <d v="1899-12-30T00:00:00"/>
    <s v="One Way"/>
  </r>
  <r>
    <n v="1533254"/>
    <s v="Non-RFID Card Member"/>
    <m/>
    <m/>
    <n v="38671"/>
    <s v="UNITED STATES"/>
    <s v="Single Ride"/>
    <n v="11111"/>
    <x v="13"/>
    <n v="43.03913"/>
    <n v="-87.916150000000002"/>
    <x v="9"/>
    <n v="43.03913"/>
    <n v="-87.916150000000002"/>
    <n v="176"/>
    <n v="18"/>
    <n v="18"/>
    <n v="17.100000000000001"/>
    <n v="720"/>
    <n v="-1"/>
    <d v="2017-03-12T00:00:00"/>
    <d v="2017-03-01T00:00:00"/>
    <d v="2017-03-12T00:00:00"/>
    <s v="Sunday"/>
    <d v="1899-12-30T15:42:15"/>
    <d v="1899-12-30T16:00:00"/>
    <n v="1"/>
    <d v="2017-03-12T00:00:00"/>
    <d v="2017-03-01T00:00:00"/>
    <d v="2017-03-12T00:00:00"/>
    <s v="Sunday"/>
    <d v="1899-12-30T18:38:59"/>
    <d v="1899-12-30T19:00:00"/>
    <s v="Round Trip"/>
  </r>
  <r>
    <n v="1391484"/>
    <s v="Non-RFID Card Member"/>
    <m/>
    <m/>
    <n v="53224"/>
    <s v="UNITED STATES"/>
    <s v="Single Ride"/>
    <n v="81"/>
    <x v="39"/>
    <n v="43.056539999999998"/>
    <n v="-87.914370000000005"/>
    <x v="9"/>
    <n v="43.03913"/>
    <n v="-87.916150000000002"/>
    <n v="9"/>
    <n v="0"/>
    <n v="1.4"/>
    <n v="1.3"/>
    <n v="54"/>
    <n v="-1"/>
    <d v="2017-03-15T00:00:00"/>
    <d v="2017-03-01T00:00:00"/>
    <d v="2017-03-15T00:00:00"/>
    <s v="Wednesday"/>
    <d v="1899-12-30T16:12:11"/>
    <d v="1899-12-30T16:00:00"/>
    <n v="1"/>
    <d v="2017-03-15T00:00:00"/>
    <d v="2017-03-01T00:00:00"/>
    <d v="2017-03-15T00:00:00"/>
    <s v="Wednesday"/>
    <d v="1899-12-30T16:21:54"/>
    <d v="1899-12-30T16:00:00"/>
    <s v="One Way"/>
  </r>
  <r>
    <n v="1539687"/>
    <s v="Non-RFID Card Member"/>
    <m/>
    <m/>
    <n v="54935"/>
    <s v="UNITED STATES"/>
    <s v="Single Ride"/>
    <n v="11125"/>
    <x v="6"/>
    <n v="43.078530000000001"/>
    <n v="-87.882620000000003"/>
    <x v="11"/>
    <n v="43.078530000000001"/>
    <n v="-87.882620000000003"/>
    <n v="24"/>
    <n v="0"/>
    <n v="3.6"/>
    <n v="3.4"/>
    <n v="144"/>
    <n v="-1"/>
    <d v="2017-03-17T00:00:00"/>
    <d v="2017-03-01T00:00:00"/>
    <d v="2017-03-17T00:00:00"/>
    <s v="Friday"/>
    <d v="1899-12-30T15:18:15"/>
    <d v="1899-12-30T15:00:00"/>
    <n v="1"/>
    <d v="2017-03-17T00:00:00"/>
    <d v="2017-03-01T00:00:00"/>
    <d v="2017-03-17T00:00:00"/>
    <s v="Friday"/>
    <d v="1899-12-30T15:42:20"/>
    <d v="1899-12-30T16:00:00"/>
    <s v="Round Trip"/>
  </r>
  <r>
    <n v="1539804"/>
    <s v="Non-RFID Card Member"/>
    <m/>
    <m/>
    <n v="50501"/>
    <s v="UNITED STATES"/>
    <s v="Single Ride"/>
    <n v="15"/>
    <x v="43"/>
    <n v="43.036900000000003"/>
    <n v="-87.89667"/>
    <x v="9"/>
    <n v="43.03913"/>
    <n v="-87.916150000000002"/>
    <n v="51"/>
    <n v="3"/>
    <n v="7.7"/>
    <n v="7.3"/>
    <n v="306"/>
    <n v="-1"/>
    <d v="2017-03-17T00:00:00"/>
    <d v="2017-03-01T00:00:00"/>
    <d v="2017-03-17T00:00:00"/>
    <s v="Friday"/>
    <d v="1899-12-30T16:04:50"/>
    <d v="1899-12-30T16:00:00"/>
    <n v="1"/>
    <d v="2017-03-17T00:00:00"/>
    <d v="2017-03-01T00:00:00"/>
    <d v="2017-03-17T00:00:00"/>
    <s v="Friday"/>
    <d v="1899-12-30T16:55:25"/>
    <d v="1899-12-30T17:00:00"/>
    <s v="One Way"/>
  </r>
  <r>
    <n v="1261454"/>
    <s v="Non-RFID Card Member"/>
    <m/>
    <m/>
    <n v="53226"/>
    <s v="UNITED STATES"/>
    <s v="Single Ride"/>
    <n v="209"/>
    <x v="15"/>
    <n v="43.04824"/>
    <n v="-87.904970000000006"/>
    <x v="8"/>
    <n v="43.058619999999998"/>
    <n v="-87.885319999999993"/>
    <n v="10"/>
    <n v="0"/>
    <n v="1.5"/>
    <n v="1.4"/>
    <n v="60"/>
    <n v="-1"/>
    <d v="2017-03-18T00:00:00"/>
    <d v="2017-03-01T00:00:00"/>
    <d v="2017-03-18T00:00:00"/>
    <s v="Saturday"/>
    <d v="1899-12-30T02:01:26"/>
    <d v="1899-12-30T02:00:00"/>
    <n v="1"/>
    <d v="2017-03-18T00:00:00"/>
    <d v="2017-03-01T00:00:00"/>
    <d v="2017-03-18T00:00:00"/>
    <s v="Saturday"/>
    <d v="1899-12-30T02:11:23"/>
    <d v="1899-12-30T02:00:00"/>
    <s v="One Way"/>
  </r>
  <r>
    <n v="1540708"/>
    <s v="Non-RFID Card Member"/>
    <m/>
    <m/>
    <n v="53211"/>
    <s v="UNITED STATES"/>
    <s v="Single Ride"/>
    <n v="11153"/>
    <x v="55"/>
    <n v="43.060296999999998"/>
    <n v="-87.913150000000002"/>
    <x v="19"/>
    <n v="43.060786"/>
    <n v="-87.883825999999999"/>
    <n v="11"/>
    <n v="0"/>
    <n v="1.7"/>
    <n v="1.6"/>
    <n v="66"/>
    <n v="-1"/>
    <d v="2017-03-18T00:00:00"/>
    <d v="2017-03-01T00:00:00"/>
    <d v="2017-03-18T00:00:00"/>
    <s v="Saturday"/>
    <d v="1899-12-30T02:21:52"/>
    <d v="1899-12-30T02:00:00"/>
    <n v="1"/>
    <d v="2017-03-18T00:00:00"/>
    <d v="2017-03-01T00:00:00"/>
    <d v="2017-03-18T00:00:00"/>
    <s v="Saturday"/>
    <d v="1899-12-30T02:32:30"/>
    <d v="1899-12-30T03:00:00"/>
    <s v="One Way"/>
  </r>
  <r>
    <n v="1540835"/>
    <s v="Non-RFID Card Member"/>
    <m/>
    <m/>
    <n v="48103"/>
    <s v="UNITED STATES"/>
    <s v="Single Ride"/>
    <n v="11149"/>
    <x v="13"/>
    <n v="43.03913"/>
    <n v="-87.916150000000002"/>
    <x v="30"/>
    <n v="43.058010000000003"/>
    <n v="-87.877300000000005"/>
    <n v="27"/>
    <n v="0"/>
    <n v="4.0999999999999996"/>
    <n v="3.8"/>
    <n v="162"/>
    <n v="-1"/>
    <d v="2017-03-18T00:00:00"/>
    <d v="2017-03-01T00:00:00"/>
    <d v="2017-03-18T00:00:00"/>
    <s v="Saturday"/>
    <d v="1899-12-30T10:03:22"/>
    <d v="1899-12-30T10:00:00"/>
    <n v="1"/>
    <d v="2017-03-18T00:00:00"/>
    <d v="2017-03-01T00:00:00"/>
    <d v="2017-03-18T00:00:00"/>
    <s v="Saturday"/>
    <d v="1899-12-30T10:30:31"/>
    <d v="1899-12-30T11:00:00"/>
    <s v="One Way"/>
  </r>
  <r>
    <n v="1540921"/>
    <s v="Non-RFID Card Member"/>
    <m/>
    <m/>
    <m/>
    <s v="UNITED STATES"/>
    <s v="Single Ride"/>
    <n v="5518"/>
    <x v="34"/>
    <n v="43.060250000000003"/>
    <n v="-87.892169999999993"/>
    <x v="47"/>
    <n v="43.06033"/>
    <n v="-87.89546"/>
    <n v="20"/>
    <n v="0"/>
    <n v="3"/>
    <n v="2.9"/>
    <n v="120"/>
    <n v="-1"/>
    <d v="2017-03-18T00:00:00"/>
    <d v="2017-03-01T00:00:00"/>
    <d v="2017-03-18T00:00:00"/>
    <s v="Saturday"/>
    <d v="1899-12-30T10:48:06"/>
    <d v="1899-12-30T11:00:00"/>
    <n v="1"/>
    <d v="2017-03-18T00:00:00"/>
    <d v="2017-03-01T00:00:00"/>
    <d v="2017-03-18T00:00:00"/>
    <s v="Saturday"/>
    <d v="1899-12-30T11:08:16"/>
    <d v="1899-12-30T11:00:00"/>
    <s v="One Way"/>
  </r>
  <r>
    <n v="1542437"/>
    <s v="Non-RFID Card Member"/>
    <m/>
    <m/>
    <n v="53208"/>
    <s v="UNITED STATES"/>
    <s v="Single Ride"/>
    <n v="5566"/>
    <x v="45"/>
    <n v="43.05536"/>
    <n v="-87.90504"/>
    <x v="39"/>
    <n v="43.05536"/>
    <n v="-87.90504"/>
    <n v="23"/>
    <n v="0"/>
    <n v="3.5"/>
    <n v="3.3"/>
    <n v="138"/>
    <n v="-1"/>
    <d v="2017-03-18T00:00:00"/>
    <d v="2017-03-01T00:00:00"/>
    <d v="2017-03-18T00:00:00"/>
    <s v="Saturday"/>
    <d v="1899-12-30T15:57:51"/>
    <d v="1899-12-30T16:00:00"/>
    <n v="1"/>
    <d v="2017-03-18T00:00:00"/>
    <d v="2017-03-01T00:00:00"/>
    <d v="2017-03-18T00:00:00"/>
    <s v="Saturday"/>
    <d v="1899-12-30T16:20:19"/>
    <d v="1899-12-30T16:00:00"/>
    <s v="Round Trip"/>
  </r>
  <r>
    <n v="1542472"/>
    <s v="Non-RFID Card Member"/>
    <m/>
    <m/>
    <n v="53210"/>
    <s v="UNITED STATES"/>
    <s v="Single Ride"/>
    <n v="5507"/>
    <x v="45"/>
    <n v="43.05536"/>
    <n v="-87.90504"/>
    <x v="39"/>
    <n v="43.05536"/>
    <n v="-87.90504"/>
    <n v="149"/>
    <n v="12"/>
    <n v="18"/>
    <n v="17.100000000000001"/>
    <n v="720"/>
    <n v="-1"/>
    <d v="2017-03-18T00:00:00"/>
    <d v="2017-03-01T00:00:00"/>
    <d v="2017-03-18T00:00:00"/>
    <s v="Saturday"/>
    <d v="1899-12-30T16:00:07"/>
    <d v="1899-12-30T16:00:00"/>
    <n v="1"/>
    <d v="2017-03-18T00:00:00"/>
    <d v="2017-03-01T00:00:00"/>
    <d v="2017-03-18T00:00:00"/>
    <s v="Saturday"/>
    <d v="1899-12-30T18:29:34"/>
    <d v="1899-12-30T18:00:00"/>
    <s v="Round Trip"/>
  </r>
  <r>
    <n v="1542771"/>
    <s v="Non-RFID Card Member"/>
    <m/>
    <m/>
    <n v="11226"/>
    <s v="UNITED STATES"/>
    <s v="Single Ride"/>
    <n v="11079"/>
    <x v="31"/>
    <n v="43.052460000000004"/>
    <n v="-87.891000000000005"/>
    <x v="43"/>
    <n v="43.046570000000003"/>
    <n v="-87.908720000000002"/>
    <n v="39"/>
    <n v="3"/>
    <n v="5.9"/>
    <n v="5.6"/>
    <n v="234"/>
    <n v="-1"/>
    <d v="2017-03-18T00:00:00"/>
    <d v="2017-03-01T00:00:00"/>
    <d v="2017-03-18T00:00:00"/>
    <s v="Saturday"/>
    <d v="1899-12-30T17:11:24"/>
    <d v="1899-12-30T17:00:00"/>
    <n v="1"/>
    <d v="2017-03-18T00:00:00"/>
    <d v="2017-03-01T00:00:00"/>
    <d v="2017-03-18T00:00:00"/>
    <s v="Saturday"/>
    <d v="1899-12-30T17:50:34"/>
    <d v="1899-12-30T18:00:00"/>
    <s v="One Way"/>
  </r>
  <r>
    <n v="1544306"/>
    <s v="Non-RFID Card Member"/>
    <m/>
    <m/>
    <n v="53074"/>
    <s v="UNITED STATES"/>
    <s v="Single Ride"/>
    <n v="1000"/>
    <x v="29"/>
    <n v="43.045712999999999"/>
    <n v="-87.899756999999994"/>
    <x v="23"/>
    <n v="43.045712999999999"/>
    <n v="-87.899756999999994"/>
    <n v="94"/>
    <n v="6"/>
    <n v="14.1"/>
    <n v="13.4"/>
    <n v="564"/>
    <n v="-1"/>
    <d v="2017-03-19T00:00:00"/>
    <d v="2017-03-01T00:00:00"/>
    <d v="2017-03-19T00:00:00"/>
    <s v="Sunday"/>
    <d v="1899-12-30T12:57:40"/>
    <d v="1899-12-30T13:00:00"/>
    <n v="1"/>
    <d v="2017-03-19T00:00:00"/>
    <d v="2017-03-01T00:00:00"/>
    <d v="2017-03-19T00:00:00"/>
    <s v="Sunday"/>
    <d v="1899-12-30T14:31:14"/>
    <d v="1899-12-30T15:00:00"/>
    <s v="Round Trip"/>
  </r>
  <r>
    <n v="1409956"/>
    <s v="Non-RFID Card Member"/>
    <m/>
    <m/>
    <n v="53089"/>
    <s v="UNITED STATES"/>
    <s v="Single Ride"/>
    <n v="5459"/>
    <x v="32"/>
    <n v="43.040154000000001"/>
    <n v="-87.932113000000001"/>
    <x v="29"/>
    <n v="43.040154000000001"/>
    <n v="-87.932113000000001"/>
    <n v="102"/>
    <n v="9"/>
    <n v="15.3"/>
    <n v="14.5"/>
    <n v="612"/>
    <n v="-1"/>
    <d v="2017-03-19T00:00:00"/>
    <d v="2017-03-01T00:00:00"/>
    <d v="2017-03-19T00:00:00"/>
    <s v="Sunday"/>
    <d v="1899-12-30T22:16:08"/>
    <d v="1899-12-30T22:00:00"/>
    <n v="1"/>
    <d v="2017-03-19T00:00:00"/>
    <d v="2017-03-01T00:00:00"/>
    <d v="2017-03-19T00:00:00"/>
    <s v="Sunday"/>
    <d v="1899-12-30T23:58:56"/>
    <d v="1899-12-31T00:00:00"/>
    <s v="Round Trip"/>
  </r>
  <r>
    <n v="1546192"/>
    <s v="Non-RFID Card Member"/>
    <m/>
    <m/>
    <n v="53066"/>
    <s v="UNITED STATES"/>
    <s v="Single Ride"/>
    <n v="11087"/>
    <x v="38"/>
    <n v="43.038719999999998"/>
    <n v="-87.905339999999995"/>
    <x v="28"/>
    <n v="43.038719999999998"/>
    <n v="-87.905339999999995"/>
    <n v="20"/>
    <n v="0"/>
    <n v="3"/>
    <n v="2.9"/>
    <n v="120"/>
    <n v="-1"/>
    <d v="2017-03-20T00:00:00"/>
    <d v="2017-03-01T00:00:00"/>
    <d v="2017-03-20T00:00:00"/>
    <s v="Monday"/>
    <d v="1899-12-30T04:49:44"/>
    <d v="1899-12-30T05:00:00"/>
    <n v="1"/>
    <d v="2017-03-20T00:00:00"/>
    <d v="2017-03-01T00:00:00"/>
    <d v="2017-03-20T00:00:00"/>
    <s v="Monday"/>
    <d v="1899-12-30T05:09:00"/>
    <d v="1899-12-30T05:00:00"/>
    <s v="Round Trip"/>
  </r>
  <r>
    <n v="1546262"/>
    <s v="Non-RFID Card Member"/>
    <m/>
    <m/>
    <n v="84401"/>
    <s v="UNITED STATES"/>
    <s v="Single Ride"/>
    <n v="11087"/>
    <x v="38"/>
    <n v="43.038719999999998"/>
    <n v="-87.905339999999995"/>
    <x v="36"/>
    <n v="43.036900000000003"/>
    <n v="-87.89667"/>
    <n v="16"/>
    <n v="0"/>
    <n v="2.4"/>
    <n v="2.2999999999999998"/>
    <n v="96"/>
    <n v="-1"/>
    <d v="2017-03-20T00:00:00"/>
    <d v="2017-03-01T00:00:00"/>
    <d v="2017-03-20T00:00:00"/>
    <s v="Monday"/>
    <d v="1899-12-30T10:11:32"/>
    <d v="1899-12-30T10:00:00"/>
    <n v="1"/>
    <d v="2017-03-20T00:00:00"/>
    <d v="2017-03-01T00:00:00"/>
    <d v="2017-03-20T00:00:00"/>
    <s v="Monday"/>
    <d v="1899-12-30T10:27:40"/>
    <d v="1899-12-30T10:00:00"/>
    <s v="One Way"/>
  </r>
  <r>
    <n v="1546398"/>
    <s v="Non-RFID Card Member"/>
    <m/>
    <m/>
    <n v="53206"/>
    <s v="UNITED STATES"/>
    <s v="Single Ride"/>
    <n v="11064"/>
    <x v="27"/>
    <n v="43.058010000000003"/>
    <n v="-87.877300000000005"/>
    <x v="30"/>
    <n v="43.058010000000003"/>
    <n v="-87.877300000000005"/>
    <n v="31"/>
    <n v="0"/>
    <n v="4.7"/>
    <n v="4.4000000000000004"/>
    <n v="186"/>
    <n v="-1"/>
    <d v="2017-03-20T00:00:00"/>
    <d v="2017-03-01T00:00:00"/>
    <d v="2017-03-20T00:00:00"/>
    <s v="Monday"/>
    <d v="1899-12-30T12:21:09"/>
    <d v="1899-12-30T12:00:00"/>
    <n v="1"/>
    <d v="2017-03-20T00:00:00"/>
    <d v="2017-03-01T00:00:00"/>
    <d v="2017-03-20T00:00:00"/>
    <s v="Monday"/>
    <d v="1899-12-30T12:52:22"/>
    <d v="1899-12-30T13:00:00"/>
    <s v="Round Trip"/>
  </r>
  <r>
    <n v="1546562"/>
    <s v="Non-RFID Card Member"/>
    <m/>
    <m/>
    <n v="53211"/>
    <s v="UNITED STATES"/>
    <s v="Single Ride"/>
    <n v="243"/>
    <x v="27"/>
    <n v="43.058010000000003"/>
    <n v="-87.877300000000005"/>
    <x v="30"/>
    <n v="43.058010000000003"/>
    <n v="-87.877300000000005"/>
    <n v="52"/>
    <n v="3"/>
    <n v="7.8"/>
    <n v="7.4"/>
    <n v="312"/>
    <n v="-1"/>
    <d v="2017-03-20T00:00:00"/>
    <d v="2017-03-01T00:00:00"/>
    <d v="2017-03-20T00:00:00"/>
    <s v="Monday"/>
    <d v="1899-12-30T13:59:59"/>
    <d v="1899-12-30T14:00:00"/>
    <n v="1"/>
    <d v="2017-03-20T00:00:00"/>
    <d v="2017-03-01T00:00:00"/>
    <d v="2017-03-20T00:00:00"/>
    <s v="Monday"/>
    <d v="1899-12-30T14:51:44"/>
    <d v="1899-12-30T15:00:00"/>
    <s v="Round Trip"/>
  </r>
  <r>
    <n v="1546631"/>
    <s v="Non-RFID Card Member"/>
    <m/>
    <m/>
    <n v="63119"/>
    <s v="UNITED STATES"/>
    <s v="Single Ride"/>
    <n v="11115"/>
    <x v="25"/>
    <n v="43.020020000000002"/>
    <n v="-87.912540000000007"/>
    <x v="29"/>
    <n v="43.040154000000001"/>
    <n v="-87.932113000000001"/>
    <n v="150"/>
    <n v="12"/>
    <n v="18"/>
    <n v="17.100000000000001"/>
    <n v="720"/>
    <n v="-1"/>
    <d v="2017-03-20T00:00:00"/>
    <d v="2017-03-01T00:00:00"/>
    <d v="2017-03-20T00:00:00"/>
    <s v="Monday"/>
    <d v="1899-12-30T14:35:39"/>
    <d v="1899-12-30T15:00:00"/>
    <n v="1"/>
    <d v="2017-03-20T00:00:00"/>
    <d v="2017-03-01T00:00:00"/>
    <d v="2017-03-20T00:00:00"/>
    <s v="Monday"/>
    <d v="1899-12-30T17:05:25"/>
    <d v="1899-12-30T17:00:00"/>
    <s v="One Way"/>
  </r>
  <r>
    <n v="1546741"/>
    <s v="Non-RFID Card Member"/>
    <m/>
    <m/>
    <n v="97225"/>
    <s v="UNITED STATES"/>
    <s v="Single Ride"/>
    <n v="17"/>
    <x v="7"/>
    <n v="43.038580000000003"/>
    <n v="-87.90934"/>
    <x v="10"/>
    <n v="43.042490000000001"/>
    <n v="-87.909959999999998"/>
    <n v="23"/>
    <n v="0"/>
    <n v="3.5"/>
    <n v="3.3"/>
    <n v="138"/>
    <n v="-1"/>
    <d v="2017-03-20T00:00:00"/>
    <d v="2017-03-01T00:00:00"/>
    <d v="2017-03-20T00:00:00"/>
    <s v="Monday"/>
    <d v="1899-12-30T15:35:09"/>
    <d v="1899-12-30T16:00:00"/>
    <n v="1"/>
    <d v="2017-03-20T00:00:00"/>
    <d v="2017-03-01T00:00:00"/>
    <d v="2017-03-20T00:00:00"/>
    <s v="Monday"/>
    <d v="1899-12-30T15:58:12"/>
    <d v="1899-12-30T16:00:00"/>
    <s v="One Way"/>
  </r>
  <r>
    <n v="1517671"/>
    <s v="Non-RFID Card Member"/>
    <m/>
    <m/>
    <n v="60525"/>
    <s v="UNITED STATES"/>
    <s v="Single Ride"/>
    <n v="11087"/>
    <x v="43"/>
    <n v="43.036900000000003"/>
    <n v="-87.89667"/>
    <x v="12"/>
    <n v="43.038649999999997"/>
    <n v="-87.921930000000003"/>
    <n v="16"/>
    <n v="0"/>
    <n v="2.4"/>
    <n v="2.2999999999999998"/>
    <n v="96"/>
    <n v="-1"/>
    <d v="2017-03-20T00:00:00"/>
    <d v="2017-03-01T00:00:00"/>
    <d v="2017-03-20T00:00:00"/>
    <s v="Monday"/>
    <d v="1899-12-30T16:33:58"/>
    <d v="1899-12-30T17:00:00"/>
    <n v="1"/>
    <d v="2017-03-20T00:00:00"/>
    <d v="2017-03-01T00:00:00"/>
    <d v="2017-03-20T00:00:00"/>
    <s v="Monday"/>
    <d v="1899-12-30T16:49:42"/>
    <d v="1899-12-30T17:00:00"/>
    <s v="One Way"/>
  </r>
  <r>
    <n v="1546810"/>
    <s v="Non-RFID Card Member"/>
    <m/>
    <m/>
    <n v="60137"/>
    <s v="UNITED STATES"/>
    <s v="Single Ride"/>
    <n v="189"/>
    <x v="32"/>
    <n v="43.040154000000001"/>
    <n v="-87.932113000000001"/>
    <x v="4"/>
    <n v="43.038580000000003"/>
    <n v="-87.90934"/>
    <n v="47"/>
    <n v="3"/>
    <n v="7.1"/>
    <n v="6.7"/>
    <n v="282"/>
    <n v="-1"/>
    <d v="2017-03-20T00:00:00"/>
    <d v="2017-03-01T00:00:00"/>
    <d v="2017-03-20T00:00:00"/>
    <s v="Monday"/>
    <d v="1899-12-30T16:38:49"/>
    <d v="1899-12-30T17:00:00"/>
    <n v="1"/>
    <d v="2017-03-20T00:00:00"/>
    <d v="2017-03-01T00:00:00"/>
    <d v="2017-03-20T00:00:00"/>
    <s v="Monday"/>
    <d v="1899-12-30T17:25:48"/>
    <d v="1899-12-30T17:00:00"/>
    <s v="One Way"/>
  </r>
  <r>
    <n v="1546819"/>
    <s v="Non-RFID Card Member"/>
    <m/>
    <m/>
    <n v="60091"/>
    <s v="UNITED STATES"/>
    <s v="Single Ride"/>
    <n v="11109"/>
    <x v="31"/>
    <n v="43.052460000000004"/>
    <n v="-87.891000000000005"/>
    <x v="26"/>
    <n v="43.052460000000004"/>
    <n v="-87.891000000000005"/>
    <n v="29"/>
    <n v="0"/>
    <n v="4.4000000000000004"/>
    <n v="4.0999999999999996"/>
    <n v="174"/>
    <n v="-1"/>
    <d v="2017-03-20T00:00:00"/>
    <d v="2017-03-01T00:00:00"/>
    <d v="2017-03-20T00:00:00"/>
    <s v="Monday"/>
    <d v="1899-12-30T16:45:57"/>
    <d v="1899-12-30T17:00:00"/>
    <n v="1"/>
    <d v="2017-03-20T00:00:00"/>
    <d v="2017-03-01T00:00:00"/>
    <d v="2017-03-20T00:00:00"/>
    <s v="Monday"/>
    <d v="1899-12-30T17:14:33"/>
    <d v="1899-12-30T17:00:00"/>
    <s v="Round Trip"/>
  </r>
  <r>
    <n v="1547179"/>
    <s v="Non-RFID Card Member"/>
    <m/>
    <m/>
    <n v="53233"/>
    <s v="UNITED STATES"/>
    <s v="Single Ride"/>
    <n v="11054"/>
    <x v="7"/>
    <n v="43.038580000000003"/>
    <n v="-87.90934"/>
    <x v="5"/>
    <n v="43.040349999999997"/>
    <n v="-87.920760000000001"/>
    <n v="8"/>
    <n v="0"/>
    <n v="1.2"/>
    <n v="1.1000000000000001"/>
    <n v="48"/>
    <n v="-1"/>
    <d v="2017-03-21T00:00:00"/>
    <d v="2017-03-01T00:00:00"/>
    <d v="2017-03-21T00:00:00"/>
    <s v="Tuesday"/>
    <d v="1899-12-30T03:01:29"/>
    <d v="1899-12-30T03:00:00"/>
    <n v="1"/>
    <d v="2017-03-21T00:00:00"/>
    <d v="2017-03-01T00:00:00"/>
    <d v="2017-03-21T00:00:00"/>
    <s v="Tuesday"/>
    <d v="1899-12-30T03:09:39"/>
    <d v="1899-12-30T03:00:00"/>
    <s v="One Way"/>
  </r>
  <r>
    <n v="1242204"/>
    <s v="Non-RFID Card Member"/>
    <m/>
    <m/>
    <n v="53202"/>
    <s v="UNITED STATES"/>
    <s v="Single Ride"/>
    <n v="146"/>
    <x v="1"/>
    <n v="43.048200000000001"/>
    <n v="-87.900859999999994"/>
    <x v="32"/>
    <n v="43.026229999999998"/>
    <n v="-87.912809999999993"/>
    <n v="11"/>
    <n v="0"/>
    <n v="1.7"/>
    <n v="1.6"/>
    <n v="66"/>
    <n v="-1"/>
    <d v="2017-03-21T00:00:00"/>
    <d v="2017-03-01T00:00:00"/>
    <d v="2017-03-21T00:00:00"/>
    <s v="Tuesday"/>
    <d v="1899-12-30T15:19:32"/>
    <d v="1899-12-30T15:00:00"/>
    <n v="1"/>
    <d v="2017-03-21T00:00:00"/>
    <d v="2017-03-01T00:00:00"/>
    <d v="2017-03-21T00:00:00"/>
    <s v="Tuesday"/>
    <d v="1899-12-30T15:30:52"/>
    <d v="1899-12-30T16:00:00"/>
    <s v="One Way"/>
  </r>
  <r>
    <n v="1548771"/>
    <s v="Non-RFID Card Member"/>
    <m/>
    <m/>
    <n v="53224"/>
    <s v="UNITED STATES"/>
    <s v="Single Ride"/>
    <n v="5539"/>
    <x v="21"/>
    <n v="43.060786"/>
    <n v="-87.883825999999999"/>
    <x v="19"/>
    <n v="43.060786"/>
    <n v="-87.883825999999999"/>
    <n v="49"/>
    <n v="3"/>
    <n v="7.4"/>
    <n v="7"/>
    <n v="294"/>
    <n v="-1"/>
    <d v="2017-03-22T00:00:00"/>
    <d v="2017-03-01T00:00:00"/>
    <d v="2017-03-22T00:00:00"/>
    <s v="Wednesday"/>
    <d v="1899-12-30T18:51:54"/>
    <d v="1899-12-30T19:00:00"/>
    <n v="1"/>
    <d v="2017-03-22T00:00:00"/>
    <d v="2017-03-01T00:00:00"/>
    <d v="2017-03-22T00:00:00"/>
    <s v="Wednesday"/>
    <d v="1899-12-30T19:40:02"/>
    <d v="1899-12-30T20:00:00"/>
    <s v="Round Trip"/>
  </r>
  <r>
    <n v="773426"/>
    <s v="Non-RFID Card Member"/>
    <m/>
    <m/>
    <n v="60618"/>
    <s v="UNITED STATES"/>
    <s v="Single Ride"/>
    <n v="982"/>
    <x v="18"/>
    <n v="43.034619999999997"/>
    <n v="-87.917500000000004"/>
    <x v="1"/>
    <n v="43.03886"/>
    <n v="-87.902720000000002"/>
    <n v="21"/>
    <n v="0"/>
    <n v="3.2"/>
    <n v="3"/>
    <n v="126"/>
    <n v="-1"/>
    <d v="2017-03-23T00:00:00"/>
    <d v="2017-03-01T00:00:00"/>
    <d v="2017-03-23T00:00:00"/>
    <s v="Thursday"/>
    <d v="1899-12-30T08:06:18"/>
    <d v="1899-12-30T08:00:00"/>
    <n v="1"/>
    <d v="2017-03-23T00:00:00"/>
    <d v="2017-03-01T00:00:00"/>
    <d v="2017-03-23T00:00:00"/>
    <s v="Thursday"/>
    <d v="1899-12-30T08:27:05"/>
    <d v="1899-12-30T08:00:00"/>
    <s v="One Way"/>
  </r>
  <r>
    <n v="1549310"/>
    <s v="Non-RFID Card Member"/>
    <m/>
    <m/>
    <n v="53219"/>
    <s v="UNITED STATES"/>
    <s v="Single Ride"/>
    <n v="217"/>
    <x v="7"/>
    <n v="43.038580000000003"/>
    <n v="-87.90934"/>
    <x v="4"/>
    <n v="43.038580000000003"/>
    <n v="-87.90934"/>
    <n v="87"/>
    <n v="6"/>
    <n v="13.1"/>
    <n v="12.4"/>
    <n v="522"/>
    <n v="-1"/>
    <d v="2017-03-23T00:00:00"/>
    <d v="2017-03-01T00:00:00"/>
    <d v="2017-03-23T00:00:00"/>
    <s v="Thursday"/>
    <d v="1899-12-30T13:24:03"/>
    <d v="1899-12-30T13:00:00"/>
    <n v="1"/>
    <d v="2017-03-23T00:00:00"/>
    <d v="2017-03-01T00:00:00"/>
    <d v="2017-03-23T00:00:00"/>
    <s v="Thursday"/>
    <d v="1899-12-30T14:51:59"/>
    <d v="1899-12-30T15:00:00"/>
    <s v="Round Trip"/>
  </r>
  <r>
    <n v="1549517"/>
    <s v="Non-RFID Card Member"/>
    <m/>
    <m/>
    <n v="53201"/>
    <s v="UNITED STATES"/>
    <s v="Single Ride"/>
    <n v="5489"/>
    <x v="49"/>
    <n v="43.026229999999998"/>
    <n v="-87.912809999999993"/>
    <x v="9"/>
    <n v="43.03913"/>
    <n v="-87.916150000000002"/>
    <n v="7"/>
    <n v="0"/>
    <n v="1.1000000000000001"/>
    <n v="1"/>
    <n v="42"/>
    <n v="-1"/>
    <d v="2017-03-23T00:00:00"/>
    <d v="2017-03-01T00:00:00"/>
    <d v="2017-03-23T00:00:00"/>
    <s v="Thursday"/>
    <d v="1899-12-30T16:16:23"/>
    <d v="1899-12-30T16:00:00"/>
    <n v="1"/>
    <d v="2017-03-23T00:00:00"/>
    <d v="2017-03-01T00:00:00"/>
    <d v="2017-03-23T00:00:00"/>
    <s v="Thursday"/>
    <d v="1899-12-30T16:23:49"/>
    <d v="1899-12-30T16:00:00"/>
    <s v="One Way"/>
  </r>
  <r>
    <n v="1550068"/>
    <s v="Non-RFID Card Member"/>
    <m/>
    <m/>
    <n v="53092"/>
    <s v="UNITED STATES"/>
    <s v="Single Ride"/>
    <n v="5583"/>
    <x v="35"/>
    <n v="43.074655999999997"/>
    <n v="-87.889011999999994"/>
    <x v="18"/>
    <n v="43.074890000000003"/>
    <n v="-87.882810000000006"/>
    <n v="21"/>
    <n v="0"/>
    <n v="3.2"/>
    <n v="3"/>
    <n v="126"/>
    <n v="-1"/>
    <d v="2017-03-24T00:00:00"/>
    <d v="2017-03-01T00:00:00"/>
    <d v="2017-03-24T00:00:00"/>
    <s v="Friday"/>
    <d v="1899-12-30T11:44:19"/>
    <d v="1899-12-30T12:00:00"/>
    <n v="1"/>
    <d v="2017-03-24T00:00:00"/>
    <d v="2017-03-01T00:00:00"/>
    <d v="2017-03-24T00:00:00"/>
    <s v="Friday"/>
    <d v="1899-12-30T12:05:16"/>
    <d v="1899-12-30T12:00:00"/>
    <s v="One Way"/>
  </r>
  <r>
    <n v="1382213"/>
    <s v="Non-RFID Card Member"/>
    <m/>
    <m/>
    <n v="53211"/>
    <s v="UNITED STATES"/>
    <s v="Single Ride"/>
    <n v="11096"/>
    <x v="8"/>
    <n v="43.04804"/>
    <n v="-87.896720000000002"/>
    <x v="26"/>
    <n v="43.052460000000004"/>
    <n v="-87.891000000000005"/>
    <n v="2"/>
    <n v="0"/>
    <n v="0.3"/>
    <n v="0.3"/>
    <n v="12"/>
    <n v="-1"/>
    <d v="2017-03-24T00:00:00"/>
    <d v="2017-03-01T00:00:00"/>
    <d v="2017-03-24T00:00:00"/>
    <s v="Friday"/>
    <d v="1899-12-30T11:56:05"/>
    <d v="1899-12-30T12:00:00"/>
    <n v="1"/>
    <d v="2017-03-24T00:00:00"/>
    <d v="2017-03-01T00:00:00"/>
    <d v="2017-03-24T00:00:00"/>
    <s v="Friday"/>
    <d v="1899-12-30T11:58:33"/>
    <d v="1899-12-30T12:00:00"/>
    <s v="One Way"/>
  </r>
  <r>
    <n v="1550098"/>
    <s v="Non-RFID Card Member"/>
    <m/>
    <m/>
    <n v="53217"/>
    <s v="UNITED STATES"/>
    <s v="Single Ride"/>
    <n v="5512"/>
    <x v="11"/>
    <n v="43.031480000000002"/>
    <n v="-87.908169999999998"/>
    <x v="13"/>
    <n v="43.031480000000002"/>
    <n v="-87.908169999999998"/>
    <n v="80"/>
    <n v="6"/>
    <n v="12"/>
    <n v="11.4"/>
    <n v="480"/>
    <n v="-1"/>
    <d v="2017-03-24T00:00:00"/>
    <d v="2017-03-01T00:00:00"/>
    <d v="2017-03-24T00:00:00"/>
    <s v="Friday"/>
    <d v="1899-12-30T12:04:59"/>
    <d v="1899-12-30T12:00:00"/>
    <n v="1"/>
    <d v="2017-03-24T00:00:00"/>
    <d v="2017-03-01T00:00:00"/>
    <d v="2017-03-24T00:00:00"/>
    <s v="Friday"/>
    <d v="1899-12-30T13:24:27"/>
    <d v="1899-12-30T13:00:00"/>
    <s v="Round Trip"/>
  </r>
  <r>
    <n v="1550134"/>
    <s v="Non-RFID Card Member"/>
    <m/>
    <m/>
    <n v="53186"/>
    <s v="UNITED STATES"/>
    <s v="Single Ride"/>
    <n v="5713"/>
    <x v="2"/>
    <n v="43.03886"/>
    <n v="-87.902720000000002"/>
    <x v="1"/>
    <n v="43.03886"/>
    <n v="-87.902720000000002"/>
    <n v="33"/>
    <n v="0"/>
    <n v="5"/>
    <n v="4.7"/>
    <n v="198"/>
    <n v="-1"/>
    <d v="2017-03-24T00:00:00"/>
    <d v="2017-03-01T00:00:00"/>
    <d v="2017-03-24T00:00:00"/>
    <s v="Friday"/>
    <d v="1899-12-30T12:36:20"/>
    <d v="1899-12-30T13:00:00"/>
    <n v="1"/>
    <d v="2017-03-24T00:00:00"/>
    <d v="2017-03-01T00:00:00"/>
    <d v="2017-03-24T00:00:00"/>
    <s v="Friday"/>
    <d v="1899-12-30T13:09:36"/>
    <d v="1899-12-30T13:00:00"/>
    <s v="Round Trip"/>
  </r>
  <r>
    <n v="1550183"/>
    <s v="Non-RFID Card Member"/>
    <m/>
    <m/>
    <n v="60439"/>
    <s v="UNITED STATES"/>
    <s v="Single Ride"/>
    <n v="11054"/>
    <x v="32"/>
    <n v="43.040154000000001"/>
    <n v="-87.932113000000001"/>
    <x v="48"/>
    <n v="43.05097"/>
    <n v="-87.906440000000003"/>
    <n v="23"/>
    <n v="0"/>
    <n v="3.5"/>
    <n v="3.3"/>
    <n v="138"/>
    <n v="-1"/>
    <d v="2017-03-24T00:00:00"/>
    <d v="2017-03-01T00:00:00"/>
    <d v="2017-03-24T00:00:00"/>
    <s v="Friday"/>
    <d v="1899-12-30T13:10:11"/>
    <d v="1899-12-30T13:00:00"/>
    <n v="1"/>
    <d v="2017-03-24T00:00:00"/>
    <d v="2017-03-01T00:00:00"/>
    <d v="2017-03-24T00:00:00"/>
    <s v="Friday"/>
    <d v="1899-12-30T13:33:45"/>
    <d v="1899-12-30T14:00:00"/>
    <s v="One Way"/>
  </r>
  <r>
    <n v="1550317"/>
    <s v="Non-RFID Card Member"/>
    <m/>
    <m/>
    <m/>
    <s v="UNITED STATES"/>
    <s v="Single Ride"/>
    <n v="5534"/>
    <x v="21"/>
    <n v="43.060786"/>
    <n v="-87.883825999999999"/>
    <x v="19"/>
    <n v="43.060786"/>
    <n v="-87.883825999999999"/>
    <n v="27"/>
    <n v="0"/>
    <n v="4.0999999999999996"/>
    <n v="3.8"/>
    <n v="162"/>
    <n v="-1"/>
    <d v="2017-03-24T00:00:00"/>
    <d v="2017-03-01T00:00:00"/>
    <d v="2017-03-24T00:00:00"/>
    <s v="Friday"/>
    <d v="1899-12-30T14:33:03"/>
    <d v="1899-12-30T15:00:00"/>
    <n v="1"/>
    <d v="2017-03-24T00:00:00"/>
    <d v="2017-03-01T00:00:00"/>
    <d v="2017-03-24T00:00:00"/>
    <s v="Friday"/>
    <d v="1899-12-30T15:00:25"/>
    <d v="1899-12-30T15:00:00"/>
    <s v="Round Trip"/>
  </r>
  <r>
    <n v="1550378"/>
    <s v="Non-RFID Card Member"/>
    <m/>
    <m/>
    <n v="39047"/>
    <s v="UNITED STATES"/>
    <s v="Single Ride"/>
    <n v="5516"/>
    <x v="31"/>
    <n v="43.052460000000004"/>
    <n v="-87.891000000000005"/>
    <x v="34"/>
    <n v="43.053040000000003"/>
    <n v="-87.897660000000002"/>
    <n v="76"/>
    <n v="6"/>
    <n v="11.4"/>
    <n v="10.8"/>
    <n v="456"/>
    <n v="-1"/>
    <d v="2017-03-24T00:00:00"/>
    <d v="2017-03-01T00:00:00"/>
    <d v="2017-03-24T00:00:00"/>
    <s v="Friday"/>
    <d v="1899-12-30T14:52:37"/>
    <d v="1899-12-30T15:00:00"/>
    <n v="1"/>
    <d v="2017-03-24T00:00:00"/>
    <d v="2017-03-01T00:00:00"/>
    <d v="2017-03-24T00:00:00"/>
    <s v="Friday"/>
    <d v="1899-12-30T16:08:09"/>
    <d v="1899-12-30T16:00:00"/>
    <s v="One Way"/>
  </r>
  <r>
    <n v="1371452"/>
    <s v="Non-RFID Card Member"/>
    <m/>
    <m/>
    <n v="53202"/>
    <s v="UNITED STATES"/>
    <s v="Single Ride"/>
    <n v="11142"/>
    <x v="35"/>
    <n v="43.074655999999997"/>
    <n v="-87.889011999999994"/>
    <x v="19"/>
    <n v="43.060786"/>
    <n v="-87.883825999999999"/>
    <n v="9"/>
    <n v="0"/>
    <n v="1.4"/>
    <n v="1.3"/>
    <n v="54"/>
    <n v="-1"/>
    <d v="2017-03-24T00:00:00"/>
    <d v="2017-03-01T00:00:00"/>
    <d v="2017-03-24T00:00:00"/>
    <s v="Friday"/>
    <d v="1899-12-30T15:21:06"/>
    <d v="1899-12-30T15:00:00"/>
    <n v="1"/>
    <d v="2017-03-24T00:00:00"/>
    <d v="2017-03-01T00:00:00"/>
    <d v="2017-03-24T00:00:00"/>
    <s v="Friday"/>
    <d v="1899-12-30T15:30:25"/>
    <d v="1899-12-30T16:00:00"/>
    <s v="One Way"/>
  </r>
  <r>
    <n v="1408465"/>
    <s v="Non-RFID Card Member"/>
    <m/>
    <m/>
    <n v="53202"/>
    <s v="UNITED STATES"/>
    <s v="Single Ride"/>
    <n v="5539"/>
    <x v="31"/>
    <n v="43.052460000000004"/>
    <n v="-87.891000000000005"/>
    <x v="42"/>
    <n v="43.020020000000002"/>
    <n v="-87.912540000000007"/>
    <n v="21"/>
    <n v="0"/>
    <n v="3.2"/>
    <n v="3"/>
    <n v="126"/>
    <n v="-1"/>
    <d v="2017-03-24T00:00:00"/>
    <d v="2017-03-01T00:00:00"/>
    <d v="2017-03-24T00:00:00"/>
    <s v="Friday"/>
    <d v="1899-12-30T15:45:21"/>
    <d v="1899-12-30T16:00:00"/>
    <n v="1"/>
    <d v="2017-03-24T00:00:00"/>
    <d v="2017-03-01T00:00:00"/>
    <d v="2017-03-24T00:00:00"/>
    <s v="Friday"/>
    <d v="1899-12-30T16:06:01"/>
    <d v="1899-12-30T16:00:00"/>
    <s v="One Way"/>
  </r>
  <r>
    <n v="1552687"/>
    <s v="Non-RFID Card Member"/>
    <m/>
    <m/>
    <n v="15232"/>
    <s v="UNITED STATES"/>
    <s v="Single Ride"/>
    <n v="11080"/>
    <x v="43"/>
    <n v="43.036900000000003"/>
    <n v="-87.89667"/>
    <x v="36"/>
    <n v="43.036900000000003"/>
    <n v="-87.89667"/>
    <n v="8"/>
    <n v="0"/>
    <n v="1.2"/>
    <n v="1.1000000000000001"/>
    <n v="48"/>
    <n v="-1"/>
    <d v="2017-03-25T00:00:00"/>
    <d v="2017-03-01T00:00:00"/>
    <d v="2017-03-25T00:00:00"/>
    <s v="Saturday"/>
    <d v="1899-12-30T17:12:46"/>
    <d v="1899-12-30T17:00:00"/>
    <n v="1"/>
    <d v="2017-03-25T00:00:00"/>
    <d v="2017-03-01T00:00:00"/>
    <d v="2017-03-25T00:00:00"/>
    <s v="Saturday"/>
    <d v="1899-12-30T17:20:59"/>
    <d v="1899-12-30T17:00:00"/>
    <s v="Round Trip"/>
  </r>
  <r>
    <n v="1553213"/>
    <s v="Non-RFID Card Member"/>
    <m/>
    <m/>
    <n v="64110"/>
    <s v="UNITED STATES"/>
    <s v="Single Ride"/>
    <n v="11"/>
    <x v="4"/>
    <n v="43.040349999999997"/>
    <n v="-87.920760000000001"/>
    <x v="29"/>
    <n v="43.040154000000001"/>
    <n v="-87.932113000000001"/>
    <n v="6"/>
    <n v="0"/>
    <n v="0.9"/>
    <n v="0.9"/>
    <n v="36"/>
    <n v="-1"/>
    <d v="2017-03-25T00:00:00"/>
    <d v="2017-03-01T00:00:00"/>
    <d v="2017-03-25T00:00:00"/>
    <s v="Saturday"/>
    <d v="1899-12-30T22:54:50"/>
    <d v="1899-12-30T23:00:00"/>
    <n v="1"/>
    <d v="2017-03-25T00:00:00"/>
    <d v="2017-03-01T00:00:00"/>
    <d v="2017-03-25T00:00:00"/>
    <s v="Saturday"/>
    <d v="1899-12-30T23:00:45"/>
    <d v="1899-12-30T23:00:00"/>
    <s v="One Way"/>
  </r>
  <r>
    <n v="1553410"/>
    <s v="Non-RFID Card Member"/>
    <m/>
    <m/>
    <n v="60653"/>
    <s v="UNITED STATES"/>
    <s v="Single Ride"/>
    <n v="11073"/>
    <x v="11"/>
    <n v="43.031480000000002"/>
    <n v="-87.908169999999998"/>
    <x v="29"/>
    <n v="43.040154000000001"/>
    <n v="-87.932113000000001"/>
    <n v="27"/>
    <n v="0"/>
    <n v="4.0999999999999996"/>
    <n v="3.8"/>
    <n v="162"/>
    <n v="-1"/>
    <d v="2017-03-26T00:00:00"/>
    <d v="2017-03-01T00:00:00"/>
    <d v="2017-03-26T00:00:00"/>
    <s v="Sunday"/>
    <d v="1899-12-30T10:19:25"/>
    <d v="1899-12-30T10:00:00"/>
    <n v="1"/>
    <d v="2017-03-26T00:00:00"/>
    <d v="2017-03-01T00:00:00"/>
    <d v="2017-03-26T00:00:00"/>
    <s v="Sunday"/>
    <d v="1899-12-30T10:46:49"/>
    <d v="1899-12-30T11:00:00"/>
    <s v="One Way"/>
  </r>
  <r>
    <n v="1554551"/>
    <s v="Non-RFID Card Member"/>
    <m/>
    <m/>
    <n v="53217"/>
    <s v="UNITED STATES"/>
    <s v="Single Ride"/>
    <n v="11129"/>
    <x v="15"/>
    <n v="43.04824"/>
    <n v="-87.904970000000006"/>
    <x v="28"/>
    <n v="43.038719999999998"/>
    <n v="-87.905339999999995"/>
    <n v="90"/>
    <n v="6"/>
    <n v="13.5"/>
    <n v="12.8"/>
    <n v="540"/>
    <n v="-1"/>
    <d v="2017-03-26T00:00:00"/>
    <d v="2017-03-01T00:00:00"/>
    <d v="2017-03-26T00:00:00"/>
    <s v="Sunday"/>
    <d v="1899-12-30T16:24:12"/>
    <d v="1899-12-30T16:00:00"/>
    <n v="1"/>
    <d v="2017-03-26T00:00:00"/>
    <d v="2017-03-01T00:00:00"/>
    <d v="2017-03-26T00:00:00"/>
    <s v="Sunday"/>
    <d v="1899-12-30T17:54:40"/>
    <d v="1899-12-30T18:00:00"/>
    <s v="One Way"/>
  </r>
  <r>
    <n v="1555280"/>
    <s v="Non-RFID Card Member"/>
    <m/>
    <m/>
    <n v="53235"/>
    <s v="UNITED STATES"/>
    <s v="Single Ride"/>
    <n v="274"/>
    <x v="14"/>
    <n v="43.049230000000001"/>
    <n v="-87.911940000000001"/>
    <x v="46"/>
    <n v="43.041646999999998"/>
    <n v="-87.927257999999995"/>
    <n v="17"/>
    <n v="0"/>
    <n v="2.6"/>
    <n v="2.4"/>
    <n v="102"/>
    <n v="-1"/>
    <d v="2017-03-27T00:00:00"/>
    <d v="2017-03-01T00:00:00"/>
    <d v="2017-03-27T00:00:00"/>
    <s v="Monday"/>
    <d v="1899-12-30T11:21:25"/>
    <d v="1899-12-30T11:00:00"/>
    <n v="1"/>
    <d v="2017-03-27T00:00:00"/>
    <d v="2017-03-01T00:00:00"/>
    <d v="2017-03-27T00:00:00"/>
    <s v="Monday"/>
    <d v="1899-12-30T11:38:48"/>
    <d v="1899-12-30T12:00:00"/>
    <s v="One Way"/>
  </r>
  <r>
    <n v="1556267"/>
    <s v="Non-RFID Card Member"/>
    <m/>
    <m/>
    <n v="53202"/>
    <s v="UNITED STATES"/>
    <s v="Single Ride"/>
    <n v="5554"/>
    <x v="31"/>
    <n v="43.052460000000004"/>
    <n v="-87.891000000000005"/>
    <x v="26"/>
    <n v="43.052460000000004"/>
    <n v="-87.891000000000005"/>
    <n v="80"/>
    <n v="6"/>
    <n v="12"/>
    <n v="11.4"/>
    <n v="480"/>
    <n v="-1"/>
    <d v="2017-03-28T00:00:00"/>
    <d v="2017-03-01T00:00:00"/>
    <d v="2017-03-28T00:00:00"/>
    <s v="Tuesday"/>
    <d v="1899-12-30T13:00:15"/>
    <d v="1899-12-30T13:00:00"/>
    <n v="1"/>
    <d v="2017-03-28T00:00:00"/>
    <d v="2017-03-01T00:00:00"/>
    <d v="2017-03-28T00:00:00"/>
    <s v="Tuesday"/>
    <d v="1899-12-30T14:20:56"/>
    <d v="1899-12-30T14:00:00"/>
    <s v="Round Trip"/>
  </r>
  <r>
    <n v="1522964"/>
    <s v="Non-RFID Card Member"/>
    <m/>
    <m/>
    <n v="53215"/>
    <s v="UNITED STATES"/>
    <s v="Single Ride"/>
    <n v="5438"/>
    <x v="40"/>
    <n v="43.004728999999998"/>
    <n v="-87.905463999999995"/>
    <x v="33"/>
    <n v="43.004728999999998"/>
    <n v="-87.905463999999995"/>
    <n v="24"/>
    <n v="0"/>
    <n v="3.6"/>
    <n v="3.4"/>
    <n v="144"/>
    <n v="-1"/>
    <d v="2017-03-28T00:00:00"/>
    <d v="2017-03-01T00:00:00"/>
    <d v="2017-03-28T00:00:00"/>
    <s v="Tuesday"/>
    <d v="1899-12-30T22:17:03"/>
    <d v="1899-12-30T22:00:00"/>
    <n v="1"/>
    <d v="2017-03-28T00:00:00"/>
    <d v="2017-03-01T00:00:00"/>
    <d v="2017-03-28T00:00:00"/>
    <s v="Tuesday"/>
    <d v="1899-12-30T22:41:06"/>
    <d v="1899-12-30T23:00:00"/>
    <s v="Round Trip"/>
  </r>
  <r>
    <n v="1556816"/>
    <s v="Non-RFID Card Member"/>
    <m/>
    <m/>
    <n v="53221"/>
    <s v="UNITED STATES"/>
    <s v="Single Ride"/>
    <n v="202"/>
    <x v="28"/>
    <n v="43.052549999999997"/>
    <n v="-87.909329999999997"/>
    <x v="20"/>
    <n v="43.05847"/>
    <n v="-87.898079999999993"/>
    <n v="5"/>
    <n v="0"/>
    <n v="0.8"/>
    <n v="0.7"/>
    <n v="30"/>
    <n v="-1"/>
    <d v="2017-03-29T00:00:00"/>
    <d v="2017-03-01T00:00:00"/>
    <d v="2017-03-29T00:00:00"/>
    <s v="Wednesday"/>
    <d v="1899-12-30T07:52:28"/>
    <d v="1899-12-30T08:00:00"/>
    <n v="1"/>
    <d v="2017-03-29T00:00:00"/>
    <d v="2017-03-01T00:00:00"/>
    <d v="2017-03-29T00:00:00"/>
    <s v="Wednesday"/>
    <d v="1899-12-30T07:57:35"/>
    <d v="1899-12-30T08:00:00"/>
    <s v="One Way"/>
  </r>
  <r>
    <n v="1557029"/>
    <s v="Non-RFID Card Member"/>
    <m/>
    <m/>
    <n v="15101"/>
    <s v="UNITED STATES"/>
    <s v="Single Ride"/>
    <n v="11157"/>
    <x v="23"/>
    <n v="43.05847"/>
    <n v="-87.898079999999993"/>
    <x v="48"/>
    <n v="43.05097"/>
    <n v="-87.906440000000003"/>
    <n v="9"/>
    <n v="0"/>
    <n v="1.4"/>
    <n v="1.3"/>
    <n v="54"/>
    <n v="-1"/>
    <d v="2017-03-29T00:00:00"/>
    <d v="2017-03-01T00:00:00"/>
    <d v="2017-03-29T00:00:00"/>
    <s v="Wednesday"/>
    <d v="1899-12-30T13:33:11"/>
    <d v="1899-12-30T14:00:00"/>
    <n v="1"/>
    <d v="2017-03-29T00:00:00"/>
    <d v="2017-03-01T00:00:00"/>
    <d v="2017-03-29T00:00:00"/>
    <s v="Wednesday"/>
    <d v="1899-12-30T13:42:03"/>
    <d v="1899-12-30T14:00:00"/>
    <s v="One Way"/>
  </r>
  <r>
    <n v="1557101"/>
    <s v="Non-RFID Card Member"/>
    <m/>
    <m/>
    <n v="53218"/>
    <s v="UNITED STATES"/>
    <s v="Single Ride"/>
    <n v="11055"/>
    <x v="43"/>
    <n v="43.036900000000003"/>
    <n v="-87.89667"/>
    <x v="36"/>
    <n v="43.036900000000003"/>
    <n v="-87.89667"/>
    <n v="98"/>
    <n v="9"/>
    <n v="14.7"/>
    <n v="14"/>
    <n v="588"/>
    <n v="-1"/>
    <d v="2017-03-29T00:00:00"/>
    <d v="2017-03-01T00:00:00"/>
    <d v="2017-03-29T00:00:00"/>
    <s v="Wednesday"/>
    <d v="1899-12-30T14:44:13"/>
    <d v="1899-12-30T15:00:00"/>
    <n v="1"/>
    <d v="2017-03-29T00:00:00"/>
    <d v="2017-03-01T00:00:00"/>
    <d v="2017-03-29T00:00:00"/>
    <s v="Wednesday"/>
    <d v="1899-12-30T16:22:06"/>
    <d v="1899-12-30T16:00:00"/>
    <s v="Round Trip"/>
  </r>
  <r>
    <n v="1408894"/>
    <s v="Non-RFID Card Member"/>
    <m/>
    <m/>
    <n v="53210"/>
    <s v="UNITED STATES"/>
    <s v="Single Ride"/>
    <n v="5465"/>
    <x v="6"/>
    <n v="43.078530000000001"/>
    <n v="-87.882620000000003"/>
    <x v="30"/>
    <n v="43.058010000000003"/>
    <n v="-87.877300000000005"/>
    <n v="20"/>
    <n v="0"/>
    <n v="3"/>
    <n v="2.9"/>
    <n v="120"/>
    <n v="-1"/>
    <d v="2017-03-29T00:00:00"/>
    <d v="2017-03-01T00:00:00"/>
    <d v="2017-03-29T00:00:00"/>
    <s v="Wednesday"/>
    <d v="1899-12-30T20:59:42"/>
    <d v="1899-12-30T21:00:00"/>
    <n v="1"/>
    <d v="2017-03-29T00:00:00"/>
    <d v="2017-03-01T00:00:00"/>
    <d v="2017-03-29T00:00:00"/>
    <s v="Wednesday"/>
    <d v="1899-12-30T21:19:41"/>
    <d v="1899-12-30T21:00:00"/>
    <s v="One Way"/>
  </r>
  <r>
    <n v="1537642"/>
    <s v="Non-RFID Card Member"/>
    <m/>
    <m/>
    <n v="53132"/>
    <s v="UNITED STATES"/>
    <s v="Single Ride"/>
    <n v="993"/>
    <x v="15"/>
    <n v="43.04824"/>
    <n v="-87.904970000000006"/>
    <x v="5"/>
    <n v="43.040349999999997"/>
    <n v="-87.920760000000001"/>
    <n v="24"/>
    <n v="0"/>
    <n v="3.6"/>
    <n v="3.4"/>
    <n v="144"/>
    <n v="-1"/>
    <d v="2017-03-16T00:00:00"/>
    <d v="2017-03-01T00:00:00"/>
    <d v="2017-03-16T00:00:00"/>
    <s v="Thursday"/>
    <d v="1899-12-30T10:48:03"/>
    <d v="1899-12-30T11:00:00"/>
    <n v="1"/>
    <d v="2017-03-16T00:00:00"/>
    <d v="2017-03-01T00:00:00"/>
    <d v="2017-03-16T00:00:00"/>
    <s v="Thursday"/>
    <d v="1899-12-30T11:12:58"/>
    <d v="1899-12-30T11:00:00"/>
    <s v="One Way"/>
  </r>
  <r>
    <n v="1215255"/>
    <s v="Non-RFID Card Member"/>
    <m/>
    <m/>
    <n v="53202"/>
    <s v="UNITED STATES"/>
    <s v="Single Ride"/>
    <n v="274"/>
    <x v="11"/>
    <n v="43.031480000000002"/>
    <n v="-87.908169999999998"/>
    <x v="2"/>
    <n v="43.048200000000001"/>
    <n v="-87.900859999999994"/>
    <n v="13"/>
    <n v="0"/>
    <n v="2"/>
    <n v="1.9"/>
    <n v="78"/>
    <n v="-1"/>
    <d v="2017-03-16T00:00:00"/>
    <d v="2017-03-01T00:00:00"/>
    <d v="2017-03-16T00:00:00"/>
    <s v="Thursday"/>
    <d v="1899-12-30T16:37:07"/>
    <d v="1899-12-30T17:00:00"/>
    <n v="1"/>
    <d v="2017-03-16T00:00:00"/>
    <d v="2017-03-01T00:00:00"/>
    <d v="2017-03-16T00:00:00"/>
    <s v="Thursday"/>
    <d v="1899-12-30T16:50:00"/>
    <d v="1899-12-30T17:00:00"/>
    <s v="One Way"/>
  </r>
  <r>
    <n v="1540774"/>
    <s v="Non-RFID Card Member"/>
    <m/>
    <m/>
    <n v="53202"/>
    <s v="UNITED STATES"/>
    <s v="Single Ride"/>
    <n v="23"/>
    <x v="30"/>
    <n v="43.053040000000003"/>
    <n v="-87.897660000000002"/>
    <x v="38"/>
    <n v="43.02017"/>
    <n v="-87.933049999999994"/>
    <n v="29"/>
    <n v="0"/>
    <n v="4.4000000000000004"/>
    <n v="4.0999999999999996"/>
    <n v="174"/>
    <n v="-1"/>
    <d v="2017-03-18T00:00:00"/>
    <d v="2017-03-01T00:00:00"/>
    <d v="2017-03-18T00:00:00"/>
    <s v="Saturday"/>
    <d v="1899-12-30T08:55:03"/>
    <d v="1899-12-30T09:00:00"/>
    <n v="1"/>
    <d v="2017-03-18T00:00:00"/>
    <d v="2017-03-01T00:00:00"/>
    <d v="2017-03-18T00:00:00"/>
    <s v="Saturday"/>
    <d v="1899-12-30T09:24:41"/>
    <d v="1899-12-30T09:00:00"/>
    <s v="One Way"/>
  </r>
  <r>
    <n v="1539658"/>
    <s v="Non-RFID Card Member"/>
    <m/>
    <m/>
    <n v="19096"/>
    <s v="UNITED STATES"/>
    <s v="Single Ride"/>
    <n v="11054"/>
    <x v="13"/>
    <n v="43.03913"/>
    <n v="-87.916150000000002"/>
    <x v="9"/>
    <n v="43.03913"/>
    <n v="-87.916150000000002"/>
    <n v="57"/>
    <n v="3"/>
    <n v="8.6"/>
    <n v="8.1"/>
    <n v="342"/>
    <n v="-1"/>
    <d v="2017-03-18T00:00:00"/>
    <d v="2017-03-01T00:00:00"/>
    <d v="2017-03-18T00:00:00"/>
    <s v="Saturday"/>
    <d v="1899-12-30T14:28:52"/>
    <d v="1899-12-30T14:00:00"/>
    <n v="1"/>
    <d v="2017-03-18T00:00:00"/>
    <d v="2017-03-01T00:00:00"/>
    <d v="2017-03-18T00:00:00"/>
    <s v="Saturday"/>
    <d v="1899-12-30T15:25:32"/>
    <d v="1899-12-30T15:00:00"/>
    <s v="Round Trip"/>
  </r>
  <r>
    <n v="1542144"/>
    <s v="Non-RFID Card Member"/>
    <m/>
    <m/>
    <n v="61028"/>
    <s v="UNITED STATES"/>
    <s v="Single Ride"/>
    <n v="11049"/>
    <x v="43"/>
    <n v="43.036900000000003"/>
    <n v="-87.89667"/>
    <x v="36"/>
    <n v="43.036900000000003"/>
    <n v="-87.89667"/>
    <n v="31"/>
    <n v="0"/>
    <n v="4.7"/>
    <n v="4.4000000000000004"/>
    <n v="186"/>
    <n v="-1"/>
    <d v="2017-03-18T00:00:00"/>
    <d v="2017-03-01T00:00:00"/>
    <d v="2017-03-18T00:00:00"/>
    <s v="Saturday"/>
    <d v="1899-12-30T15:04:30"/>
    <d v="1899-12-30T15:00:00"/>
    <n v="1"/>
    <d v="2017-03-18T00:00:00"/>
    <d v="2017-03-01T00:00:00"/>
    <d v="2017-03-18T00:00:00"/>
    <s v="Saturday"/>
    <d v="1899-12-30T15:35:32"/>
    <d v="1899-12-30T16:00:00"/>
    <s v="Round Trip"/>
  </r>
  <r>
    <n v="1542437"/>
    <s v="Non-RFID Card Member"/>
    <m/>
    <m/>
    <n v="53208"/>
    <s v="UNITED STATES"/>
    <s v="Single Ride"/>
    <n v="5514"/>
    <x v="45"/>
    <n v="43.05536"/>
    <n v="-87.90504"/>
    <x v="39"/>
    <n v="43.05536"/>
    <n v="-87.90504"/>
    <n v="22"/>
    <n v="0"/>
    <n v="3.3"/>
    <n v="3.1"/>
    <n v="132"/>
    <n v="-1"/>
    <d v="2017-03-18T00:00:00"/>
    <d v="2017-03-01T00:00:00"/>
    <d v="2017-03-18T00:00:00"/>
    <s v="Saturday"/>
    <d v="1899-12-30T15:57:08"/>
    <d v="1899-12-30T16:00:00"/>
    <n v="1"/>
    <d v="2017-03-18T00:00:00"/>
    <d v="2017-03-01T00:00:00"/>
    <d v="2017-03-18T00:00:00"/>
    <s v="Saturday"/>
    <d v="1899-12-30T16:19:28"/>
    <d v="1899-12-30T16:00:00"/>
    <s v="Round Trip"/>
  </r>
  <r>
    <n v="1543503"/>
    <s v="Non-RFID Card Member"/>
    <m/>
    <m/>
    <n v="53202"/>
    <s v="UNITED STATES"/>
    <s v="Single Ride"/>
    <n v="5588"/>
    <x v="30"/>
    <n v="43.053040000000003"/>
    <n v="-87.897660000000002"/>
    <x v="2"/>
    <n v="43.048200000000001"/>
    <n v="-87.900859999999994"/>
    <n v="4"/>
    <n v="0"/>
    <n v="0.6"/>
    <n v="0.6"/>
    <n v="24"/>
    <n v="-1"/>
    <d v="2017-03-18T00:00:00"/>
    <d v="2017-03-01T00:00:00"/>
    <d v="2017-03-18T00:00:00"/>
    <s v="Saturday"/>
    <d v="1899-12-30T21:33:31"/>
    <d v="1899-12-30T22:00:00"/>
    <n v="1"/>
    <d v="2017-03-18T00:00:00"/>
    <d v="2017-03-01T00:00:00"/>
    <d v="2017-03-18T00:00:00"/>
    <s v="Saturday"/>
    <d v="1899-12-30T21:37:09"/>
    <d v="1899-12-30T22:00:00"/>
    <s v="One Way"/>
  </r>
  <r>
    <n v="1448855"/>
    <s v="Non-RFID Card Member"/>
    <m/>
    <m/>
    <n v="53202"/>
    <s v="UNITED STATES"/>
    <s v="Single Ride"/>
    <n v="5505"/>
    <x v="29"/>
    <n v="43.045712999999999"/>
    <n v="-87.899756999999994"/>
    <x v="28"/>
    <n v="43.038719999999998"/>
    <n v="-87.905339999999995"/>
    <n v="5"/>
    <n v="0"/>
    <n v="0.8"/>
    <n v="0.7"/>
    <n v="30"/>
    <n v="-1"/>
    <d v="2017-03-19T00:00:00"/>
    <d v="2017-03-01T00:00:00"/>
    <d v="2017-03-19T00:00:00"/>
    <s v="Sunday"/>
    <d v="1899-12-30T04:47:59"/>
    <d v="1899-12-30T05:00:00"/>
    <n v="1"/>
    <d v="2017-03-19T00:00:00"/>
    <d v="2017-03-01T00:00:00"/>
    <d v="2017-03-19T00:00:00"/>
    <s v="Sunday"/>
    <d v="1899-12-30T04:52:33"/>
    <d v="1899-12-30T05:00:00"/>
    <s v="One Way"/>
  </r>
  <r>
    <n v="1509268"/>
    <s v="Non-RFID Card Member"/>
    <m/>
    <m/>
    <n v="45249"/>
    <s v="UNITED STATES"/>
    <s v="Single Ride"/>
    <n v="5419"/>
    <x v="31"/>
    <n v="43.052460000000004"/>
    <n v="-87.891000000000005"/>
    <x v="3"/>
    <n v="43.03519"/>
    <n v="-87.907390000000007"/>
    <n v="26"/>
    <n v="0"/>
    <n v="3.9"/>
    <n v="3.7"/>
    <n v="156"/>
    <n v="-1"/>
    <d v="2017-03-19T00:00:00"/>
    <d v="2017-03-01T00:00:00"/>
    <d v="2017-03-19T00:00:00"/>
    <s v="Sunday"/>
    <d v="1899-12-30T08:17:36"/>
    <d v="1899-12-30T08:00:00"/>
    <n v="1"/>
    <d v="2017-03-19T00:00:00"/>
    <d v="2017-03-01T00:00:00"/>
    <d v="2017-03-19T00:00:00"/>
    <s v="Sunday"/>
    <d v="1899-12-30T08:43:42"/>
    <d v="1899-12-30T09:00:00"/>
    <s v="One Way"/>
  </r>
  <r>
    <n v="1544002"/>
    <s v="Non-RFID Card Member"/>
    <m/>
    <m/>
    <n v="53213"/>
    <s v="UNITED STATES"/>
    <s v="Single Ride"/>
    <n v="11122"/>
    <x v="56"/>
    <n v="43.052630000000001"/>
    <n v="-88.016319999999993"/>
    <x v="37"/>
    <n v="43.02948"/>
    <n v="-87.912819999999996"/>
    <n v="77"/>
    <n v="6"/>
    <n v="11.6"/>
    <n v="11"/>
    <n v="462"/>
    <n v="-1"/>
    <d v="2017-03-19T00:00:00"/>
    <d v="2017-03-01T00:00:00"/>
    <d v="2017-03-19T00:00:00"/>
    <s v="Sunday"/>
    <d v="1899-12-30T11:12:38"/>
    <d v="1899-12-30T11:00:00"/>
    <n v="1"/>
    <d v="2017-03-19T00:00:00"/>
    <d v="2017-03-01T00:00:00"/>
    <d v="2017-03-19T00:00:00"/>
    <s v="Sunday"/>
    <d v="1899-12-30T12:29:30"/>
    <d v="1899-12-30T12:00:00"/>
    <s v="One Way"/>
  </r>
  <r>
    <n v="1544002"/>
    <s v="Non-RFID Card Member"/>
    <m/>
    <m/>
    <n v="53213"/>
    <s v="UNITED STATES"/>
    <s v="Single Ride"/>
    <n v="11113"/>
    <x v="56"/>
    <n v="43.052630000000001"/>
    <n v="-88.016319999999993"/>
    <x v="37"/>
    <n v="43.02948"/>
    <n v="-87.912819999999996"/>
    <n v="76"/>
    <n v="6"/>
    <n v="11.4"/>
    <n v="10.8"/>
    <n v="456"/>
    <n v="-1"/>
    <d v="2017-03-19T00:00:00"/>
    <d v="2017-03-01T00:00:00"/>
    <d v="2017-03-19T00:00:00"/>
    <s v="Sunday"/>
    <d v="1899-12-30T11:13:49"/>
    <d v="1899-12-30T11:00:00"/>
    <n v="1"/>
    <d v="2017-03-19T00:00:00"/>
    <d v="2017-03-01T00:00:00"/>
    <d v="2017-03-19T00:00:00"/>
    <s v="Sunday"/>
    <d v="1899-12-30T12:29:14"/>
    <d v="1899-12-30T12:00:00"/>
    <s v="One Way"/>
  </r>
  <r>
    <n v="1544306"/>
    <s v="Non-RFID Card Member"/>
    <m/>
    <m/>
    <n v="53074"/>
    <s v="UNITED STATES"/>
    <s v="Single Ride"/>
    <n v="5479"/>
    <x v="29"/>
    <n v="43.045712999999999"/>
    <n v="-87.899756999999994"/>
    <x v="23"/>
    <n v="43.045712999999999"/>
    <n v="-87.899756999999994"/>
    <n v="93"/>
    <n v="6"/>
    <n v="14"/>
    <n v="13.3"/>
    <n v="558"/>
    <n v="-1"/>
    <d v="2017-03-19T00:00:00"/>
    <d v="2017-03-01T00:00:00"/>
    <d v="2017-03-19T00:00:00"/>
    <s v="Sunday"/>
    <d v="1899-12-30T12:57:06"/>
    <d v="1899-12-30T13:00:00"/>
    <n v="1"/>
    <d v="2017-03-19T00:00:00"/>
    <d v="2017-03-01T00:00:00"/>
    <d v="2017-03-19T00:00:00"/>
    <s v="Sunday"/>
    <d v="1899-12-30T14:30:47"/>
    <d v="1899-12-30T15:00:00"/>
    <s v="Round Trip"/>
  </r>
  <r>
    <n v="1545159"/>
    <s v="Non-RFID Card Member"/>
    <m/>
    <m/>
    <n v="53202"/>
    <s v="UNITED STATES"/>
    <s v="Single Ride"/>
    <n v="11073"/>
    <x v="11"/>
    <n v="43.031480000000002"/>
    <n v="-87.908169999999998"/>
    <x v="13"/>
    <n v="43.031480000000002"/>
    <n v="-87.908169999999998"/>
    <n v="26"/>
    <n v="0"/>
    <n v="3.9"/>
    <n v="3.7"/>
    <n v="156"/>
    <n v="-1"/>
    <d v="2017-03-19T00:00:00"/>
    <d v="2017-03-01T00:00:00"/>
    <d v="2017-03-19T00:00:00"/>
    <s v="Sunday"/>
    <d v="1899-12-30T15:53:06"/>
    <d v="1899-12-30T16:00:00"/>
    <n v="1"/>
    <d v="2017-03-19T00:00:00"/>
    <d v="2017-03-01T00:00:00"/>
    <d v="2017-03-19T00:00:00"/>
    <s v="Sunday"/>
    <d v="1899-12-30T16:19:00"/>
    <d v="1899-12-30T16:00:00"/>
    <s v="Round Trip"/>
  </r>
  <r>
    <n v="1546191"/>
    <s v="Non-RFID Card Member"/>
    <m/>
    <m/>
    <n v="53005"/>
    <s v="UNITED STATES"/>
    <s v="Single Ride"/>
    <n v="5505"/>
    <x v="38"/>
    <n v="43.038719999999998"/>
    <n v="-87.905339999999995"/>
    <x v="28"/>
    <n v="43.038719999999998"/>
    <n v="-87.905339999999995"/>
    <n v="19"/>
    <n v="0"/>
    <n v="2.9"/>
    <n v="2.7"/>
    <n v="114"/>
    <n v="-1"/>
    <d v="2017-03-20T00:00:00"/>
    <d v="2017-03-01T00:00:00"/>
    <d v="2017-03-20T00:00:00"/>
    <s v="Monday"/>
    <d v="1899-12-30T04:49:00"/>
    <d v="1899-12-30T05:00:00"/>
    <n v="1"/>
    <d v="2017-03-20T00:00:00"/>
    <d v="2017-03-01T00:00:00"/>
    <d v="2017-03-20T00:00:00"/>
    <s v="Monday"/>
    <d v="1899-12-30T05:08:50"/>
    <d v="1899-12-30T05:00:00"/>
    <s v="Round Trip"/>
  </r>
  <r>
    <n v="1546367"/>
    <s v="Non-RFID Card Member"/>
    <m/>
    <m/>
    <n v="85284"/>
    <s v="UNITED STATES"/>
    <s v="Single Ride"/>
    <n v="346"/>
    <x v="51"/>
    <n v="43.060155999999999"/>
    <n v="-87.881258000000003"/>
    <x v="26"/>
    <n v="43.052460000000004"/>
    <n v="-87.891000000000005"/>
    <n v="66"/>
    <n v="6"/>
    <n v="9.9"/>
    <n v="9.4"/>
    <n v="396"/>
    <n v="-1"/>
    <d v="2017-03-20T00:00:00"/>
    <d v="2017-03-01T00:00:00"/>
    <d v="2017-03-20T00:00:00"/>
    <s v="Monday"/>
    <d v="1899-12-30T11:44:06"/>
    <d v="1899-12-30T12:00:00"/>
    <n v="1"/>
    <d v="2017-03-20T00:00:00"/>
    <d v="2017-03-01T00:00:00"/>
    <d v="2017-03-20T00:00:00"/>
    <s v="Monday"/>
    <d v="1899-12-30T12:50:04"/>
    <d v="1899-12-30T13:00:00"/>
    <s v="One Way"/>
  </r>
  <r>
    <n v="1546379"/>
    <s v="Non-RFID Card Member"/>
    <m/>
    <m/>
    <n v="54235"/>
    <s v="UNITED STATES"/>
    <s v="Single Ride"/>
    <n v="5489"/>
    <x v="7"/>
    <n v="43.038580000000003"/>
    <n v="-87.90934"/>
    <x v="32"/>
    <n v="43.026229999999998"/>
    <n v="-87.912809999999993"/>
    <n v="134"/>
    <n v="12"/>
    <n v="18"/>
    <n v="17.100000000000001"/>
    <n v="720"/>
    <n v="-1"/>
    <d v="2017-03-20T00:00:00"/>
    <d v="2017-03-01T00:00:00"/>
    <d v="2017-03-20T00:00:00"/>
    <s v="Monday"/>
    <d v="1899-12-30T11:57:42"/>
    <d v="1899-12-30T12:00:00"/>
    <n v="1"/>
    <d v="2017-03-20T00:00:00"/>
    <d v="2017-03-01T00:00:00"/>
    <d v="2017-03-20T00:00:00"/>
    <s v="Monday"/>
    <d v="1899-12-30T14:11:56"/>
    <d v="1899-12-30T14:00:00"/>
    <s v="One Way"/>
  </r>
  <r>
    <n v="1382213"/>
    <s v="Non-RFID Card Member"/>
    <m/>
    <m/>
    <n v="53211"/>
    <s v="UNITED STATES"/>
    <s v="Single Ride"/>
    <n v="5446"/>
    <x v="31"/>
    <n v="43.052460000000004"/>
    <n v="-87.891000000000005"/>
    <x v="26"/>
    <n v="43.052460000000004"/>
    <n v="-87.891000000000005"/>
    <n v="0"/>
    <n v="0"/>
    <n v="0"/>
    <n v="0"/>
    <n v="0"/>
    <n v="-1"/>
    <d v="2017-03-20T00:00:00"/>
    <d v="2017-03-01T00:00:00"/>
    <d v="2017-03-20T00:00:00"/>
    <s v="Monday"/>
    <d v="1899-12-30T15:41:14"/>
    <d v="1899-12-30T16:00:00"/>
    <n v="1"/>
    <d v="2017-03-20T00:00:00"/>
    <d v="2017-03-01T00:00:00"/>
    <d v="2017-03-20T00:00:00"/>
    <s v="Monday"/>
    <d v="1899-12-30T15:41:14"/>
    <d v="1899-12-30T16:00:00"/>
    <s v="Round Trip"/>
  </r>
  <r>
    <n v="1512991"/>
    <s v="Non-RFID Card Member"/>
    <m/>
    <m/>
    <n v="53202"/>
    <s v="UNITED STATES"/>
    <s v="Single Ride"/>
    <n v="330"/>
    <x v="42"/>
    <n v="43.05097"/>
    <n v="-87.906440000000003"/>
    <x v="48"/>
    <n v="43.05097"/>
    <n v="-87.906440000000003"/>
    <n v="16"/>
    <n v="0"/>
    <n v="2.4"/>
    <n v="2.2999999999999998"/>
    <n v="96"/>
    <n v="-1"/>
    <d v="2017-03-20T00:00:00"/>
    <d v="2017-03-01T00:00:00"/>
    <d v="2017-03-20T00:00:00"/>
    <s v="Monday"/>
    <d v="1899-12-30T17:03:29"/>
    <d v="1899-12-30T17:00:00"/>
    <n v="1"/>
    <d v="2017-03-20T00:00:00"/>
    <d v="2017-03-01T00:00:00"/>
    <d v="2017-03-20T00:00:00"/>
    <s v="Monday"/>
    <d v="1899-12-30T17:19:41"/>
    <d v="1899-12-30T17:00:00"/>
    <s v="Round Trip"/>
  </r>
  <r>
    <n v="1546868"/>
    <s v="Non-RFID Card Member"/>
    <m/>
    <m/>
    <m/>
    <s v="UNITED STATES"/>
    <s v="Single Ride"/>
    <n v="5438"/>
    <x v="40"/>
    <n v="43.004728999999998"/>
    <n v="-87.905463999999995"/>
    <x v="33"/>
    <n v="43.004728999999998"/>
    <n v="-87.905463999999995"/>
    <n v="67"/>
    <n v="6"/>
    <n v="10.1"/>
    <n v="9.5"/>
    <n v="402"/>
    <n v="-1"/>
    <d v="2017-03-20T00:00:00"/>
    <d v="2017-03-01T00:00:00"/>
    <d v="2017-03-20T00:00:00"/>
    <s v="Monday"/>
    <d v="1899-12-30T17:27:39"/>
    <d v="1899-12-30T17:00:00"/>
    <n v="1"/>
    <d v="2017-03-20T00:00:00"/>
    <d v="2017-03-01T00:00:00"/>
    <d v="2017-03-20T00:00:00"/>
    <s v="Monday"/>
    <d v="1899-12-30T18:34:22"/>
    <d v="1899-12-30T19:00:00"/>
    <s v="Round Trip"/>
  </r>
  <r>
    <n v="1547366"/>
    <s v="Non-RFID Card Member"/>
    <m/>
    <m/>
    <m/>
    <s v="UNITED STATES"/>
    <s v="Single Ride"/>
    <n v="316"/>
    <x v="43"/>
    <n v="43.036900000000003"/>
    <n v="-87.89667"/>
    <x v="36"/>
    <n v="43.036900000000003"/>
    <n v="-87.89667"/>
    <n v="17"/>
    <n v="0"/>
    <n v="2.6"/>
    <n v="2.4"/>
    <n v="102"/>
    <n v="-1"/>
    <d v="2017-03-21T00:00:00"/>
    <d v="2017-03-01T00:00:00"/>
    <d v="2017-03-21T00:00:00"/>
    <s v="Tuesday"/>
    <d v="1899-12-30T11:34:45"/>
    <d v="1899-12-30T12:00:00"/>
    <n v="1"/>
    <d v="2017-03-21T00:00:00"/>
    <d v="2017-03-01T00:00:00"/>
    <d v="2017-03-21T00:00:00"/>
    <s v="Tuesday"/>
    <d v="1899-12-30T11:51:40"/>
    <d v="1899-12-30T12:00:00"/>
    <s v="Round Trip"/>
  </r>
  <r>
    <n v="1371452"/>
    <s v="Non-RFID Card Member"/>
    <m/>
    <m/>
    <n v="53202"/>
    <s v="UNITED STATES"/>
    <s v="Single Ride"/>
    <n v="11142"/>
    <x v="48"/>
    <n v="43.058619999999998"/>
    <n v="-87.885319999999993"/>
    <x v="7"/>
    <n v="43.074655999999997"/>
    <n v="-87.889011999999994"/>
    <n v="12"/>
    <n v="0"/>
    <n v="1.8"/>
    <n v="1.7"/>
    <n v="72"/>
    <n v="-1"/>
    <d v="2017-03-21T00:00:00"/>
    <d v="2017-03-01T00:00:00"/>
    <d v="2017-03-21T00:00:00"/>
    <s v="Tuesday"/>
    <d v="1899-12-30T14:56:25"/>
    <d v="1899-12-30T15:00:00"/>
    <n v="1"/>
    <d v="2017-03-21T00:00:00"/>
    <d v="2017-03-01T00:00:00"/>
    <d v="2017-03-21T00:00:00"/>
    <s v="Tuesday"/>
    <d v="1899-12-30T15:08:44"/>
    <d v="1899-12-30T15:00:00"/>
    <s v="One Way"/>
  </r>
  <r>
    <n v="1493167"/>
    <s v="Non-RFID Card Member"/>
    <m/>
    <m/>
    <n v="53202"/>
    <s v="UNITED STATES"/>
    <s v="Single Ride"/>
    <n v="11051"/>
    <x v="29"/>
    <n v="43.045712999999999"/>
    <n v="-87.899756999999994"/>
    <x v="28"/>
    <n v="43.038719999999998"/>
    <n v="-87.905339999999995"/>
    <n v="6"/>
    <n v="0"/>
    <n v="0.9"/>
    <n v="0.9"/>
    <n v="36"/>
    <n v="-1"/>
    <d v="2017-03-21T00:00:00"/>
    <d v="2017-03-01T00:00:00"/>
    <d v="2017-03-21T00:00:00"/>
    <s v="Tuesday"/>
    <d v="1899-12-30T18:13:11"/>
    <d v="1899-12-30T18:00:00"/>
    <n v="1"/>
    <d v="2017-03-21T00:00:00"/>
    <d v="2017-03-01T00:00:00"/>
    <d v="2017-03-21T00:00:00"/>
    <s v="Tuesday"/>
    <d v="1899-12-30T18:19:45"/>
    <d v="1899-12-30T18:00:00"/>
    <s v="One Way"/>
  </r>
  <r>
    <n v="1549494"/>
    <s v="Non-RFID Card Member"/>
    <m/>
    <m/>
    <n v="53233"/>
    <s v="UNITED STATES"/>
    <s v="Single Ride"/>
    <n v="237"/>
    <x v="32"/>
    <n v="43.040154000000001"/>
    <n v="-87.932113000000001"/>
    <x v="29"/>
    <n v="43.040154000000001"/>
    <n v="-87.932113000000001"/>
    <n v="42"/>
    <n v="3"/>
    <n v="6.3"/>
    <n v="6"/>
    <n v="252"/>
    <n v="-1"/>
    <d v="2017-03-23T00:00:00"/>
    <d v="2017-03-01T00:00:00"/>
    <d v="2017-03-23T00:00:00"/>
    <s v="Thursday"/>
    <d v="1899-12-30T15:57:36"/>
    <d v="1899-12-30T16:00:00"/>
    <n v="1"/>
    <d v="2017-03-23T00:00:00"/>
    <d v="2017-03-01T00:00:00"/>
    <d v="2017-03-23T00:00:00"/>
    <s v="Thursday"/>
    <d v="1899-12-30T16:39:36"/>
    <d v="1899-12-30T17:00:00"/>
    <s v="Round Trip"/>
  </r>
  <r>
    <n v="1549563"/>
    <s v="Non-RFID Card Member"/>
    <m/>
    <m/>
    <n v="53215"/>
    <s v="UNITED STATES"/>
    <s v="Single Ride"/>
    <n v="5513"/>
    <x v="3"/>
    <n v="43.03519"/>
    <n v="-87.907390000000007"/>
    <x v="3"/>
    <n v="43.03519"/>
    <n v="-87.907390000000007"/>
    <n v="33"/>
    <n v="0"/>
    <n v="5"/>
    <n v="4.7"/>
    <n v="198"/>
    <n v="-1"/>
    <d v="2017-03-23T00:00:00"/>
    <d v="2017-03-01T00:00:00"/>
    <d v="2017-03-23T00:00:00"/>
    <s v="Thursday"/>
    <d v="1899-12-30T16:55:53"/>
    <d v="1899-12-30T17:00:00"/>
    <n v="1"/>
    <d v="2017-03-23T00:00:00"/>
    <d v="2017-03-01T00:00:00"/>
    <d v="2017-03-23T00:00:00"/>
    <s v="Thursday"/>
    <d v="1899-12-30T17:28:14"/>
    <d v="1899-12-30T17:00:00"/>
    <s v="Round Trip"/>
  </r>
  <r>
    <n v="1335733"/>
    <s v="Non-RFID Card Member"/>
    <m/>
    <m/>
    <n v="60045"/>
    <s v="UNITED STATES"/>
    <s v="Single Ride"/>
    <n v="5584"/>
    <x v="4"/>
    <n v="43.040349999999997"/>
    <n v="-87.920760000000001"/>
    <x v="30"/>
    <n v="43.058010000000003"/>
    <n v="-87.877300000000005"/>
    <n v="26"/>
    <n v="0"/>
    <n v="3.9"/>
    <n v="3.7"/>
    <n v="156"/>
    <n v="-1"/>
    <d v="2017-03-24T00:00:00"/>
    <d v="2017-03-01T00:00:00"/>
    <d v="2017-03-24T00:00:00"/>
    <s v="Friday"/>
    <d v="1899-12-30T10:16:45"/>
    <d v="1899-12-30T10:00:00"/>
    <n v="1"/>
    <d v="2017-03-24T00:00:00"/>
    <d v="2017-03-01T00:00:00"/>
    <d v="2017-03-24T00:00:00"/>
    <s v="Friday"/>
    <d v="1899-12-30T10:42:59"/>
    <d v="1899-12-30T11:00:00"/>
    <s v="One Way"/>
  </r>
  <r>
    <n v="1550162"/>
    <s v="Non-RFID Card Member"/>
    <m/>
    <m/>
    <n v="53051"/>
    <s v="UNITED STATES"/>
    <s v="Single Ride"/>
    <n v="11109"/>
    <x v="31"/>
    <n v="43.052460000000004"/>
    <n v="-87.891000000000005"/>
    <x v="36"/>
    <n v="43.036900000000003"/>
    <n v="-87.89667"/>
    <n v="99"/>
    <n v="9"/>
    <n v="14.9"/>
    <n v="14.1"/>
    <n v="594"/>
    <n v="-1"/>
    <d v="2017-03-24T00:00:00"/>
    <d v="2017-03-01T00:00:00"/>
    <d v="2017-03-24T00:00:00"/>
    <s v="Friday"/>
    <d v="1899-12-30T12:57:20"/>
    <d v="1899-12-30T13:00:00"/>
    <n v="1"/>
    <d v="2017-03-24T00:00:00"/>
    <d v="2017-03-01T00:00:00"/>
    <d v="2017-03-24T00:00:00"/>
    <s v="Friday"/>
    <d v="1899-12-30T14:36:13"/>
    <d v="1899-12-30T15:00:00"/>
    <s v="One Way"/>
  </r>
  <r>
    <n v="1546398"/>
    <s v="Non-RFID Card Member"/>
    <m/>
    <m/>
    <n v="53206"/>
    <s v="UNITED STATES"/>
    <s v="Single Ride"/>
    <n v="11064"/>
    <x v="27"/>
    <n v="43.058010000000003"/>
    <n v="-87.877300000000005"/>
    <x v="30"/>
    <n v="43.058010000000003"/>
    <n v="-87.877300000000005"/>
    <n v="88"/>
    <n v="6"/>
    <n v="13.2"/>
    <n v="12.5"/>
    <n v="528"/>
    <n v="-1"/>
    <d v="2017-03-24T00:00:00"/>
    <d v="2017-03-01T00:00:00"/>
    <d v="2017-03-24T00:00:00"/>
    <s v="Friday"/>
    <d v="1899-12-30T13:16:08"/>
    <d v="1899-12-30T13:00:00"/>
    <n v="1"/>
    <d v="2017-03-24T00:00:00"/>
    <d v="2017-03-01T00:00:00"/>
    <d v="2017-03-24T00:00:00"/>
    <s v="Friday"/>
    <d v="1899-12-30T14:44:37"/>
    <d v="1899-12-30T15:00:00"/>
    <s v="Round Trip"/>
  </r>
  <r>
    <n v="1550132"/>
    <s v="Non-RFID Card Member"/>
    <m/>
    <m/>
    <n v="53207"/>
    <s v="UNITED STATES"/>
    <s v="Single Ride"/>
    <n v="13"/>
    <x v="14"/>
    <n v="43.049230000000001"/>
    <n v="-87.911940000000001"/>
    <x v="30"/>
    <n v="43.058010000000003"/>
    <n v="-87.877300000000005"/>
    <n v="27"/>
    <n v="0"/>
    <n v="4.0999999999999996"/>
    <n v="3.8"/>
    <n v="162"/>
    <n v="-1"/>
    <d v="2017-03-24T00:00:00"/>
    <d v="2017-03-01T00:00:00"/>
    <d v="2017-03-24T00:00:00"/>
    <s v="Friday"/>
    <d v="1899-12-30T13:55:19"/>
    <d v="1899-12-30T14:00:00"/>
    <n v="1"/>
    <d v="2017-03-24T00:00:00"/>
    <d v="2017-03-01T00:00:00"/>
    <d v="2017-03-24T00:00:00"/>
    <s v="Friday"/>
    <d v="1899-12-30T14:22:49"/>
    <d v="1899-12-30T14:00:00"/>
    <s v="One Way"/>
  </r>
  <r>
    <n v="1550277"/>
    <s v="Non-RFID Card Member"/>
    <m/>
    <m/>
    <n v="46516"/>
    <s v="UNITED STATES"/>
    <s v="Single Ride"/>
    <n v="217"/>
    <x v="7"/>
    <n v="43.038580000000003"/>
    <n v="-87.90934"/>
    <x v="28"/>
    <n v="43.038719999999998"/>
    <n v="-87.905339999999995"/>
    <n v="26"/>
    <n v="0"/>
    <n v="3.9"/>
    <n v="3.7"/>
    <n v="156"/>
    <n v="-1"/>
    <d v="2017-03-24T00:00:00"/>
    <d v="2017-03-01T00:00:00"/>
    <d v="2017-03-24T00:00:00"/>
    <s v="Friday"/>
    <d v="1899-12-30T13:59:26"/>
    <d v="1899-12-30T14:00:00"/>
    <n v="1"/>
    <d v="2017-03-24T00:00:00"/>
    <d v="2017-03-01T00:00:00"/>
    <d v="2017-03-24T00:00:00"/>
    <s v="Friday"/>
    <d v="1899-12-30T14:25:59"/>
    <d v="1899-12-30T14:00:00"/>
    <s v="One Way"/>
  </r>
  <r>
    <n v="1148204"/>
    <s v="Non-RFID Card Member"/>
    <m/>
    <m/>
    <n v="53233"/>
    <s v="UNITED STATES"/>
    <s v="Single Ride"/>
    <n v="5459"/>
    <x v="32"/>
    <n v="43.040154000000001"/>
    <n v="-87.932113000000001"/>
    <x v="30"/>
    <n v="43.058010000000003"/>
    <n v="-87.877300000000005"/>
    <n v="63"/>
    <n v="3"/>
    <n v="9.5"/>
    <n v="9"/>
    <n v="378"/>
    <n v="-1"/>
    <d v="2017-03-24T00:00:00"/>
    <d v="2017-03-01T00:00:00"/>
    <d v="2017-03-24T00:00:00"/>
    <s v="Friday"/>
    <d v="1899-12-30T14:25:03"/>
    <d v="1899-12-30T14:00:00"/>
    <n v="1"/>
    <d v="2017-03-24T00:00:00"/>
    <d v="2017-03-01T00:00:00"/>
    <d v="2017-03-24T00:00:00"/>
    <s v="Friday"/>
    <d v="1899-12-30T15:28:45"/>
    <d v="1899-12-30T15:00:00"/>
    <s v="One Way"/>
  </r>
  <r>
    <n v="1550378"/>
    <s v="Non-RFID Card Member"/>
    <m/>
    <m/>
    <n v="39047"/>
    <s v="UNITED STATES"/>
    <s v="Single Ride"/>
    <n v="224"/>
    <x v="31"/>
    <n v="43.052460000000004"/>
    <n v="-87.891000000000005"/>
    <x v="34"/>
    <n v="43.053040000000003"/>
    <n v="-87.897660000000002"/>
    <n v="75"/>
    <n v="6"/>
    <n v="11.3"/>
    <n v="10.7"/>
    <n v="450"/>
    <n v="-1"/>
    <d v="2017-03-24T00:00:00"/>
    <d v="2017-03-01T00:00:00"/>
    <d v="2017-03-24T00:00:00"/>
    <s v="Friday"/>
    <d v="1899-12-30T14:53:31"/>
    <d v="1899-12-30T15:00:00"/>
    <n v="1"/>
    <d v="2017-03-24T00:00:00"/>
    <d v="2017-03-01T00:00:00"/>
    <d v="2017-03-24T00:00:00"/>
    <s v="Friday"/>
    <d v="1899-12-30T16:08:12"/>
    <d v="1899-12-30T16:00:00"/>
    <s v="One Way"/>
  </r>
  <r>
    <n v="1550980"/>
    <s v="Non-RFID Card Member"/>
    <m/>
    <m/>
    <n v="53207"/>
    <s v="UNITED STATES"/>
    <s v="Single Ride"/>
    <n v="333"/>
    <x v="25"/>
    <n v="43.020020000000002"/>
    <n v="-87.912540000000007"/>
    <x v="33"/>
    <n v="43.004728999999998"/>
    <n v="-87.905463999999995"/>
    <n v="9"/>
    <n v="0"/>
    <n v="1.4"/>
    <n v="1.3"/>
    <n v="54"/>
    <n v="-1"/>
    <d v="2017-03-25T00:00:00"/>
    <d v="2017-03-01T00:00:00"/>
    <d v="2017-03-25T00:00:00"/>
    <s v="Saturday"/>
    <d v="1899-12-30T05:04:52"/>
    <d v="1899-12-30T05:00:00"/>
    <n v="1"/>
    <d v="2017-03-25T00:00:00"/>
    <d v="2017-03-01T00:00:00"/>
    <d v="2017-03-25T00:00:00"/>
    <s v="Saturday"/>
    <d v="1899-12-30T05:13:17"/>
    <d v="1899-12-30T05:00:00"/>
    <s v="One Way"/>
  </r>
  <r>
    <n v="1511540"/>
    <s v="Non-RFID Card Member"/>
    <m/>
    <m/>
    <n v="60482"/>
    <s v="UNITED STATES"/>
    <s v="Single Ride"/>
    <n v="128"/>
    <x v="18"/>
    <n v="43.034619999999997"/>
    <n v="-87.917500000000004"/>
    <x v="3"/>
    <n v="43.03519"/>
    <n v="-87.907390000000007"/>
    <n v="11"/>
    <n v="0"/>
    <n v="1.7"/>
    <n v="1.6"/>
    <n v="66"/>
    <n v="-1"/>
    <d v="2017-03-25T00:00:00"/>
    <d v="2017-03-01T00:00:00"/>
    <d v="2017-03-25T00:00:00"/>
    <s v="Saturday"/>
    <d v="1899-12-30T17:38:46"/>
    <d v="1899-12-30T18:00:00"/>
    <n v="1"/>
    <d v="2017-03-25T00:00:00"/>
    <d v="2017-03-01T00:00:00"/>
    <d v="2017-03-25T00:00:00"/>
    <s v="Saturday"/>
    <d v="1899-12-30T17:49:07"/>
    <d v="1899-12-30T18:00:00"/>
    <s v="One Way"/>
  </r>
  <r>
    <n v="1381329"/>
    <s v="Non-RFID Card Member"/>
    <m/>
    <m/>
    <n v="53233"/>
    <s v="UNITED STATES"/>
    <s v="Single Ride"/>
    <n v="2"/>
    <x v="9"/>
    <n v="43.02948"/>
    <n v="-87.912819999999996"/>
    <x v="29"/>
    <n v="43.040154000000001"/>
    <n v="-87.932113000000001"/>
    <n v="19"/>
    <n v="0"/>
    <n v="2.9"/>
    <n v="2.7"/>
    <n v="114"/>
    <n v="-1"/>
    <d v="2017-03-25T00:00:00"/>
    <d v="2017-03-01T00:00:00"/>
    <d v="2017-03-25T00:00:00"/>
    <s v="Saturday"/>
    <d v="1899-12-30T18:38:34"/>
    <d v="1899-12-30T19:00:00"/>
    <n v="1"/>
    <d v="2017-03-25T00:00:00"/>
    <d v="2017-03-01T00:00:00"/>
    <d v="2017-03-25T00:00:00"/>
    <s v="Saturday"/>
    <d v="1899-12-30T18:57:02"/>
    <d v="1899-12-30T19:00:00"/>
    <s v="One Way"/>
  </r>
  <r>
    <n v="1553213"/>
    <s v="Non-RFID Card Member"/>
    <m/>
    <m/>
    <n v="64110"/>
    <s v="UNITED STATES"/>
    <s v="Single Ride"/>
    <n v="11000"/>
    <x v="4"/>
    <n v="43.040349999999997"/>
    <n v="-87.920760000000001"/>
    <x v="29"/>
    <n v="43.040154000000001"/>
    <n v="-87.932113000000001"/>
    <n v="6"/>
    <n v="0"/>
    <n v="0.9"/>
    <n v="0.9"/>
    <n v="36"/>
    <n v="-1"/>
    <d v="2017-03-25T00:00:00"/>
    <d v="2017-03-01T00:00:00"/>
    <d v="2017-03-25T00:00:00"/>
    <s v="Saturday"/>
    <d v="1899-12-30T22:54:06"/>
    <d v="1899-12-30T23:00:00"/>
    <n v="1"/>
    <d v="2017-03-25T00:00:00"/>
    <d v="2017-03-01T00:00:00"/>
    <d v="2017-03-25T00:00:00"/>
    <s v="Saturday"/>
    <d v="1899-12-30T23:00:29"/>
    <d v="1899-12-30T23:00:00"/>
    <s v="One Way"/>
  </r>
  <r>
    <n v="1147177"/>
    <s v="Non-RFID Card Member"/>
    <m/>
    <m/>
    <n v="53212"/>
    <s v="UNITED STATES"/>
    <s v="Single Ride"/>
    <n v="31"/>
    <x v="14"/>
    <n v="43.049230000000001"/>
    <n v="-87.911940000000001"/>
    <x v="31"/>
    <n v="43.069021999999997"/>
    <n v="-87.887940999999998"/>
    <n v="27"/>
    <n v="0"/>
    <n v="4.0999999999999996"/>
    <n v="3.8"/>
    <n v="162"/>
    <n v="-1"/>
    <d v="2017-03-26T00:00:00"/>
    <d v="2017-03-01T00:00:00"/>
    <d v="2017-03-26T00:00:00"/>
    <s v="Sunday"/>
    <d v="1899-12-30T03:37:34"/>
    <d v="1899-12-30T04:00:00"/>
    <n v="1"/>
    <d v="2017-03-26T00:00:00"/>
    <d v="2017-03-01T00:00:00"/>
    <d v="2017-03-26T00:00:00"/>
    <s v="Sunday"/>
    <d v="1899-12-30T04:04:15"/>
    <d v="1899-12-30T04:00:00"/>
    <s v="One Way"/>
  </r>
  <r>
    <n v="1554459"/>
    <s v="Non-RFID Card Member"/>
    <m/>
    <m/>
    <n v="53222"/>
    <s v="UNITED STATES"/>
    <s v="Single Ride"/>
    <n v="184"/>
    <x v="47"/>
    <n v="43.060079999999999"/>
    <n v="-88.027349999999998"/>
    <x v="45"/>
    <n v="43.060079999999999"/>
    <n v="-88.027349999999998"/>
    <n v="88"/>
    <n v="6"/>
    <n v="13.2"/>
    <n v="12.5"/>
    <n v="528"/>
    <n v="-1"/>
    <d v="2017-03-26T00:00:00"/>
    <d v="2017-03-01T00:00:00"/>
    <d v="2017-03-26T00:00:00"/>
    <s v="Sunday"/>
    <d v="1899-12-30T15:54:48"/>
    <d v="1899-12-30T16:00:00"/>
    <n v="1"/>
    <d v="2017-03-26T00:00:00"/>
    <d v="2017-03-01T00:00:00"/>
    <d v="2017-03-26T00:00:00"/>
    <s v="Sunday"/>
    <d v="1899-12-30T17:22:06"/>
    <d v="1899-12-30T17:00:00"/>
    <s v="Round Trip"/>
  </r>
  <r>
    <n v="1555120"/>
    <s v="Non-RFID Card Member"/>
    <m/>
    <m/>
    <n v="45459"/>
    <s v="UNITED STATES"/>
    <s v="Single Ride"/>
    <n v="11161"/>
    <x v="30"/>
    <n v="43.053040000000003"/>
    <n v="-87.897660000000002"/>
    <x v="10"/>
    <n v="43.042490000000001"/>
    <n v="-87.909959999999998"/>
    <n v="11"/>
    <n v="0"/>
    <n v="1.7"/>
    <n v="1.6"/>
    <n v="66"/>
    <n v="-1"/>
    <d v="2017-03-27T00:00:00"/>
    <d v="2017-03-01T00:00:00"/>
    <d v="2017-03-27T00:00:00"/>
    <s v="Monday"/>
    <d v="1899-12-30T02:19:04"/>
    <d v="1899-12-30T02:00:00"/>
    <n v="1"/>
    <d v="2017-03-27T00:00:00"/>
    <d v="2017-03-01T00:00:00"/>
    <d v="2017-03-27T00:00:00"/>
    <s v="Monday"/>
    <d v="1899-12-30T02:30:47"/>
    <d v="1899-12-30T03:00:00"/>
    <s v="One Way"/>
  </r>
  <r>
    <n v="1409397"/>
    <s v="Non-RFID Card Member"/>
    <m/>
    <m/>
    <n v="53206"/>
    <s v="UNITED STATES"/>
    <s v="Single Ride"/>
    <n v="5486"/>
    <x v="19"/>
    <n v="43.074890000000003"/>
    <n v="-87.882810000000006"/>
    <x v="22"/>
    <n v="43.060250000000003"/>
    <n v="-87.892169999999993"/>
    <n v="17"/>
    <n v="0"/>
    <n v="2.6"/>
    <n v="2.4"/>
    <n v="102"/>
    <n v="-1"/>
    <d v="2017-03-27T00:00:00"/>
    <d v="2017-03-01T00:00:00"/>
    <d v="2017-03-27T00:00:00"/>
    <s v="Monday"/>
    <d v="1899-12-30T15:39:56"/>
    <d v="1899-12-30T16:00:00"/>
    <n v="1"/>
    <d v="2017-03-27T00:00:00"/>
    <d v="2017-03-01T00:00:00"/>
    <d v="2017-03-27T00:00:00"/>
    <s v="Monday"/>
    <d v="1899-12-30T15:56:16"/>
    <d v="1899-12-30T16:00:00"/>
    <s v="One Way"/>
  </r>
  <r>
    <n v="1556226"/>
    <s v="Non-RFID Card Member"/>
    <m/>
    <m/>
    <n v="74104"/>
    <s v="UNITED STATES"/>
    <s v="Single Ride"/>
    <n v="5449"/>
    <x v="14"/>
    <n v="43.049230000000001"/>
    <n v="-87.911940000000001"/>
    <x v="13"/>
    <n v="43.031480000000002"/>
    <n v="-87.908169999999998"/>
    <n v="20"/>
    <n v="0"/>
    <n v="3"/>
    <n v="2.9"/>
    <n v="120"/>
    <n v="-1"/>
    <d v="2017-03-28T00:00:00"/>
    <d v="2017-03-01T00:00:00"/>
    <d v="2017-03-28T00:00:00"/>
    <s v="Tuesday"/>
    <d v="1899-12-30T12:18:59"/>
    <d v="1899-12-30T12:00:00"/>
    <n v="1"/>
    <d v="2017-03-28T00:00:00"/>
    <d v="2017-03-01T00:00:00"/>
    <d v="2017-03-28T00:00:00"/>
    <s v="Tuesday"/>
    <d v="1899-12-30T12:38:02"/>
    <d v="1899-12-30T13:00:00"/>
    <s v="One Way"/>
  </r>
  <r>
    <n v="1516831"/>
    <s v="Non-RFID Card Member"/>
    <m/>
    <m/>
    <n v="53212"/>
    <s v="UNITED STATES"/>
    <s v="Single Ride"/>
    <n v="11119"/>
    <x v="39"/>
    <n v="43.056539999999998"/>
    <n v="-87.914370000000005"/>
    <x v="24"/>
    <n v="43.052549999999997"/>
    <n v="-87.909329999999997"/>
    <n v="4"/>
    <n v="0"/>
    <n v="0.6"/>
    <n v="0.6"/>
    <n v="24"/>
    <n v="-1"/>
    <d v="2017-03-28T00:00:00"/>
    <d v="2017-03-01T00:00:00"/>
    <d v="2017-03-28T00:00:00"/>
    <s v="Tuesday"/>
    <d v="1899-12-30T16:15:28"/>
    <d v="1899-12-30T16:00:00"/>
    <n v="1"/>
    <d v="2017-03-28T00:00:00"/>
    <d v="2017-03-01T00:00:00"/>
    <d v="2017-03-28T00:00:00"/>
    <s v="Tuesday"/>
    <d v="1899-12-30T16:19:33"/>
    <d v="1899-12-30T16:00:00"/>
    <s v="One Way"/>
  </r>
  <r>
    <n v="1527755"/>
    <s v="Non-RFID Card Member"/>
    <m/>
    <m/>
    <n v="60655"/>
    <s v="UNITED STATES"/>
    <s v="Single Ride"/>
    <n v="291"/>
    <x v="15"/>
    <n v="43.04824"/>
    <n v="-87.904970000000006"/>
    <x v="29"/>
    <n v="43.040154000000001"/>
    <n v="-87.932113000000001"/>
    <n v="15"/>
    <n v="0"/>
    <n v="2.2999999999999998"/>
    <n v="2.1"/>
    <n v="90"/>
    <n v="-1"/>
    <d v="2017-03-28T00:00:00"/>
    <d v="2017-03-01T00:00:00"/>
    <d v="2017-03-28T00:00:00"/>
    <s v="Tuesday"/>
    <d v="1899-12-30T21:06:34"/>
    <d v="1899-12-30T21:00:00"/>
    <n v="1"/>
    <d v="2017-03-28T00:00:00"/>
    <d v="2017-03-01T00:00:00"/>
    <d v="2017-03-28T00:00:00"/>
    <s v="Tuesday"/>
    <d v="1899-12-30T21:21:04"/>
    <d v="1899-12-30T21:00:00"/>
    <s v="One Way"/>
  </r>
  <r>
    <n v="1557029"/>
    <s v="Non-RFID Card Member"/>
    <m/>
    <m/>
    <n v="15101"/>
    <s v="UNITED STATES"/>
    <s v="Single Ride"/>
    <n v="27"/>
    <x v="42"/>
    <n v="43.05097"/>
    <n v="-87.906440000000003"/>
    <x v="10"/>
    <n v="43.042490000000001"/>
    <n v="-87.909959999999998"/>
    <n v="10"/>
    <n v="0"/>
    <n v="1.5"/>
    <n v="1.4"/>
    <n v="60"/>
    <n v="-1"/>
    <d v="2017-03-29T00:00:00"/>
    <d v="2017-03-01T00:00:00"/>
    <d v="2017-03-29T00:00:00"/>
    <s v="Wednesday"/>
    <d v="1899-12-30T14:14:06"/>
    <d v="1899-12-30T14:00:00"/>
    <n v="1"/>
    <d v="2017-03-29T00:00:00"/>
    <d v="2017-03-01T00:00:00"/>
    <d v="2017-03-29T00:00:00"/>
    <s v="Wednesday"/>
    <d v="1899-12-30T14:24:39"/>
    <d v="1899-12-30T14:00:00"/>
    <s v="One Way"/>
  </r>
  <r>
    <n v="1557153"/>
    <s v="Non-RFID Card Member"/>
    <m/>
    <m/>
    <n v="68133"/>
    <s v="UNITED STATES"/>
    <s v="Single Ride"/>
    <n v="5447"/>
    <x v="3"/>
    <n v="43.03519"/>
    <n v="-87.907390000000007"/>
    <x v="1"/>
    <n v="43.03886"/>
    <n v="-87.902720000000002"/>
    <n v="22"/>
    <n v="0"/>
    <n v="3.3"/>
    <n v="3.1"/>
    <n v="132"/>
    <n v="-1"/>
    <d v="2017-03-29T00:00:00"/>
    <d v="2017-03-01T00:00:00"/>
    <d v="2017-03-29T00:00:00"/>
    <s v="Wednesday"/>
    <d v="1899-12-30T15:25:02"/>
    <d v="1899-12-30T15:00:00"/>
    <n v="1"/>
    <d v="2017-03-29T00:00:00"/>
    <d v="2017-03-01T00:00:00"/>
    <d v="2017-03-29T00:00:00"/>
    <s v="Wednesday"/>
    <d v="1899-12-30T15:47:36"/>
    <d v="1899-12-30T16:00:00"/>
    <s v="One Way"/>
  </r>
  <r>
    <n v="1557230"/>
    <s v="Non-RFID Card Member"/>
    <m/>
    <m/>
    <n v="90606"/>
    <s v="UNITED STATES"/>
    <s v="Single Ride"/>
    <n v="11086"/>
    <x v="43"/>
    <n v="43.036900000000003"/>
    <n v="-87.89667"/>
    <x v="36"/>
    <n v="43.036900000000003"/>
    <n v="-87.89667"/>
    <n v="47"/>
    <n v="3"/>
    <n v="7.1"/>
    <n v="6.7"/>
    <n v="282"/>
    <n v="-1"/>
    <d v="2017-03-29T00:00:00"/>
    <d v="2017-03-01T00:00:00"/>
    <d v="2017-03-29T00:00:00"/>
    <s v="Wednesday"/>
    <d v="1899-12-30T16:35:23"/>
    <d v="1899-12-30T17:00:00"/>
    <n v="1"/>
    <d v="2017-03-29T00:00:00"/>
    <d v="2017-03-01T00:00:00"/>
    <d v="2017-03-29T00:00:00"/>
    <s v="Wednesday"/>
    <d v="1899-12-30T17:22:27"/>
    <d v="1899-12-30T17:00:00"/>
    <s v="Round Trip"/>
  </r>
  <r>
    <n v="1237865"/>
    <s v="Non-RFID Card Member"/>
    <m/>
    <m/>
    <n v="53040"/>
    <s v="UNITED STATES"/>
    <s v="Single Ride"/>
    <n v="316"/>
    <x v="32"/>
    <n v="43.040154000000001"/>
    <n v="-87.932113000000001"/>
    <x v="12"/>
    <n v="43.038649999999997"/>
    <n v="-87.921930000000003"/>
    <n v="6"/>
    <n v="0"/>
    <n v="0.9"/>
    <n v="0.9"/>
    <n v="36"/>
    <n v="-1"/>
    <d v="2017-03-30T00:00:00"/>
    <d v="2017-03-01T00:00:00"/>
    <d v="2017-03-30T00:00:00"/>
    <s v="Thursday"/>
    <d v="1899-12-30T20:11:12"/>
    <d v="1899-12-30T20:00:00"/>
    <n v="1"/>
    <d v="2017-03-30T00:00:00"/>
    <d v="2017-03-01T00:00:00"/>
    <d v="2017-03-30T00:00:00"/>
    <s v="Thursday"/>
    <d v="1899-12-30T20:17:44"/>
    <d v="1899-12-30T20:00:00"/>
    <s v="One Way"/>
  </r>
  <r>
    <n v="1514577"/>
    <s v="Non-RFID Card Member"/>
    <m/>
    <m/>
    <n v="55902"/>
    <s v="UNITED STATES"/>
    <s v="Single Ride"/>
    <n v="5496"/>
    <x v="32"/>
    <n v="43.040154000000001"/>
    <n v="-87.932113000000001"/>
    <x v="26"/>
    <n v="43.052460000000004"/>
    <n v="-87.891000000000005"/>
    <n v="30"/>
    <n v="0"/>
    <n v="4.5"/>
    <n v="4.3"/>
    <n v="180"/>
    <n v="-1"/>
    <d v="2017-03-31T00:00:00"/>
    <d v="2017-03-01T00:00:00"/>
    <d v="2017-03-31T00:00:00"/>
    <s v="Friday"/>
    <d v="1899-12-30T19:09:24"/>
    <d v="1899-12-30T19:00:00"/>
    <n v="1"/>
    <d v="2017-03-31T00:00:00"/>
    <d v="2017-03-01T00:00:00"/>
    <d v="2017-03-31T00:00:00"/>
    <s v="Friday"/>
    <d v="1899-12-30T19:39:14"/>
    <d v="1899-12-30T20:00:00"/>
    <s v="One Way"/>
  </r>
  <r>
    <n v="1406926"/>
    <s v="Non-RFID Card Member"/>
    <m/>
    <m/>
    <n v="44118"/>
    <s v="UNITED STATES"/>
    <s v="Single Ride"/>
    <n v="11115"/>
    <x v="32"/>
    <n v="43.040154000000001"/>
    <n v="-87.932113000000001"/>
    <x v="26"/>
    <n v="43.052460000000004"/>
    <n v="-87.891000000000005"/>
    <n v="29"/>
    <n v="0"/>
    <n v="4.4000000000000004"/>
    <n v="4.0999999999999996"/>
    <n v="174"/>
    <n v="-1"/>
    <d v="2017-03-31T00:00:00"/>
    <d v="2017-03-01T00:00:00"/>
    <d v="2017-03-31T00:00:00"/>
    <s v="Friday"/>
    <d v="1899-12-30T19:10:02"/>
    <d v="1899-12-30T19:00:00"/>
    <n v="1"/>
    <d v="2017-03-31T00:00:00"/>
    <d v="2017-03-01T00:00:00"/>
    <d v="2017-03-31T00:00:00"/>
    <s v="Friday"/>
    <d v="1899-12-30T19:39:20"/>
    <d v="1899-12-30T20:00:00"/>
    <s v="One Way"/>
  </r>
  <r>
    <n v="1559268"/>
    <s v="Non-RFID Card Member"/>
    <m/>
    <m/>
    <n v="21403"/>
    <s v="UNITED STATES"/>
    <s v="Single Ride"/>
    <n v="361"/>
    <x v="48"/>
    <n v="43.058619999999998"/>
    <n v="-87.885319999999993"/>
    <x v="9"/>
    <n v="43.03913"/>
    <n v="-87.916150000000002"/>
    <n v="23"/>
    <n v="0"/>
    <n v="3.5"/>
    <n v="3.3"/>
    <n v="138"/>
    <n v="-1"/>
    <d v="2017-03-31T00:00:00"/>
    <d v="2017-03-01T00:00:00"/>
    <d v="2017-03-31T00:00:00"/>
    <s v="Friday"/>
    <d v="1899-12-30T19:24:43"/>
    <d v="1899-12-30T19:00:00"/>
    <n v="1"/>
    <d v="2017-03-31T00:00:00"/>
    <d v="2017-03-01T00:00:00"/>
    <d v="2017-03-31T00:00:00"/>
    <s v="Friday"/>
    <d v="1899-12-30T19:47:45"/>
    <d v="1899-12-30T20:00:00"/>
    <s v="One Way"/>
  </r>
  <r>
    <n v="1559369"/>
    <s v="Non-RFID Card Member"/>
    <m/>
    <m/>
    <m/>
    <s v="UNITED STATES"/>
    <s v="Single Ride"/>
    <n v="5714"/>
    <x v="54"/>
    <n v="43.060580000000002"/>
    <n v="-87.998589999999993"/>
    <x v="14"/>
    <n v="43.060580000000002"/>
    <n v="-87.998589999999993"/>
    <n v="3"/>
    <n v="0"/>
    <n v="0.5"/>
    <n v="0.4"/>
    <n v="18"/>
    <n v="-1"/>
    <d v="2017-03-31T00:00:00"/>
    <d v="2017-03-01T00:00:00"/>
    <d v="2017-03-31T00:00:00"/>
    <s v="Friday"/>
    <d v="1899-12-30T21:07:14"/>
    <d v="1899-12-30T21:00:00"/>
    <n v="1"/>
    <d v="2017-03-31T00:00:00"/>
    <d v="2017-03-01T00:00:00"/>
    <d v="2017-03-31T00:00:00"/>
    <s v="Friday"/>
    <d v="1899-12-30T21:10:42"/>
    <d v="1899-12-30T21:00:00"/>
    <s v="Round Trip"/>
  </r>
  <r>
    <n v="1443006"/>
    <s v="Non-RFID Card Member"/>
    <m/>
    <m/>
    <n v="54476"/>
    <s v="UNITED STATES"/>
    <s v="Single Ride"/>
    <n v="5537"/>
    <x v="32"/>
    <n v="43.040154000000001"/>
    <n v="-87.932113000000001"/>
    <x v="7"/>
    <n v="43.074655999999997"/>
    <n v="-87.889011999999994"/>
    <n v="36"/>
    <n v="6"/>
    <n v="5.4"/>
    <n v="5.0999999999999996"/>
    <n v="216"/>
    <n v="-1"/>
    <d v="2017-03-03T00:00:00"/>
    <d v="2017-03-01T00:00:00"/>
    <d v="2017-03-03T00:00:00"/>
    <s v="Friday"/>
    <d v="1899-12-30T04:12:53"/>
    <d v="1899-12-30T04:00:00"/>
    <n v="1"/>
    <d v="2017-03-03T00:00:00"/>
    <d v="2017-03-01T00:00:00"/>
    <d v="2017-03-03T00:00:00"/>
    <s v="Friday"/>
    <d v="1899-12-30T04:48:51"/>
    <d v="1899-12-30T05:00:00"/>
    <s v="One Way"/>
  </r>
  <r>
    <n v="1524970"/>
    <s v="Non-RFID Card Member"/>
    <m/>
    <m/>
    <n v="53154"/>
    <s v="UNITED STATES"/>
    <s v="Single Ride"/>
    <n v="5460"/>
    <x v="28"/>
    <n v="43.052549999999997"/>
    <n v="-87.909329999999997"/>
    <x v="24"/>
    <n v="43.052549999999997"/>
    <n v="-87.909329999999997"/>
    <n v="5"/>
    <n v="3"/>
    <n v="0.8"/>
    <n v="0.7"/>
    <n v="30"/>
    <n v="-1"/>
    <d v="2017-03-03T00:00:00"/>
    <d v="2017-03-01T00:00:00"/>
    <d v="2017-03-03T00:00:00"/>
    <s v="Friday"/>
    <d v="1899-12-30T13:29:32"/>
    <d v="1899-12-30T13:00:00"/>
    <n v="1"/>
    <d v="2017-03-03T00:00:00"/>
    <d v="2017-03-01T00:00:00"/>
    <d v="2017-03-03T00:00:00"/>
    <s v="Friday"/>
    <d v="1899-12-30T13:34:00"/>
    <d v="1899-12-30T14:00:00"/>
    <s v="Round Trip"/>
  </r>
  <r>
    <n v="1525167"/>
    <s v="Non-RFID Card Member"/>
    <m/>
    <m/>
    <n v="53223"/>
    <s v="UNITED STATES"/>
    <s v="Single Ride"/>
    <n v="11047"/>
    <x v="6"/>
    <n v="43.078530000000001"/>
    <n v="-87.882620000000003"/>
    <x v="7"/>
    <n v="43.074655999999997"/>
    <n v="-87.889011999999994"/>
    <n v="5"/>
    <n v="3"/>
    <n v="0.8"/>
    <n v="0.7"/>
    <n v="30"/>
    <n v="-1"/>
    <d v="2017-03-03T00:00:00"/>
    <d v="2017-03-01T00:00:00"/>
    <d v="2017-03-03T00:00:00"/>
    <s v="Friday"/>
    <d v="1899-12-30T15:43:58"/>
    <d v="1899-12-30T16:00:00"/>
    <n v="1"/>
    <d v="2017-03-03T00:00:00"/>
    <d v="2017-03-01T00:00:00"/>
    <d v="2017-03-03T00:00:00"/>
    <s v="Friday"/>
    <d v="1899-12-30T15:48:33"/>
    <d v="1899-12-30T16:00:00"/>
    <s v="One Way"/>
  </r>
  <r>
    <n v="1526603"/>
    <s v="Non-RFID Card Member"/>
    <m/>
    <m/>
    <n v="53150"/>
    <s v="UNITED STATES"/>
    <s v="Single Ride"/>
    <n v="11101"/>
    <x v="15"/>
    <n v="43.04824"/>
    <n v="-87.904970000000006"/>
    <x v="0"/>
    <n v="43.04824"/>
    <n v="-87.904970000000006"/>
    <n v="40"/>
    <n v="6"/>
    <n v="6"/>
    <n v="5.7"/>
    <n v="240"/>
    <n v="-1"/>
    <d v="2017-03-04T00:00:00"/>
    <d v="2017-03-01T00:00:00"/>
    <d v="2017-03-04T00:00:00"/>
    <s v="Saturday"/>
    <d v="1899-12-30T17:29:56"/>
    <d v="1899-12-30T17:00:00"/>
    <n v="1"/>
    <d v="2017-03-04T00:00:00"/>
    <d v="2017-03-01T00:00:00"/>
    <d v="2017-03-04T00:00:00"/>
    <s v="Saturday"/>
    <d v="1899-12-30T18:09:06"/>
    <d v="1899-12-30T18:00:00"/>
    <s v="Round Trip"/>
  </r>
  <r>
    <n v="1368475"/>
    <s v="Non-RFID Card Member"/>
    <m/>
    <m/>
    <n v="60666"/>
    <s v="UNITED STATES"/>
    <s v="Single Ride"/>
    <n v="338"/>
    <x v="24"/>
    <n v="43.06033"/>
    <n v="-87.89546"/>
    <x v="48"/>
    <n v="43.05097"/>
    <n v="-87.906440000000003"/>
    <n v="8"/>
    <n v="3"/>
    <n v="1.2"/>
    <n v="1.1000000000000001"/>
    <n v="48"/>
    <n v="-1"/>
    <d v="2017-03-04T00:00:00"/>
    <d v="2017-03-01T00:00:00"/>
    <d v="2017-03-04T00:00:00"/>
    <s v="Saturday"/>
    <d v="1899-12-30T23:04:20"/>
    <d v="1899-12-30T23:00:00"/>
    <n v="1"/>
    <d v="2017-03-04T00:00:00"/>
    <d v="2017-03-01T00:00:00"/>
    <d v="2017-03-04T00:00:00"/>
    <s v="Saturday"/>
    <d v="1899-12-30T23:12:04"/>
    <d v="1899-12-30T23:00:00"/>
    <s v="One Way"/>
  </r>
  <r>
    <n v="1526854"/>
    <s v="Non-RFID Card Member"/>
    <m/>
    <m/>
    <n v="77401"/>
    <s v="UNITED STATES"/>
    <s v="Single Ride"/>
    <n v="28"/>
    <x v="13"/>
    <n v="43.03913"/>
    <n v="-87.916150000000002"/>
    <x v="9"/>
    <n v="43.03913"/>
    <n v="-87.916150000000002"/>
    <n v="65"/>
    <n v="9"/>
    <n v="9.8000000000000007"/>
    <n v="9.3000000000000007"/>
    <n v="390"/>
    <n v="-1"/>
    <d v="2017-03-05T00:00:00"/>
    <d v="2017-03-01T00:00:00"/>
    <d v="2017-03-05T00:00:00"/>
    <s v="Sunday"/>
    <d v="1899-12-30T09:20:49"/>
    <d v="1899-12-30T09:00:00"/>
    <n v="1"/>
    <d v="2017-03-05T00:00:00"/>
    <d v="2017-03-01T00:00:00"/>
    <d v="2017-03-05T00:00:00"/>
    <s v="Sunday"/>
    <d v="1899-12-30T10:25:57"/>
    <d v="1899-12-30T10:00:00"/>
    <s v="Round Trip"/>
  </r>
  <r>
    <n v="1526854"/>
    <s v="Non-RFID Card Member"/>
    <m/>
    <m/>
    <n v="77401"/>
    <s v="UNITED STATES"/>
    <s v="Single Ride"/>
    <n v="45"/>
    <x v="13"/>
    <n v="43.03913"/>
    <n v="-87.916150000000002"/>
    <x v="9"/>
    <n v="43.03913"/>
    <n v="-87.916150000000002"/>
    <n v="64"/>
    <n v="6"/>
    <n v="9.6"/>
    <n v="9.1"/>
    <n v="384"/>
    <n v="-1"/>
    <d v="2017-03-05T00:00:00"/>
    <d v="2017-03-01T00:00:00"/>
    <d v="2017-03-05T00:00:00"/>
    <s v="Sunday"/>
    <d v="1899-12-30T09:21:19"/>
    <d v="1899-12-30T09:00:00"/>
    <n v="1"/>
    <d v="2017-03-05T00:00:00"/>
    <d v="2017-03-01T00:00:00"/>
    <d v="2017-03-05T00:00:00"/>
    <s v="Sunday"/>
    <d v="1899-12-30T10:25:53"/>
    <d v="1899-12-30T10:00:00"/>
    <s v="Round Trip"/>
  </r>
  <r>
    <n v="1514955"/>
    <s v="Non-RFID Card Member"/>
    <m/>
    <m/>
    <n v="53202"/>
    <s v="UNITED STATES"/>
    <s v="Single Ride"/>
    <n v="5544"/>
    <x v="43"/>
    <n v="43.036900000000003"/>
    <n v="-87.89667"/>
    <x v="36"/>
    <n v="43.036900000000003"/>
    <n v="-87.89667"/>
    <n v="26"/>
    <n v="3"/>
    <n v="3.9"/>
    <n v="3.7"/>
    <n v="156"/>
    <n v="-1"/>
    <d v="2017-03-05T00:00:00"/>
    <d v="2017-03-01T00:00:00"/>
    <d v="2017-03-05T00:00:00"/>
    <s v="Sunday"/>
    <d v="1899-12-30T12:03:39"/>
    <d v="1899-12-30T12:00:00"/>
    <n v="1"/>
    <d v="2017-03-05T00:00:00"/>
    <d v="2017-03-01T00:00:00"/>
    <d v="2017-03-05T00:00:00"/>
    <s v="Sunday"/>
    <d v="1899-12-30T12:29:10"/>
    <d v="1899-12-30T12:00:00"/>
    <s v="Round Trip"/>
  </r>
  <r>
    <n v="1527160"/>
    <s v="Non-RFID Card Member"/>
    <m/>
    <m/>
    <n v="6033"/>
    <s v="UNITED STATES"/>
    <s v="Single Ride"/>
    <n v="1"/>
    <x v="32"/>
    <n v="43.040154000000001"/>
    <n v="-87.932113000000001"/>
    <x v="30"/>
    <n v="43.058010000000003"/>
    <n v="-87.877300000000005"/>
    <n v="41"/>
    <n v="6"/>
    <n v="6.2"/>
    <n v="5.8"/>
    <n v="246"/>
    <n v="-1"/>
    <d v="2017-03-05T00:00:00"/>
    <d v="2017-03-01T00:00:00"/>
    <d v="2017-03-05T00:00:00"/>
    <s v="Sunday"/>
    <d v="1899-12-30T12:42:46"/>
    <d v="1899-12-30T13:00:00"/>
    <n v="1"/>
    <d v="2017-03-05T00:00:00"/>
    <d v="2017-03-01T00:00:00"/>
    <d v="2017-03-05T00:00:00"/>
    <s v="Sunday"/>
    <d v="1899-12-30T13:23:39"/>
    <d v="1899-12-30T13:00:00"/>
    <s v="One Way"/>
  </r>
  <r>
    <n v="1527240"/>
    <s v="Non-RFID Card Member"/>
    <m/>
    <m/>
    <m/>
    <s v="UNITED STATES"/>
    <s v="Single Ride"/>
    <n v="11"/>
    <x v="48"/>
    <n v="43.058619999999998"/>
    <n v="-87.885319999999993"/>
    <x v="3"/>
    <n v="43.03519"/>
    <n v="-87.907390000000007"/>
    <n v="32"/>
    <n v="3"/>
    <n v="4.8"/>
    <n v="4.5999999999999996"/>
    <n v="192"/>
    <n v="-1"/>
    <d v="2017-03-05T00:00:00"/>
    <d v="2017-03-01T00:00:00"/>
    <d v="2017-03-05T00:00:00"/>
    <s v="Sunday"/>
    <d v="1899-12-30T13:08:34"/>
    <d v="1899-12-30T13:00:00"/>
    <n v="1"/>
    <d v="2017-03-05T00:00:00"/>
    <d v="2017-03-01T00:00:00"/>
    <d v="2017-03-05T00:00:00"/>
    <s v="Sunday"/>
    <d v="1899-12-30T13:40:09"/>
    <d v="1899-12-30T14:00:00"/>
    <s v="One Way"/>
  </r>
  <r>
    <n v="1527421"/>
    <s v="Non-RFID Card Member"/>
    <m/>
    <m/>
    <n v="52162"/>
    <s v="UNITED STATES"/>
    <s v="Single Ride"/>
    <n v="11130"/>
    <x v="4"/>
    <n v="43.040349999999997"/>
    <n v="-87.920760000000001"/>
    <x v="36"/>
    <n v="43.036900000000003"/>
    <n v="-87.89667"/>
    <n v="63"/>
    <n v="6"/>
    <n v="9.5"/>
    <n v="9"/>
    <n v="378"/>
    <n v="-1"/>
    <d v="2017-03-05T00:00:00"/>
    <d v="2017-03-01T00:00:00"/>
    <d v="2017-03-05T00:00:00"/>
    <s v="Sunday"/>
    <d v="1899-12-30T14:03:13"/>
    <d v="1899-12-30T14:00:00"/>
    <n v="1"/>
    <d v="2017-03-05T00:00:00"/>
    <d v="2017-03-01T00:00:00"/>
    <d v="2017-03-05T00:00:00"/>
    <s v="Sunday"/>
    <d v="1899-12-30T15:06:36"/>
    <d v="1899-12-30T15:00:00"/>
    <s v="One Way"/>
  </r>
  <r>
    <n v="1527613"/>
    <s v="Non-RFID Card Member"/>
    <m/>
    <m/>
    <n v="53213"/>
    <s v="UNITED STATES"/>
    <s v="Single Ride"/>
    <n v="5461"/>
    <x v="8"/>
    <n v="43.04804"/>
    <n v="-87.896720000000002"/>
    <x v="25"/>
    <n v="43.04804"/>
    <n v="-87.896720000000002"/>
    <n v="70"/>
    <n v="9"/>
    <n v="10.5"/>
    <n v="10"/>
    <n v="420"/>
    <n v="-1"/>
    <d v="2017-03-05T00:00:00"/>
    <d v="2017-03-01T00:00:00"/>
    <d v="2017-03-05T00:00:00"/>
    <s v="Sunday"/>
    <d v="1899-12-30T15:16:28"/>
    <d v="1899-12-30T15:00:00"/>
    <n v="1"/>
    <d v="2017-03-05T00:00:00"/>
    <d v="2017-03-01T00:00:00"/>
    <d v="2017-03-05T00:00:00"/>
    <s v="Sunday"/>
    <d v="1899-12-30T16:26:49"/>
    <d v="1899-12-30T16:00:00"/>
    <s v="Round Trip"/>
  </r>
  <r>
    <n v="1365684"/>
    <s v="Non-RFID Card Member"/>
    <m/>
    <m/>
    <n v="53129"/>
    <s v="UNITED STATES"/>
    <s v="Single Ride"/>
    <n v="11077"/>
    <x v="34"/>
    <n v="43.060250000000003"/>
    <n v="-87.892169999999993"/>
    <x v="31"/>
    <n v="43.069021999999997"/>
    <n v="-87.887940999999998"/>
    <n v="8"/>
    <n v="3"/>
    <n v="1.2"/>
    <n v="1.1000000000000001"/>
    <n v="48"/>
    <n v="-1"/>
    <d v="2017-03-05T00:00:00"/>
    <d v="2017-03-01T00:00:00"/>
    <d v="2017-03-05T00:00:00"/>
    <s v="Sunday"/>
    <d v="1899-12-30T16:33:01"/>
    <d v="1899-12-30T17:00:00"/>
    <n v="1"/>
    <d v="2017-03-05T00:00:00"/>
    <d v="2017-03-01T00:00:00"/>
    <d v="2017-03-05T00:00:00"/>
    <s v="Sunday"/>
    <d v="1899-12-30T16:41:26"/>
    <d v="1899-12-30T17:00:00"/>
    <s v="One Way"/>
  </r>
  <r>
    <n v="1409956"/>
    <s v="Non-RFID Card Member"/>
    <m/>
    <m/>
    <n v="53089"/>
    <s v="UNITED STATES"/>
    <s v="Single Ride"/>
    <n v="5549"/>
    <x v="32"/>
    <n v="43.040154000000001"/>
    <n v="-87.932113000000001"/>
    <x v="29"/>
    <n v="43.040154000000001"/>
    <n v="-87.932113000000001"/>
    <n v="103"/>
    <n v="12"/>
    <n v="15.5"/>
    <n v="14.7"/>
    <n v="618"/>
    <n v="-1"/>
    <d v="2017-03-05T00:00:00"/>
    <d v="2017-03-01T00:00:00"/>
    <d v="2017-03-05T00:00:00"/>
    <s v="Sunday"/>
    <d v="1899-12-30T22:46:49"/>
    <d v="1899-12-30T23:00:00"/>
    <n v="1"/>
    <d v="2017-03-06T00:00:00"/>
    <d v="2017-03-01T00:00:00"/>
    <d v="2017-03-06T00:00:00"/>
    <s v="Monday"/>
    <d v="1899-12-30T00:29:21"/>
    <d v="1899-12-30T00:00:00"/>
    <s v="Round Trip"/>
  </r>
  <r>
    <n v="1528091"/>
    <s v="Non-RFID Card Member"/>
    <m/>
    <m/>
    <n v="53204"/>
    <s v="UNITED STATES"/>
    <s v="Single Ride"/>
    <n v="190"/>
    <x v="41"/>
    <n v="43.02017"/>
    <n v="-87.933049999999994"/>
    <x v="38"/>
    <n v="43.02017"/>
    <n v="-87.933049999999994"/>
    <n v="57"/>
    <n v="6"/>
    <n v="8.6"/>
    <n v="8.1"/>
    <n v="342"/>
    <n v="-1"/>
    <d v="2017-03-05T00:00:00"/>
    <d v="2017-03-01T00:00:00"/>
    <d v="2017-03-05T00:00:00"/>
    <s v="Sunday"/>
    <d v="1899-12-30T23:54:02"/>
    <d v="1899-12-31T00:00:00"/>
    <n v="1"/>
    <d v="2017-03-06T00:00:00"/>
    <d v="2017-03-01T00:00:00"/>
    <d v="2017-03-06T00:00:00"/>
    <s v="Monday"/>
    <d v="1899-12-30T00:51:00"/>
    <d v="1899-12-30T01:00:00"/>
    <s v="Round Trip"/>
  </r>
  <r>
    <n v="1236920"/>
    <s v="Non-RFID Card Member"/>
    <m/>
    <m/>
    <n v="53216"/>
    <s v="UNITED STATES"/>
    <s v="Single Ride"/>
    <n v="5426"/>
    <x v="13"/>
    <n v="43.03913"/>
    <n v="-87.916150000000002"/>
    <x v="12"/>
    <n v="43.038649999999997"/>
    <n v="-87.921930000000003"/>
    <n v="3"/>
    <n v="0"/>
    <n v="0.5"/>
    <n v="0.4"/>
    <n v="18"/>
    <n v="-1"/>
    <d v="2017-03-06T00:00:00"/>
    <d v="2017-03-01T00:00:00"/>
    <d v="2017-03-06T00:00:00"/>
    <s v="Monday"/>
    <d v="1899-12-30T07:53:16"/>
    <d v="1899-12-30T08:00:00"/>
    <n v="1"/>
    <d v="2017-03-06T00:00:00"/>
    <d v="2017-03-01T00:00:00"/>
    <d v="2017-03-06T00:00:00"/>
    <s v="Monday"/>
    <d v="1899-12-30T07:56:05"/>
    <d v="1899-12-30T08:00:00"/>
    <s v="One Way"/>
  </r>
  <r>
    <n v="1350828"/>
    <s v="Non-RFID Card Member"/>
    <m/>
    <m/>
    <n v="53207"/>
    <s v="UNITED STATES"/>
    <s v="Single Ride"/>
    <n v="22"/>
    <x v="40"/>
    <n v="43.004728999999998"/>
    <n v="-87.905463999999995"/>
    <x v="3"/>
    <n v="43.03519"/>
    <n v="-87.907390000000007"/>
    <n v="11"/>
    <n v="3"/>
    <n v="1.7"/>
    <n v="1.6"/>
    <n v="66"/>
    <n v="-1"/>
    <d v="2017-03-06T00:00:00"/>
    <d v="2017-03-01T00:00:00"/>
    <d v="2017-03-06T00:00:00"/>
    <s v="Monday"/>
    <d v="1899-12-30T08:57:35"/>
    <d v="1899-12-30T09:00:00"/>
    <n v="1"/>
    <d v="2017-03-06T00:00:00"/>
    <d v="2017-03-01T00:00:00"/>
    <d v="2017-03-06T00:00:00"/>
    <s v="Monday"/>
    <d v="1899-12-30T09:08:52"/>
    <d v="1899-12-30T09:00:00"/>
    <s v="One Way"/>
  </r>
  <r>
    <n v="1391484"/>
    <s v="Non-RFID Card Member"/>
    <m/>
    <m/>
    <n v="53224"/>
    <s v="UNITED STATES"/>
    <s v="Single Ride"/>
    <n v="11139"/>
    <x v="39"/>
    <n v="43.056539999999998"/>
    <n v="-87.914370000000005"/>
    <x v="5"/>
    <n v="43.040349999999997"/>
    <n v="-87.920760000000001"/>
    <n v="14"/>
    <n v="3"/>
    <n v="2.1"/>
    <n v="2"/>
    <n v="84"/>
    <n v="-1"/>
    <d v="2017-03-08T00:00:00"/>
    <d v="2017-03-01T00:00:00"/>
    <d v="2017-03-08T00:00:00"/>
    <s v="Wednesday"/>
    <d v="1899-12-30T12:47:52"/>
    <d v="1899-12-30T13:00:00"/>
    <n v="1"/>
    <d v="2017-03-08T00:00:00"/>
    <d v="2017-03-01T00:00:00"/>
    <d v="2017-03-08T00:00:00"/>
    <s v="Wednesday"/>
    <d v="1899-12-30T13:01:23"/>
    <d v="1899-12-30T13:00:00"/>
    <s v="One Way"/>
  </r>
  <r>
    <n v="1269300"/>
    <s v="Non-RFID Card Member"/>
    <m/>
    <m/>
    <n v="60012"/>
    <s v="UNITED STATES"/>
    <s v="Single Ride"/>
    <n v="91"/>
    <x v="2"/>
    <n v="43.03886"/>
    <n v="-87.902720000000002"/>
    <x v="3"/>
    <n v="43.03519"/>
    <n v="-87.907390000000007"/>
    <n v="3"/>
    <n v="0"/>
    <n v="0.5"/>
    <n v="0.4"/>
    <n v="18"/>
    <n v="-1"/>
    <d v="2017-03-09T00:00:00"/>
    <d v="2017-03-01T00:00:00"/>
    <d v="2017-03-09T00:00:00"/>
    <s v="Thursday"/>
    <d v="1899-12-30T13:17:48"/>
    <d v="1899-12-30T13:00:00"/>
    <n v="1"/>
    <d v="2017-03-09T00:00:00"/>
    <d v="2017-03-01T00:00:00"/>
    <d v="2017-03-09T00:00:00"/>
    <s v="Thursday"/>
    <d v="1899-12-30T13:20:57"/>
    <d v="1899-12-30T13:00:00"/>
    <s v="One Way"/>
  </r>
  <r>
    <n v="1231117"/>
    <s v="Non-RFID Card Member"/>
    <m/>
    <m/>
    <n v="53222"/>
    <s v="UNITED STATES"/>
    <s v="Single Ride"/>
    <n v="11068"/>
    <x v="0"/>
    <n v="43.042490000000001"/>
    <n v="-87.909959999999998"/>
    <x v="36"/>
    <n v="43.036900000000003"/>
    <n v="-87.89667"/>
    <n v="9"/>
    <n v="3"/>
    <n v="1.4"/>
    <n v="1.3"/>
    <n v="54"/>
    <n v="-1"/>
    <d v="2017-03-09T00:00:00"/>
    <d v="2017-03-01T00:00:00"/>
    <d v="2017-03-09T00:00:00"/>
    <s v="Thursday"/>
    <d v="1899-12-30T14:33:51"/>
    <d v="1899-12-30T15:00:00"/>
    <n v="1"/>
    <d v="2017-03-09T00:00:00"/>
    <d v="2017-03-01T00:00:00"/>
    <d v="2017-03-09T00:00:00"/>
    <s v="Thursday"/>
    <d v="1899-12-30T14:42:49"/>
    <d v="1899-12-30T15:00:00"/>
    <s v="One Way"/>
  </r>
  <r>
    <n v="1530551"/>
    <s v="Non-RFID Card Member"/>
    <m/>
    <m/>
    <n v="53150"/>
    <s v="UNITED STATES"/>
    <s v="Single Ride"/>
    <n v="5552"/>
    <x v="1"/>
    <n v="43.048200000000001"/>
    <n v="-87.900859999999994"/>
    <x v="28"/>
    <n v="43.038719999999998"/>
    <n v="-87.905339999999995"/>
    <n v="8"/>
    <n v="3"/>
    <n v="1.2"/>
    <n v="1.1000000000000001"/>
    <n v="48"/>
    <n v="-1"/>
    <d v="2017-03-09T00:00:00"/>
    <d v="2017-03-01T00:00:00"/>
    <d v="2017-03-09T00:00:00"/>
    <s v="Thursday"/>
    <d v="1899-12-30T17:44:10"/>
    <d v="1899-12-30T18:00:00"/>
    <n v="1"/>
    <d v="2017-03-09T00:00:00"/>
    <d v="2017-03-01T00:00:00"/>
    <d v="2017-03-09T00:00:00"/>
    <s v="Thursday"/>
    <d v="1899-12-30T17:52:15"/>
    <d v="1899-12-30T18:00:00"/>
    <s v="One Way"/>
  </r>
  <r>
    <n v="1451638"/>
    <s v="Non-RFID Card Member"/>
    <m/>
    <m/>
    <n v="53154"/>
    <s v="UNITED STATES"/>
    <s v="Single Ride"/>
    <n v="11079"/>
    <x v="31"/>
    <n v="43.052460000000004"/>
    <n v="-87.891000000000005"/>
    <x v="36"/>
    <n v="43.036900000000003"/>
    <n v="-87.89667"/>
    <n v="11"/>
    <n v="3"/>
    <n v="1.7"/>
    <n v="1.6"/>
    <n v="66"/>
    <n v="-1"/>
    <d v="2017-03-09T00:00:00"/>
    <d v="2017-03-01T00:00:00"/>
    <d v="2017-03-09T00:00:00"/>
    <s v="Thursday"/>
    <d v="1899-12-30T18:32:02"/>
    <d v="1899-12-30T19:00:00"/>
    <n v="1"/>
    <d v="2017-03-09T00:00:00"/>
    <d v="2017-03-01T00:00:00"/>
    <d v="2017-03-09T00:00:00"/>
    <s v="Thursday"/>
    <d v="1899-12-30T18:43:07"/>
    <d v="1899-12-30T19:00:00"/>
    <s v="One Way"/>
  </r>
  <r>
    <n v="1521811"/>
    <s v="Non-RFID Card Member"/>
    <m/>
    <m/>
    <n v="53202"/>
    <s v="UNITED STATES"/>
    <s v="Single Ride"/>
    <n v="5"/>
    <x v="38"/>
    <n v="43.038719999999998"/>
    <n v="-87.905339999999995"/>
    <x v="13"/>
    <n v="43.031480000000002"/>
    <n v="-87.908169999999998"/>
    <n v="5"/>
    <n v="3"/>
    <n v="0.8"/>
    <n v="0.7"/>
    <n v="30"/>
    <n v="-1"/>
    <d v="2017-03-09T00:00:00"/>
    <d v="2017-03-01T00:00:00"/>
    <d v="2017-03-09T00:00:00"/>
    <s v="Thursday"/>
    <d v="1899-12-30T20:18:00"/>
    <d v="1899-12-30T20:00:00"/>
    <n v="1"/>
    <d v="2017-03-09T00:00:00"/>
    <d v="2017-03-01T00:00:00"/>
    <d v="2017-03-09T00:00:00"/>
    <s v="Thursday"/>
    <d v="1899-12-30T20:23:48"/>
    <d v="1899-12-30T20:00:00"/>
    <s v="One Way"/>
  </r>
  <r>
    <n v="1411032"/>
    <s v="Non-RFID Card Member"/>
    <m/>
    <m/>
    <n v="98105"/>
    <s v="UNITED STATES"/>
    <s v="Single Ride"/>
    <n v="5509"/>
    <x v="32"/>
    <n v="43.040154000000001"/>
    <n v="-87.932113000000001"/>
    <x v="29"/>
    <n v="43.040154000000001"/>
    <n v="-87.932113000000001"/>
    <n v="2"/>
    <n v="0"/>
    <n v="0.3"/>
    <n v="0.3"/>
    <n v="12"/>
    <n v="-1"/>
    <d v="2017-03-10T00:00:00"/>
    <d v="2017-03-01T00:00:00"/>
    <d v="2017-03-10T00:00:00"/>
    <s v="Friday"/>
    <d v="1899-12-30T11:00:21"/>
    <d v="1899-12-30T11:00:00"/>
    <n v="1"/>
    <d v="2017-03-10T00:00:00"/>
    <d v="2017-03-01T00:00:00"/>
    <d v="2017-03-10T00:00:00"/>
    <s v="Friday"/>
    <d v="1899-12-30T11:02:28"/>
    <d v="1899-12-30T11:00:00"/>
    <s v="Round Trip"/>
  </r>
  <r>
    <n v="1462752"/>
    <s v="Non-RFID Card Member"/>
    <m/>
    <m/>
    <n v="53217"/>
    <s v="UNITED STATES"/>
    <s v="Single Ride"/>
    <n v="228"/>
    <x v="24"/>
    <n v="43.06033"/>
    <n v="-87.89546"/>
    <x v="31"/>
    <n v="43.069021999999997"/>
    <n v="-87.887940999999998"/>
    <n v="11"/>
    <n v="3"/>
    <n v="1.7"/>
    <n v="1.6"/>
    <n v="66"/>
    <n v="-1"/>
    <d v="2017-03-10T00:00:00"/>
    <d v="2017-03-01T00:00:00"/>
    <d v="2017-03-10T00:00:00"/>
    <s v="Friday"/>
    <d v="1899-12-30T13:57:37"/>
    <d v="1899-12-30T14:00:00"/>
    <n v="1"/>
    <d v="2017-03-10T00:00:00"/>
    <d v="2017-03-01T00:00:00"/>
    <d v="2017-03-10T00:00:00"/>
    <s v="Friday"/>
    <d v="1899-12-30T14:08:53"/>
    <d v="1899-12-30T14:00:00"/>
    <s v="One Way"/>
  </r>
  <r>
    <n v="1147177"/>
    <s v="Non-RFID Card Member"/>
    <m/>
    <m/>
    <n v="53212"/>
    <s v="UNITED STATES"/>
    <s v="Single Ride"/>
    <n v="11058"/>
    <x v="14"/>
    <n v="43.049230000000001"/>
    <n v="-87.911940000000001"/>
    <x v="31"/>
    <n v="43.069021999999997"/>
    <n v="-87.887940999999998"/>
    <n v="25"/>
    <n v="3"/>
    <n v="3.8"/>
    <n v="3.6"/>
    <n v="150"/>
    <n v="-1"/>
    <d v="2017-03-11T00:00:00"/>
    <d v="2017-03-01T00:00:00"/>
    <d v="2017-03-11T00:00:00"/>
    <s v="Saturday"/>
    <d v="1899-12-30T03:48:33"/>
    <d v="1899-12-30T04:00:00"/>
    <n v="1"/>
    <d v="2017-03-11T00:00:00"/>
    <d v="2017-03-01T00:00:00"/>
    <d v="2017-03-11T00:00:00"/>
    <s v="Saturday"/>
    <d v="1899-12-30T04:13:48"/>
    <d v="1899-12-30T04:00:00"/>
    <s v="One Way"/>
  </r>
  <r>
    <n v="1504846"/>
    <s v="Non-RFID Card Member"/>
    <m/>
    <m/>
    <n v="53202"/>
    <s v="UNITED STATES"/>
    <s v="Single Ride"/>
    <n v="5512"/>
    <x v="40"/>
    <n v="43.004728999999998"/>
    <n v="-87.905463999999995"/>
    <x v="10"/>
    <n v="43.042490000000001"/>
    <n v="-87.909959999999998"/>
    <n v="18"/>
    <n v="3"/>
    <n v="2.7"/>
    <n v="2.6"/>
    <n v="108"/>
    <n v="-1"/>
    <d v="2017-03-11T00:00:00"/>
    <d v="2017-03-01T00:00:00"/>
    <d v="2017-03-11T00:00:00"/>
    <s v="Saturday"/>
    <d v="1899-12-30T18:28:02"/>
    <d v="1899-12-30T18:00:00"/>
    <n v="1"/>
    <d v="2017-03-11T00:00:00"/>
    <d v="2017-03-01T00:00:00"/>
    <d v="2017-03-11T00:00:00"/>
    <s v="Saturday"/>
    <d v="1899-12-30T18:46:41"/>
    <d v="1899-12-30T19:00:00"/>
    <s v="One Way"/>
  </r>
  <r>
    <n v="1532734"/>
    <s v="Non-RFID Card Member"/>
    <m/>
    <m/>
    <n v="53211"/>
    <s v="UNITED STATES"/>
    <s v="Single Ride"/>
    <n v="5463"/>
    <x v="21"/>
    <n v="43.060786"/>
    <n v="-87.883825999999999"/>
    <x v="31"/>
    <n v="43.069021999999997"/>
    <n v="-87.887940999999998"/>
    <n v="8"/>
    <n v="3"/>
    <n v="1.2"/>
    <n v="1.1000000000000001"/>
    <n v="48"/>
    <n v="-1"/>
    <d v="2017-03-12T00:00:00"/>
    <d v="2017-03-01T00:00:00"/>
    <d v="2017-03-12T00:00:00"/>
    <s v="Sunday"/>
    <d v="1899-12-30T04:18:39"/>
    <d v="1899-12-30T04:00:00"/>
    <n v="1"/>
    <d v="2017-03-12T00:00:00"/>
    <d v="2017-03-01T00:00:00"/>
    <d v="2017-03-12T00:00:00"/>
    <s v="Sunday"/>
    <d v="1899-12-30T04:26:46"/>
    <d v="1899-12-30T04:00:00"/>
    <s v="One Way"/>
  </r>
  <r>
    <n v="1532991"/>
    <s v="Non-RFID Card Member"/>
    <m/>
    <m/>
    <n v="53213"/>
    <s v="UNITED STATES"/>
    <s v="Single Ride"/>
    <n v="82"/>
    <x v="47"/>
    <n v="43.060079999999999"/>
    <n v="-88.027349999999998"/>
    <x v="40"/>
    <n v="43.048609999999996"/>
    <n v="-88.008480000000006"/>
    <n v="18"/>
    <n v="3"/>
    <n v="2.7"/>
    <n v="2.6"/>
    <n v="108"/>
    <n v="-1"/>
    <d v="2017-03-12T00:00:00"/>
    <d v="2017-03-01T00:00:00"/>
    <d v="2017-03-12T00:00:00"/>
    <s v="Sunday"/>
    <d v="1899-12-30T13:25:25"/>
    <d v="1899-12-30T13:00:00"/>
    <n v="1"/>
    <d v="2017-03-12T00:00:00"/>
    <d v="2017-03-01T00:00:00"/>
    <d v="2017-03-12T00:00:00"/>
    <s v="Sunday"/>
    <d v="1899-12-30T13:43:34"/>
    <d v="1899-12-30T14:00:00"/>
    <s v="One Way"/>
  </r>
  <r>
    <n v="1532991"/>
    <s v="Non-RFID Card Member"/>
    <m/>
    <m/>
    <n v="53213"/>
    <s v="UNITED STATES"/>
    <s v="Single Ride"/>
    <n v="153"/>
    <x v="47"/>
    <n v="43.060079999999999"/>
    <n v="-88.027349999999998"/>
    <x v="40"/>
    <n v="43.048609999999996"/>
    <n v="-88.008480000000006"/>
    <n v="17"/>
    <n v="3"/>
    <n v="2.6"/>
    <n v="2.4"/>
    <n v="102"/>
    <n v="-1"/>
    <d v="2017-03-12T00:00:00"/>
    <d v="2017-03-01T00:00:00"/>
    <d v="2017-03-12T00:00:00"/>
    <s v="Sunday"/>
    <d v="1899-12-30T13:26:05"/>
    <d v="1899-12-30T13:00:00"/>
    <n v="1"/>
    <d v="2017-03-12T00:00:00"/>
    <d v="2017-03-01T00:00:00"/>
    <d v="2017-03-12T00:00:00"/>
    <s v="Sunday"/>
    <d v="1899-12-30T13:43:26"/>
    <d v="1899-12-30T14:00:00"/>
    <s v="One Way"/>
  </r>
  <r>
    <n v="1242204"/>
    <s v="Non-RFID Card Member"/>
    <m/>
    <m/>
    <n v="53202"/>
    <s v="UNITED STATES"/>
    <s v="Single Ride"/>
    <n v="5510"/>
    <x v="1"/>
    <n v="43.048200000000001"/>
    <n v="-87.900859999999994"/>
    <x v="32"/>
    <n v="43.026229999999998"/>
    <n v="-87.912809999999993"/>
    <n v="13"/>
    <n v="0"/>
    <n v="2"/>
    <n v="1.9"/>
    <n v="78"/>
    <n v="-1"/>
    <d v="2017-03-15T00:00:00"/>
    <d v="2017-03-01T00:00:00"/>
    <d v="2017-03-15T00:00:00"/>
    <s v="Wednesday"/>
    <d v="1899-12-30T15:35:03"/>
    <d v="1899-12-30T16:00:00"/>
    <n v="1"/>
    <d v="2017-03-15T00:00:00"/>
    <d v="2017-03-01T00:00:00"/>
    <d v="2017-03-15T00:00:00"/>
    <s v="Wednesday"/>
    <d v="1899-12-30T15:48:30"/>
    <d v="1899-12-30T16:00:00"/>
    <s v="One Way"/>
  </r>
  <r>
    <n v="531225"/>
    <s v="RFID Card Member"/>
    <s v="milwaukee"/>
    <s v="WI"/>
    <n v="53202"/>
    <s v="UNITED STATES"/>
    <s v="Annual Pass"/>
    <n v="11129"/>
    <x v="29"/>
    <n v="43.045712999999999"/>
    <n v="-87.899756999999994"/>
    <x v="48"/>
    <n v="43.05097"/>
    <n v="-87.906440000000003"/>
    <n v="7"/>
    <n v="0"/>
    <n v="1.1000000000000001"/>
    <n v="1"/>
    <n v="42"/>
    <n v="-1"/>
    <d v="2017-03-15T00:00:00"/>
    <d v="2017-03-01T00:00:00"/>
    <d v="2017-03-15T00:00:00"/>
    <s v="Wednesday"/>
    <d v="1899-12-30T16:29:57"/>
    <d v="1899-12-30T16:00:00"/>
    <n v="1"/>
    <d v="2017-03-15T00:00:00"/>
    <d v="2017-03-01T00:00:00"/>
    <d v="2017-03-15T00:00:00"/>
    <s v="Wednesday"/>
    <d v="1899-12-30T16:36:33"/>
    <d v="1899-12-30T17:00:00"/>
    <s v="One Way"/>
  </r>
  <r>
    <n v="533073"/>
    <s v="RFID Card Member"/>
    <s v="Wauwatosa"/>
    <s v="WI"/>
    <n v="53213"/>
    <s v="UNITED STATES"/>
    <s v="Annual Pass"/>
    <n v="184"/>
    <x v="44"/>
    <n v="43.06044"/>
    <n v="-88.016239999999996"/>
    <x v="45"/>
    <n v="43.060079999999999"/>
    <n v="-88.027349999999998"/>
    <n v="7"/>
    <n v="0"/>
    <n v="1.1000000000000001"/>
    <n v="1"/>
    <n v="42"/>
    <n v="-1"/>
    <d v="2017-03-07T00:00:00"/>
    <d v="2017-03-01T00:00:00"/>
    <d v="2017-03-07T00:00:00"/>
    <s v="Tuesday"/>
    <d v="1899-12-30T10:51:34"/>
    <d v="1899-12-30T11:00:00"/>
    <n v="1"/>
    <d v="2017-03-07T00:00:00"/>
    <d v="2017-03-01T00:00:00"/>
    <d v="2017-03-07T00:00:00"/>
    <s v="Tuesday"/>
    <d v="1899-12-30T10:58:05"/>
    <d v="1899-12-30T11:00:00"/>
    <s v="One Way"/>
  </r>
  <r>
    <n v="545427"/>
    <s v="RFID Card Member"/>
    <s v="milwaukee"/>
    <s v="WI"/>
    <n v="53211"/>
    <s v="UNITED STATES"/>
    <s v="Annual Pass"/>
    <n v="309"/>
    <x v="3"/>
    <n v="43.03519"/>
    <n v="-87.907390000000007"/>
    <x v="28"/>
    <n v="43.038719999999998"/>
    <n v="-87.905339999999995"/>
    <n v="4"/>
    <n v="0"/>
    <n v="0.6"/>
    <n v="0.6"/>
    <n v="24"/>
    <n v="-1"/>
    <d v="2017-03-08T00:00:00"/>
    <d v="2017-03-01T00:00:00"/>
    <d v="2017-03-08T00:00:00"/>
    <s v="Wednesday"/>
    <d v="1899-12-30T15:35:14"/>
    <d v="1899-12-30T16:00:00"/>
    <n v="1"/>
    <d v="2017-03-08T00:00:00"/>
    <d v="2017-03-01T00:00:00"/>
    <d v="2017-03-08T00:00:00"/>
    <s v="Wednesday"/>
    <d v="1899-12-30T15:39:32"/>
    <d v="1899-12-30T16:00:00"/>
    <s v="One Way"/>
  </r>
  <r>
    <n v="558783"/>
    <s v="RFID Card Member"/>
    <s v="Oconomowoc"/>
    <s v="WI"/>
    <n v="53066"/>
    <s v="UNITED STATES"/>
    <s v="Annual Pass"/>
    <n v="5583"/>
    <x v="2"/>
    <n v="43.03886"/>
    <n v="-87.902720000000002"/>
    <x v="28"/>
    <n v="43.038719999999998"/>
    <n v="-87.905339999999995"/>
    <n v="2"/>
    <n v="0"/>
    <n v="0.3"/>
    <n v="0.3"/>
    <n v="12"/>
    <n v="-1"/>
    <d v="2017-03-29T00:00:00"/>
    <d v="2017-03-01T00:00:00"/>
    <d v="2017-03-29T00:00:00"/>
    <s v="Wednesday"/>
    <d v="1899-12-30T14:41:31"/>
    <d v="1899-12-30T15:00:00"/>
    <n v="1"/>
    <d v="2017-03-29T00:00:00"/>
    <d v="2017-03-01T00:00:00"/>
    <d v="2017-03-29T00:00:00"/>
    <s v="Wednesday"/>
    <d v="1899-12-30T14:43:16"/>
    <d v="1899-12-30T15:00:00"/>
    <s v="One Way"/>
  </r>
  <r>
    <n v="558783"/>
    <s v="RFID Card Member"/>
    <s v="Oconomowoc"/>
    <s v="WI"/>
    <n v="53066"/>
    <s v="UNITED STATES"/>
    <s v="Annual Pass"/>
    <n v="5558"/>
    <x v="2"/>
    <n v="43.03886"/>
    <n v="-87.902720000000002"/>
    <x v="3"/>
    <n v="43.03519"/>
    <n v="-87.907390000000007"/>
    <n v="3"/>
    <n v="0"/>
    <n v="0.5"/>
    <n v="0.4"/>
    <n v="18"/>
    <n v="-1"/>
    <d v="2017-03-23T00:00:00"/>
    <d v="2017-03-01T00:00:00"/>
    <d v="2017-03-23T00:00:00"/>
    <s v="Thursday"/>
    <d v="1899-12-30T11:35:31"/>
    <d v="1899-12-30T12:00:00"/>
    <n v="1"/>
    <d v="2017-03-23T00:00:00"/>
    <d v="2017-03-01T00:00:00"/>
    <d v="2017-03-23T00:00:00"/>
    <s v="Thursday"/>
    <d v="1899-12-30T11:38:25"/>
    <d v="1899-12-30T12:00:00"/>
    <s v="One Way"/>
  </r>
  <r>
    <n v="560065"/>
    <s v="RFID Card Member"/>
    <s v="milwaukee"/>
    <s v="WI"/>
    <n v="53202"/>
    <s v="UNITED STATES"/>
    <s v="30-Day Pass"/>
    <n v="5472"/>
    <x v="38"/>
    <n v="43.038719999999998"/>
    <n v="-87.905339999999995"/>
    <x v="3"/>
    <n v="43.03519"/>
    <n v="-87.907390000000007"/>
    <n v="4"/>
    <n v="0"/>
    <n v="0.6"/>
    <n v="0.6"/>
    <n v="24"/>
    <n v="-1"/>
    <d v="2017-03-10T00:00:00"/>
    <d v="2017-03-01T00:00:00"/>
    <d v="2017-03-10T00:00:00"/>
    <s v="Friday"/>
    <d v="1899-12-30T12:53:47"/>
    <d v="1899-12-30T13:00:00"/>
    <n v="1"/>
    <d v="2017-03-10T00:00:00"/>
    <d v="2017-03-01T00:00:00"/>
    <d v="2017-03-10T00:00:00"/>
    <s v="Friday"/>
    <d v="1899-12-30T12:57:45"/>
    <d v="1899-12-30T13:00:00"/>
    <s v="One Way"/>
  </r>
  <r>
    <n v="563412"/>
    <s v="RFID Card Member"/>
    <s v="Kenilworth"/>
    <s v="IL"/>
    <n v="60043"/>
    <s v="UNITED STATES"/>
    <s v="Annual Pass"/>
    <n v="5533"/>
    <x v="18"/>
    <n v="43.034619999999997"/>
    <n v="-87.917500000000004"/>
    <x v="15"/>
    <n v="43.049230000000001"/>
    <n v="-87.911940000000001"/>
    <n v="8"/>
    <n v="0"/>
    <n v="1.2"/>
    <n v="1.1000000000000001"/>
    <n v="48"/>
    <n v="-1"/>
    <d v="2017-03-07T00:00:00"/>
    <d v="2017-03-01T00:00:00"/>
    <d v="2017-03-07T00:00:00"/>
    <s v="Tuesday"/>
    <d v="1899-12-30T07:48:24"/>
    <d v="1899-12-30T08:00:00"/>
    <n v="1"/>
    <d v="2017-03-07T00:00:00"/>
    <d v="2017-03-01T00:00:00"/>
    <d v="2017-03-07T00:00:00"/>
    <s v="Tuesday"/>
    <d v="1899-12-30T07:56:19"/>
    <d v="1899-12-30T08:00:00"/>
    <s v="One Way"/>
  </r>
  <r>
    <n v="671983"/>
    <s v="RFID Card Member"/>
    <s v="Whitefish Bay"/>
    <s v="WI"/>
    <n v="53217"/>
    <s v="UNITED STATES"/>
    <s v="Annual Pass"/>
    <n v="5221"/>
    <x v="2"/>
    <n v="43.03886"/>
    <n v="-87.902720000000002"/>
    <x v="3"/>
    <n v="43.03519"/>
    <n v="-87.907390000000007"/>
    <n v="25"/>
    <n v="0"/>
    <n v="3.8"/>
    <n v="3.6"/>
    <n v="150"/>
    <n v="-1"/>
    <d v="2017-03-28T00:00:00"/>
    <d v="2017-03-01T00:00:00"/>
    <d v="2017-03-28T00:00:00"/>
    <s v="Tuesday"/>
    <d v="1899-12-30T13:35:12"/>
    <d v="1899-12-30T14:00:00"/>
    <n v="1"/>
    <d v="2017-03-28T00:00:00"/>
    <d v="2017-03-01T00:00:00"/>
    <d v="2017-03-28T00:00:00"/>
    <s v="Tuesday"/>
    <d v="1899-12-30T14:00:14"/>
    <d v="1899-12-30T14:00:00"/>
    <s v="One Way"/>
  </r>
  <r>
    <n v="717793"/>
    <s v="RFID Card Member"/>
    <s v="milwaukee"/>
    <s v="WI"/>
    <n v="53202"/>
    <s v="UNITED STATES"/>
    <s v="Annual Pass"/>
    <n v="11164"/>
    <x v="7"/>
    <n v="43.038580000000003"/>
    <n v="-87.90934"/>
    <x v="3"/>
    <n v="43.03519"/>
    <n v="-87.907390000000007"/>
    <n v="5"/>
    <n v="0"/>
    <n v="0.8"/>
    <n v="0.7"/>
    <n v="30"/>
    <n v="-1"/>
    <d v="2017-03-06T00:00:00"/>
    <d v="2017-03-01T00:00:00"/>
    <d v="2017-03-06T00:00:00"/>
    <s v="Monday"/>
    <d v="1899-12-30T19:06:56"/>
    <d v="1899-12-30T19:00:00"/>
    <n v="1"/>
    <d v="2017-03-06T00:00:00"/>
    <d v="2017-03-01T00:00:00"/>
    <d v="2017-03-06T00:00:00"/>
    <s v="Monday"/>
    <d v="1899-12-30T19:11:34"/>
    <d v="1899-12-30T19:00:00"/>
    <s v="One Way"/>
  </r>
  <r>
    <n v="783916"/>
    <s v="RFID Card Member"/>
    <s v="Chicago"/>
    <s v="IL"/>
    <n v="60618"/>
    <s v="UNITED STATES"/>
    <s v="Annual Pass"/>
    <n v="23"/>
    <x v="38"/>
    <n v="43.038719999999998"/>
    <n v="-87.905339999999995"/>
    <x v="1"/>
    <n v="43.03886"/>
    <n v="-87.902720000000002"/>
    <n v="31"/>
    <n v="0"/>
    <n v="4.7"/>
    <n v="4.4000000000000004"/>
    <n v="186"/>
    <n v="-1"/>
    <d v="2017-03-08T00:00:00"/>
    <d v="2017-03-01T00:00:00"/>
    <d v="2017-03-08T00:00:00"/>
    <s v="Wednesday"/>
    <d v="1899-12-30T17:08:42"/>
    <d v="1899-12-30T17:00:00"/>
    <n v="1"/>
    <d v="2017-03-08T00:00:00"/>
    <d v="2017-03-01T00:00:00"/>
    <d v="2017-03-08T00:00:00"/>
    <s v="Wednesday"/>
    <d v="1899-12-30T17:39:52"/>
    <d v="1899-12-30T18:00:00"/>
    <s v="One Way"/>
  </r>
  <r>
    <n v="783916"/>
    <s v="RFID Card Member"/>
    <s v="Chicago"/>
    <s v="IL"/>
    <n v="60618"/>
    <s v="UNITED STATES"/>
    <s v="Annual Pass"/>
    <n v="172"/>
    <x v="18"/>
    <n v="43.034619999999997"/>
    <n v="-87.917500000000004"/>
    <x v="1"/>
    <n v="43.03886"/>
    <n v="-87.902720000000002"/>
    <n v="9"/>
    <n v="0"/>
    <n v="1.4"/>
    <n v="1.3"/>
    <n v="54"/>
    <n v="-1"/>
    <d v="2017-03-30T00:00:00"/>
    <d v="2017-03-01T00:00:00"/>
    <d v="2017-03-30T00:00:00"/>
    <s v="Thursday"/>
    <d v="1899-12-30T07:40:57"/>
    <d v="1899-12-30T08:00:00"/>
    <n v="1"/>
    <d v="2017-03-30T00:00:00"/>
    <d v="2017-03-01T00:00:00"/>
    <d v="2017-03-30T00:00:00"/>
    <s v="Thursday"/>
    <d v="1899-12-30T07:49:13"/>
    <d v="1899-12-30T08:00:00"/>
    <s v="One Way"/>
  </r>
  <r>
    <n v="783916"/>
    <s v="RFID Card Member"/>
    <s v="Chicago"/>
    <s v="IL"/>
    <n v="60618"/>
    <s v="UNITED STATES"/>
    <s v="Annual Pass"/>
    <n v="247"/>
    <x v="18"/>
    <n v="43.034619999999997"/>
    <n v="-87.917500000000004"/>
    <x v="1"/>
    <n v="43.03886"/>
    <n v="-87.902720000000002"/>
    <n v="9"/>
    <n v="0"/>
    <n v="1.4"/>
    <n v="1.3"/>
    <n v="54"/>
    <n v="-1"/>
    <d v="2017-03-29T00:00:00"/>
    <d v="2017-03-01T00:00:00"/>
    <d v="2017-03-29T00:00:00"/>
    <s v="Wednesday"/>
    <d v="1899-12-30T07:38:50"/>
    <d v="1899-12-30T08:00:00"/>
    <n v="1"/>
    <d v="2017-03-29T00:00:00"/>
    <d v="2017-03-01T00:00:00"/>
    <d v="2017-03-29T00:00:00"/>
    <s v="Wednesday"/>
    <d v="1899-12-30T07:47:32"/>
    <d v="1899-12-30T08:00:00"/>
    <s v="One Way"/>
  </r>
  <r>
    <n v="825934"/>
    <s v="RFID Card Member"/>
    <s v="milwaukee"/>
    <s v="WI"/>
    <n v="53208"/>
    <s v="UNITED STATES"/>
    <s v="Annual Pass"/>
    <n v="5"/>
    <x v="0"/>
    <n v="43.042490000000001"/>
    <n v="-87.909959999999998"/>
    <x v="48"/>
    <n v="43.05097"/>
    <n v="-87.906440000000003"/>
    <n v="7"/>
    <n v="0"/>
    <n v="1.1000000000000001"/>
    <n v="1"/>
    <n v="42"/>
    <n v="-1"/>
    <d v="2017-03-08T00:00:00"/>
    <d v="2017-03-01T00:00:00"/>
    <d v="2017-03-08T00:00:00"/>
    <s v="Wednesday"/>
    <d v="1899-12-30T17:31:27"/>
    <d v="1899-12-30T18:00:00"/>
    <n v="1"/>
    <d v="2017-03-08T00:00:00"/>
    <d v="2017-03-01T00:00:00"/>
    <d v="2017-03-08T00:00:00"/>
    <s v="Wednesday"/>
    <d v="1899-12-30T17:38:07"/>
    <d v="1899-12-30T18:00:00"/>
    <s v="One Way"/>
  </r>
  <r>
    <n v="886908"/>
    <s v="RFID Card Member"/>
    <s v="Oconomowoc"/>
    <s v="WI"/>
    <n v="53066"/>
    <s v="UNITED STATES"/>
    <s v="30-Day Pass"/>
    <n v="5447"/>
    <x v="15"/>
    <n v="43.04824"/>
    <n v="-87.904970000000006"/>
    <x v="3"/>
    <n v="43.03519"/>
    <n v="-87.907390000000007"/>
    <n v="9"/>
    <n v="0"/>
    <n v="1.4"/>
    <n v="1.3"/>
    <n v="54"/>
    <n v="-1"/>
    <d v="2017-03-03T00:00:00"/>
    <d v="2017-03-01T00:00:00"/>
    <d v="2017-03-03T00:00:00"/>
    <s v="Friday"/>
    <d v="1899-12-30T07:41:54"/>
    <d v="1899-12-30T08:00:00"/>
    <n v="1"/>
    <d v="2017-03-03T00:00:00"/>
    <d v="2017-03-01T00:00:00"/>
    <d v="2017-03-03T00:00:00"/>
    <s v="Friday"/>
    <d v="1899-12-30T07:50:20"/>
    <d v="1899-12-30T08:00:00"/>
    <s v="One Way"/>
  </r>
  <r>
    <n v="928245"/>
    <s v="RFID Card Member"/>
    <s v="milwaukee"/>
    <s v="WI"/>
    <n v="53202"/>
    <s v="UNITED STATES"/>
    <s v="Annual Pass"/>
    <n v="199"/>
    <x v="35"/>
    <n v="43.074655999999997"/>
    <n v="-87.889011999999994"/>
    <x v="53"/>
    <n v="43.063749000000001"/>
    <n v="-87.887962999999999"/>
    <n v="7"/>
    <n v="0"/>
    <n v="1.1000000000000001"/>
    <n v="1"/>
    <n v="42"/>
    <n v="-1"/>
    <d v="2017-03-02T00:00:00"/>
    <d v="2017-03-01T00:00:00"/>
    <d v="2017-03-02T00:00:00"/>
    <s v="Thursday"/>
    <d v="1899-12-30T17:31:09"/>
    <d v="1899-12-30T18:00:00"/>
    <n v="1"/>
    <d v="2017-03-02T00:00:00"/>
    <d v="2017-03-01T00:00:00"/>
    <d v="2017-03-02T00:00:00"/>
    <s v="Thursday"/>
    <d v="1899-12-30T17:38:09"/>
    <d v="1899-12-30T18:00:00"/>
    <s v="One Way"/>
  </r>
  <r>
    <n v="928245"/>
    <s v="RFID Card Member"/>
    <s v="milwaukee"/>
    <s v="WI"/>
    <n v="53202"/>
    <s v="UNITED STATES"/>
    <s v="Annual Pass"/>
    <n v="5506"/>
    <x v="35"/>
    <n v="43.074655999999997"/>
    <n v="-87.889011999999994"/>
    <x v="53"/>
    <n v="43.063749000000001"/>
    <n v="-87.887962999999999"/>
    <n v="8"/>
    <n v="0"/>
    <n v="1.2"/>
    <n v="1.1000000000000001"/>
    <n v="48"/>
    <n v="-1"/>
    <d v="2017-03-30T00:00:00"/>
    <d v="2017-03-01T00:00:00"/>
    <d v="2017-03-30T00:00:00"/>
    <s v="Thursday"/>
    <d v="1899-12-30T19:12:09"/>
    <d v="1899-12-30T19:00:00"/>
    <n v="1"/>
    <d v="2017-03-30T00:00:00"/>
    <d v="2017-03-01T00:00:00"/>
    <d v="2017-03-30T00:00:00"/>
    <s v="Thursday"/>
    <d v="1899-12-30T19:20:24"/>
    <d v="1899-12-30T19:00:00"/>
    <s v="One Way"/>
  </r>
  <r>
    <n v="946290"/>
    <s v="RFID Card Member"/>
    <s v="milwaukee"/>
    <s v="WI"/>
    <n v="53208"/>
    <s v="UNITED STATES"/>
    <s v="Annual Pass"/>
    <n v="5522"/>
    <x v="52"/>
    <n v="43.069021999999997"/>
    <n v="-87.887940999999998"/>
    <x v="44"/>
    <n v="43.077359999999999"/>
    <n v="-87.880769999999998"/>
    <n v="6"/>
    <n v="0"/>
    <n v="0.9"/>
    <n v="0.9"/>
    <n v="36"/>
    <n v="-1"/>
    <d v="2017-03-02T00:00:00"/>
    <d v="2017-03-01T00:00:00"/>
    <d v="2017-03-02T00:00:00"/>
    <s v="Thursday"/>
    <d v="1899-12-30T09:53:20"/>
    <d v="1899-12-30T10:00:00"/>
    <n v="1"/>
    <d v="2017-03-02T00:00:00"/>
    <d v="2017-03-01T00:00:00"/>
    <d v="2017-03-02T00:00:00"/>
    <s v="Thursday"/>
    <d v="1899-12-30T09:59:33"/>
    <d v="1899-12-30T10:00:00"/>
    <s v="One Way"/>
  </r>
  <r>
    <n v="946290"/>
    <s v="RFID Card Member"/>
    <s v="milwaukee"/>
    <s v="WI"/>
    <n v="53208"/>
    <s v="UNITED STATES"/>
    <s v="Annual Pass"/>
    <n v="11082"/>
    <x v="52"/>
    <n v="43.069021999999997"/>
    <n v="-87.887940999999998"/>
    <x v="18"/>
    <n v="43.074890000000003"/>
    <n v="-87.882810000000006"/>
    <n v="5"/>
    <n v="0"/>
    <n v="0.8"/>
    <n v="0.7"/>
    <n v="30"/>
    <n v="-1"/>
    <d v="2017-03-01T00:00:00"/>
    <d v="2017-03-01T00:00:00"/>
    <d v="2017-03-01T00:00:00"/>
    <s v="Wednesday"/>
    <d v="1899-12-30T12:02:08"/>
    <d v="1899-12-30T12:00:00"/>
    <n v="1"/>
    <d v="2017-03-01T00:00:00"/>
    <d v="2017-03-01T00:00:00"/>
    <d v="2017-03-01T00:00:00"/>
    <s v="Wednesday"/>
    <d v="1899-12-30T12:07:32"/>
    <d v="1899-12-30T12:00:00"/>
    <s v="One Way"/>
  </r>
  <r>
    <n v="946290"/>
    <s v="RFID Card Member"/>
    <s v="milwaukee"/>
    <s v="WI"/>
    <n v="53208"/>
    <s v="UNITED STATES"/>
    <s v="Annual Pass"/>
    <n v="5445"/>
    <x v="20"/>
    <n v="43.077359999999999"/>
    <n v="-87.880769999999998"/>
    <x v="31"/>
    <n v="43.069021999999997"/>
    <n v="-87.887940999999998"/>
    <n v="7"/>
    <n v="0"/>
    <n v="1.1000000000000001"/>
    <n v="1"/>
    <n v="42"/>
    <n v="-1"/>
    <d v="2017-03-28T00:00:00"/>
    <d v="2017-03-01T00:00:00"/>
    <d v="2017-03-28T00:00:00"/>
    <s v="Tuesday"/>
    <d v="1899-12-30T20:36:54"/>
    <d v="1899-12-30T21:00:00"/>
    <n v="1"/>
    <d v="2017-03-28T00:00:00"/>
    <d v="2017-03-01T00:00:00"/>
    <d v="2017-03-28T00:00:00"/>
    <s v="Tuesday"/>
    <d v="1899-12-30T20:43:41"/>
    <d v="1899-12-30T21:00:00"/>
    <s v="One Way"/>
  </r>
  <r>
    <n v="955984"/>
    <s v="RFID Card Member"/>
    <s v="milwaukee"/>
    <s v="WI"/>
    <n v="53211"/>
    <s v="UNITED STATES"/>
    <s v="Annual Pass"/>
    <n v="129"/>
    <x v="52"/>
    <n v="43.069021999999997"/>
    <n v="-87.887940999999998"/>
    <x v="31"/>
    <n v="43.069021999999997"/>
    <n v="-87.887940999999998"/>
    <n v="20"/>
    <n v="0"/>
    <n v="3"/>
    <n v="2.9"/>
    <n v="120"/>
    <n v="-1"/>
    <d v="2017-03-20T00:00:00"/>
    <d v="2017-03-01T00:00:00"/>
    <d v="2017-03-20T00:00:00"/>
    <s v="Monday"/>
    <d v="1899-12-30T17:22:07"/>
    <d v="1899-12-30T17:00:00"/>
    <n v="1"/>
    <d v="2017-03-20T00:00:00"/>
    <d v="2017-03-01T00:00:00"/>
    <d v="2017-03-20T00:00:00"/>
    <s v="Monday"/>
    <d v="1899-12-30T17:42:16"/>
    <d v="1899-12-30T18:00:00"/>
    <s v="Round Trip"/>
  </r>
  <r>
    <n v="986622"/>
    <s v="RFID Card Member"/>
    <s v="Waukegan"/>
    <s v="IL"/>
    <n v="60085"/>
    <s v="UNITED STATES"/>
    <s v="Annual Pass"/>
    <n v="11087"/>
    <x v="2"/>
    <n v="43.03886"/>
    <n v="-87.902720000000002"/>
    <x v="13"/>
    <n v="43.031480000000002"/>
    <n v="-87.908169999999998"/>
    <n v="11"/>
    <n v="0"/>
    <n v="1.7"/>
    <n v="1.6"/>
    <n v="66"/>
    <n v="-1"/>
    <d v="2017-03-14T00:00:00"/>
    <d v="2017-03-01T00:00:00"/>
    <d v="2017-03-14T00:00:00"/>
    <s v="Tuesday"/>
    <d v="1899-12-30T12:50:47"/>
    <d v="1899-12-30T13:00:00"/>
    <n v="1"/>
    <d v="2017-03-14T00:00:00"/>
    <d v="2017-03-01T00:00:00"/>
    <d v="2017-03-14T00:00:00"/>
    <s v="Tuesday"/>
    <d v="1899-12-30T13:01:35"/>
    <d v="1899-12-30T13:00:00"/>
    <s v="One Way"/>
  </r>
  <r>
    <n v="993392"/>
    <s v="RFID Card Member"/>
    <s v="milwaukee"/>
    <s v="WI"/>
    <n v="53211"/>
    <s v="UNITED STATES"/>
    <s v="Annual Pass"/>
    <n v="214"/>
    <x v="35"/>
    <n v="43.074655999999997"/>
    <n v="-87.889011999999994"/>
    <x v="11"/>
    <n v="43.078530000000001"/>
    <n v="-87.882620000000003"/>
    <n v="16"/>
    <n v="0"/>
    <n v="2.4"/>
    <n v="2.2999999999999998"/>
    <n v="96"/>
    <n v="-1"/>
    <d v="2017-03-24T00:00:00"/>
    <d v="2017-03-01T00:00:00"/>
    <d v="2017-03-24T00:00:00"/>
    <s v="Friday"/>
    <d v="1899-12-30T21:22:07"/>
    <d v="1899-12-30T21:00:00"/>
    <n v="1"/>
    <d v="2017-03-24T00:00:00"/>
    <d v="2017-03-01T00:00:00"/>
    <d v="2017-03-24T00:00:00"/>
    <s v="Friday"/>
    <d v="1899-12-30T21:38:41"/>
    <d v="1899-12-30T22:00:00"/>
    <s v="One Way"/>
  </r>
  <r>
    <n v="993392"/>
    <s v="RFID Card Member"/>
    <s v="milwaukee"/>
    <s v="WI"/>
    <n v="53211"/>
    <s v="UNITED STATES"/>
    <s v="Annual Pass"/>
    <n v="5537"/>
    <x v="6"/>
    <n v="43.078530000000001"/>
    <n v="-87.882620000000003"/>
    <x v="11"/>
    <n v="43.078530000000001"/>
    <n v="-87.882620000000003"/>
    <n v="2"/>
    <n v="0"/>
    <n v="0.3"/>
    <n v="0.3"/>
    <n v="12"/>
    <n v="-1"/>
    <d v="2017-03-07T00:00:00"/>
    <d v="2017-03-01T00:00:00"/>
    <d v="2017-03-07T00:00:00"/>
    <s v="Tuesday"/>
    <d v="1899-12-30T15:48:07"/>
    <d v="1899-12-30T16:00:00"/>
    <n v="1"/>
    <d v="2017-03-07T00:00:00"/>
    <d v="2017-03-01T00:00:00"/>
    <d v="2017-03-07T00:00:00"/>
    <s v="Tuesday"/>
    <d v="1899-12-30T15:50:48"/>
    <d v="1899-12-30T16:00:00"/>
    <s v="Round Trip"/>
  </r>
  <r>
    <n v="993583"/>
    <s v="RFID Card Member"/>
    <s v="milwaukee"/>
    <s v="WI"/>
    <n v="53211"/>
    <s v="UNITED STATES"/>
    <s v="Bublr for Organizations"/>
    <n v="5527"/>
    <x v="19"/>
    <n v="43.074890000000003"/>
    <n v="-87.882810000000006"/>
    <x v="7"/>
    <n v="43.074655999999997"/>
    <n v="-87.889011999999994"/>
    <n v="4"/>
    <n v="0"/>
    <n v="0.6"/>
    <n v="0.6"/>
    <n v="24"/>
    <n v="-1"/>
    <d v="2017-03-24T00:00:00"/>
    <d v="2017-03-01T00:00:00"/>
    <d v="2017-03-24T00:00:00"/>
    <s v="Friday"/>
    <d v="1899-12-30T18:24:17"/>
    <d v="1899-12-30T18:00:00"/>
    <n v="1"/>
    <d v="2017-03-24T00:00:00"/>
    <d v="2017-03-01T00:00:00"/>
    <d v="2017-03-24T00:00:00"/>
    <s v="Friday"/>
    <d v="1899-12-30T18:28:30"/>
    <d v="1899-12-30T18:00:00"/>
    <s v="One Way"/>
  </r>
  <r>
    <n v="1004235"/>
    <s v="RFID Card Member"/>
    <s v="milwaukee"/>
    <s v="WI"/>
    <n v="53203"/>
    <s v="UNITED STATES"/>
    <s v="Annual Pass"/>
    <n v="5712"/>
    <x v="31"/>
    <n v="43.052460000000004"/>
    <n v="-87.891000000000005"/>
    <x v="0"/>
    <n v="43.04824"/>
    <n v="-87.904970000000006"/>
    <n v="8"/>
    <n v="0"/>
    <n v="1.2"/>
    <n v="1.1000000000000001"/>
    <n v="48"/>
    <n v="-1"/>
    <d v="2017-03-06T00:00:00"/>
    <d v="2017-03-01T00:00:00"/>
    <d v="2017-03-06T00:00:00"/>
    <s v="Monday"/>
    <d v="1899-12-30T08:28:51"/>
    <d v="1899-12-30T08:00:00"/>
    <n v="1"/>
    <d v="2017-03-06T00:00:00"/>
    <d v="2017-03-01T00:00:00"/>
    <d v="2017-03-06T00:00:00"/>
    <s v="Monday"/>
    <d v="1899-12-30T08:36:09"/>
    <d v="1899-12-30T09:00:00"/>
    <s v="One Way"/>
  </r>
  <r>
    <n v="1004775"/>
    <s v="RFID Card Member"/>
    <s v="milwaukee"/>
    <s v="WI"/>
    <n v="53202"/>
    <s v="UNITED STATES"/>
    <s v="Annual Pass"/>
    <n v="146"/>
    <x v="26"/>
    <n v="43.048609999999996"/>
    <n v="-88.008480000000006"/>
    <x v="40"/>
    <n v="43.048609999999996"/>
    <n v="-88.008480000000006"/>
    <n v="53"/>
    <n v="0"/>
    <n v="8"/>
    <n v="7.6"/>
    <n v="318"/>
    <n v="-1"/>
    <d v="2017-03-05T00:00:00"/>
    <d v="2017-03-01T00:00:00"/>
    <d v="2017-03-05T00:00:00"/>
    <s v="Sunday"/>
    <d v="1899-12-30T16:05:18"/>
    <d v="1899-12-30T16:00:00"/>
    <n v="1"/>
    <d v="2017-03-05T00:00:00"/>
    <d v="2017-03-01T00:00:00"/>
    <d v="2017-03-05T00:00:00"/>
    <s v="Sunday"/>
    <d v="1899-12-30T16:58:01"/>
    <d v="1899-12-30T17:00:00"/>
    <s v="Round Trip"/>
  </r>
  <r>
    <n v="1004775"/>
    <s v="RFID Card Member"/>
    <s v="milwaukee"/>
    <s v="WI"/>
    <n v="53202"/>
    <s v="UNITED STATES"/>
    <s v="Annual Pass"/>
    <n v="5454"/>
    <x v="15"/>
    <n v="43.04824"/>
    <n v="-87.904970000000006"/>
    <x v="1"/>
    <n v="43.03886"/>
    <n v="-87.902720000000002"/>
    <n v="8"/>
    <n v="0"/>
    <n v="1.2"/>
    <n v="1.1000000000000001"/>
    <n v="48"/>
    <n v="-1"/>
    <d v="2017-03-12T00:00:00"/>
    <d v="2017-03-01T00:00:00"/>
    <d v="2017-03-12T00:00:00"/>
    <s v="Sunday"/>
    <d v="1899-12-30T14:19:58"/>
    <d v="1899-12-30T14:00:00"/>
    <n v="1"/>
    <d v="2017-03-12T00:00:00"/>
    <d v="2017-03-01T00:00:00"/>
    <d v="2017-03-12T00:00:00"/>
    <s v="Sunday"/>
    <d v="1899-12-30T14:27:48"/>
    <d v="1899-12-30T14:00:00"/>
    <s v="One Way"/>
  </r>
  <r>
    <n v="1017964"/>
    <s v="RFID Card Member"/>
    <s v="milwaukee"/>
    <s v="WI"/>
    <n v="53202"/>
    <s v="UNITED STATES"/>
    <s v="Annual Pass"/>
    <n v="91"/>
    <x v="48"/>
    <n v="43.058619999999998"/>
    <n v="-87.885319999999993"/>
    <x v="1"/>
    <n v="43.03886"/>
    <n v="-87.902720000000002"/>
    <n v="13"/>
    <n v="0"/>
    <n v="2"/>
    <n v="1.9"/>
    <n v="78"/>
    <n v="-1"/>
    <d v="2017-03-07T00:00:00"/>
    <d v="2017-03-01T00:00:00"/>
    <d v="2017-03-07T00:00:00"/>
    <s v="Tuesday"/>
    <d v="1899-12-30T08:10:34"/>
    <d v="1899-12-30T08:00:00"/>
    <n v="1"/>
    <d v="2017-03-07T00:00:00"/>
    <d v="2017-03-01T00:00:00"/>
    <d v="2017-03-07T00:00:00"/>
    <s v="Tuesday"/>
    <d v="1899-12-30T08:23:09"/>
    <d v="1899-12-30T08:00:00"/>
    <s v="One Way"/>
  </r>
  <r>
    <n v="1017964"/>
    <s v="RFID Card Member"/>
    <s v="milwaukee"/>
    <s v="WI"/>
    <n v="53202"/>
    <s v="UNITED STATES"/>
    <s v="Annual Pass"/>
    <n v="223"/>
    <x v="48"/>
    <n v="43.058619999999998"/>
    <n v="-87.885319999999993"/>
    <x v="1"/>
    <n v="43.03886"/>
    <n v="-87.902720000000002"/>
    <n v="11"/>
    <n v="0"/>
    <n v="1.7"/>
    <n v="1.6"/>
    <n v="66"/>
    <n v="-1"/>
    <d v="2017-03-09T00:00:00"/>
    <d v="2017-03-01T00:00:00"/>
    <d v="2017-03-09T00:00:00"/>
    <s v="Thursday"/>
    <d v="1899-12-30T08:10:00"/>
    <d v="1899-12-30T08:00:00"/>
    <n v="1"/>
    <d v="2017-03-09T00:00:00"/>
    <d v="2017-03-01T00:00:00"/>
    <d v="2017-03-09T00:00:00"/>
    <s v="Thursday"/>
    <d v="1899-12-30T08:21:18"/>
    <d v="1899-12-30T08:00:00"/>
    <s v="One Way"/>
  </r>
  <r>
    <n v="1017964"/>
    <s v="RFID Card Member"/>
    <s v="milwaukee"/>
    <s v="WI"/>
    <n v="53202"/>
    <s v="UNITED STATES"/>
    <s v="Annual Pass"/>
    <n v="21"/>
    <x v="48"/>
    <n v="43.058619999999998"/>
    <n v="-87.885319999999993"/>
    <x v="1"/>
    <n v="43.03886"/>
    <n v="-87.902720000000002"/>
    <n v="12"/>
    <n v="0"/>
    <n v="1.8"/>
    <n v="1.7"/>
    <n v="72"/>
    <n v="-1"/>
    <d v="2017-03-10T00:00:00"/>
    <d v="2017-03-01T00:00:00"/>
    <d v="2017-03-10T00:00:00"/>
    <s v="Friday"/>
    <d v="1899-12-30T08:13:58"/>
    <d v="1899-12-30T08:00:00"/>
    <n v="1"/>
    <d v="2017-03-10T00:00:00"/>
    <d v="2017-03-01T00:00:00"/>
    <d v="2017-03-10T00:00:00"/>
    <s v="Friday"/>
    <d v="1899-12-30T08:25:50"/>
    <d v="1899-12-30T08:00:00"/>
    <s v="One Way"/>
  </r>
  <r>
    <n v="1017964"/>
    <s v="RFID Card Member"/>
    <s v="milwaukee"/>
    <s v="WI"/>
    <n v="53202"/>
    <s v="UNITED STATES"/>
    <s v="Annual Pass"/>
    <n v="234"/>
    <x v="8"/>
    <n v="43.04804"/>
    <n v="-87.896720000000002"/>
    <x v="8"/>
    <n v="43.058619999999998"/>
    <n v="-87.885319999999993"/>
    <n v="6"/>
    <n v="0"/>
    <n v="0.9"/>
    <n v="0.9"/>
    <n v="36"/>
    <n v="-1"/>
    <d v="2017-03-02T00:00:00"/>
    <d v="2017-03-01T00:00:00"/>
    <d v="2017-03-02T00:00:00"/>
    <s v="Thursday"/>
    <d v="1899-12-30T17:08:56"/>
    <d v="1899-12-30T17:00:00"/>
    <n v="1"/>
    <d v="2017-03-02T00:00:00"/>
    <d v="2017-03-01T00:00:00"/>
    <d v="2017-03-02T00:00:00"/>
    <s v="Thursday"/>
    <d v="1899-12-30T17:14:23"/>
    <d v="1899-12-30T17:00:00"/>
    <s v="One Way"/>
  </r>
  <r>
    <n v="1088320"/>
    <s v="RFID Card Member"/>
    <s v="milwaukee"/>
    <s v="WI"/>
    <n v="53202"/>
    <s v="UNITED STATES"/>
    <s v="Annual Pass"/>
    <n v="11000"/>
    <x v="1"/>
    <n v="43.048200000000001"/>
    <n v="-87.900859999999994"/>
    <x v="1"/>
    <n v="43.03886"/>
    <n v="-87.902720000000002"/>
    <n v="7"/>
    <n v="0"/>
    <n v="1.1000000000000001"/>
    <n v="1"/>
    <n v="42"/>
    <n v="-1"/>
    <d v="2017-03-31T00:00:00"/>
    <d v="2017-03-01T00:00:00"/>
    <d v="2017-03-31T00:00:00"/>
    <s v="Friday"/>
    <d v="1899-12-30T09:02:47"/>
    <d v="1899-12-30T09:00:00"/>
    <n v="1"/>
    <d v="2017-03-31T00:00:00"/>
    <d v="2017-03-01T00:00:00"/>
    <d v="2017-03-31T00:00:00"/>
    <s v="Friday"/>
    <d v="1899-12-30T09:09:13"/>
    <d v="1899-12-30T09:00:00"/>
    <s v="One Way"/>
  </r>
  <r>
    <n v="1088320"/>
    <s v="RFID Card Member"/>
    <s v="milwaukee"/>
    <s v="WI"/>
    <n v="53202"/>
    <s v="UNITED STATES"/>
    <s v="Annual Pass"/>
    <n v="993"/>
    <x v="2"/>
    <n v="43.03886"/>
    <n v="-87.902720000000002"/>
    <x v="25"/>
    <n v="43.04804"/>
    <n v="-87.896720000000002"/>
    <n v="9"/>
    <n v="0"/>
    <n v="1.4"/>
    <n v="1.3"/>
    <n v="54"/>
    <n v="-1"/>
    <d v="2017-03-23T00:00:00"/>
    <d v="2017-03-01T00:00:00"/>
    <d v="2017-03-23T00:00:00"/>
    <s v="Thursday"/>
    <d v="1899-12-30T17:31:13"/>
    <d v="1899-12-30T18:00:00"/>
    <n v="1"/>
    <d v="2017-03-23T00:00:00"/>
    <d v="2017-03-01T00:00:00"/>
    <d v="2017-03-23T00:00:00"/>
    <s v="Thursday"/>
    <d v="1899-12-30T17:40:30"/>
    <d v="1899-12-30T18:00:00"/>
    <s v="One Way"/>
  </r>
  <r>
    <n v="1088320"/>
    <s v="RFID Card Member"/>
    <s v="milwaukee"/>
    <s v="WI"/>
    <n v="53202"/>
    <s v="UNITED STATES"/>
    <s v="Annual Pass"/>
    <n v="5526"/>
    <x v="1"/>
    <n v="43.048200000000001"/>
    <n v="-87.900859999999994"/>
    <x v="1"/>
    <n v="43.03886"/>
    <n v="-87.902720000000002"/>
    <n v="6"/>
    <n v="0"/>
    <n v="0.9"/>
    <n v="0.9"/>
    <n v="36"/>
    <n v="-1"/>
    <d v="2017-03-03T00:00:00"/>
    <d v="2017-03-01T00:00:00"/>
    <d v="2017-03-03T00:00:00"/>
    <s v="Friday"/>
    <d v="1899-12-30T08:14:14"/>
    <d v="1899-12-30T08:00:00"/>
    <n v="1"/>
    <d v="2017-03-03T00:00:00"/>
    <d v="2017-03-01T00:00:00"/>
    <d v="2017-03-03T00:00:00"/>
    <s v="Friday"/>
    <d v="1899-12-30T08:20:47"/>
    <d v="1899-12-30T08:00:00"/>
    <s v="One Way"/>
  </r>
  <r>
    <n v="1088320"/>
    <s v="RFID Card Member"/>
    <s v="milwaukee"/>
    <s v="WI"/>
    <n v="53202"/>
    <s v="UNITED STATES"/>
    <s v="Annual Pass"/>
    <n v="16"/>
    <x v="1"/>
    <n v="43.048200000000001"/>
    <n v="-87.900859999999994"/>
    <x v="1"/>
    <n v="43.03886"/>
    <n v="-87.902720000000002"/>
    <n v="6"/>
    <n v="0"/>
    <n v="0.9"/>
    <n v="0.9"/>
    <n v="36"/>
    <n v="-1"/>
    <d v="2017-03-02T00:00:00"/>
    <d v="2017-03-01T00:00:00"/>
    <d v="2017-03-02T00:00:00"/>
    <s v="Thursday"/>
    <d v="1899-12-30T08:21:25"/>
    <d v="1899-12-30T08:00:00"/>
    <n v="1"/>
    <d v="2017-03-02T00:00:00"/>
    <d v="2017-03-01T00:00:00"/>
    <d v="2017-03-02T00:00:00"/>
    <s v="Thursday"/>
    <d v="1899-12-30T08:27:06"/>
    <d v="1899-12-30T08:00:00"/>
    <s v="One Way"/>
  </r>
  <r>
    <n v="1102286"/>
    <s v="RFID Card Member"/>
    <s v="madison"/>
    <s v="WI"/>
    <n v="53717"/>
    <s v="UNITED STATES"/>
    <s v="30-Day Pass"/>
    <n v="11154"/>
    <x v="7"/>
    <n v="43.038580000000003"/>
    <n v="-87.90934"/>
    <x v="48"/>
    <n v="43.05097"/>
    <n v="-87.906440000000003"/>
    <n v="8"/>
    <n v="0"/>
    <n v="1.2"/>
    <n v="1.1000000000000001"/>
    <n v="48"/>
    <n v="-1"/>
    <d v="2017-03-29T00:00:00"/>
    <d v="2017-03-01T00:00:00"/>
    <d v="2017-03-29T00:00:00"/>
    <s v="Wednesday"/>
    <d v="1899-12-30T19:04:31"/>
    <d v="1899-12-30T19:00:00"/>
    <n v="1"/>
    <d v="2017-03-29T00:00:00"/>
    <d v="2017-03-01T00:00:00"/>
    <d v="2017-03-29T00:00:00"/>
    <s v="Wednesday"/>
    <d v="1899-12-30T19:12:09"/>
    <d v="1899-12-30T19:00:00"/>
    <s v="One Way"/>
  </r>
  <r>
    <n v="1102286"/>
    <s v="RFID Card Member"/>
    <s v="madison"/>
    <s v="WI"/>
    <n v="53717"/>
    <s v="UNITED STATES"/>
    <s v="30-Day Pass"/>
    <n v="11154"/>
    <x v="42"/>
    <n v="43.05097"/>
    <n v="-87.906440000000003"/>
    <x v="37"/>
    <n v="43.02948"/>
    <n v="-87.912819999999996"/>
    <n v="15"/>
    <n v="0"/>
    <n v="2.2999999999999998"/>
    <n v="2.1"/>
    <n v="90"/>
    <n v="-1"/>
    <d v="2017-03-29T00:00:00"/>
    <d v="2017-03-01T00:00:00"/>
    <d v="2017-03-29T00:00:00"/>
    <s v="Wednesday"/>
    <d v="1899-12-30T19:53:02"/>
    <d v="1899-12-30T20:00:00"/>
    <n v="1"/>
    <d v="2017-03-29T00:00:00"/>
    <d v="2017-03-01T00:00:00"/>
    <d v="2017-03-29T00:00:00"/>
    <s v="Wednesday"/>
    <d v="1899-12-30T20:08:04"/>
    <d v="1899-12-30T20:00:00"/>
    <s v="One Way"/>
  </r>
  <r>
    <n v="1135547"/>
    <s v="RFID Card Member"/>
    <s v="milwaukee"/>
    <s v="WI"/>
    <n v="53202"/>
    <s v="UNITED STATES"/>
    <s v="Annual Pass"/>
    <n v="28"/>
    <x v="26"/>
    <n v="43.048609999999996"/>
    <n v="-88.008480000000006"/>
    <x v="40"/>
    <n v="43.048609999999996"/>
    <n v="-88.008480000000006"/>
    <n v="53"/>
    <n v="0"/>
    <n v="8"/>
    <n v="7.6"/>
    <n v="318"/>
    <n v="-1"/>
    <d v="2017-03-05T00:00:00"/>
    <d v="2017-03-01T00:00:00"/>
    <d v="2017-03-05T00:00:00"/>
    <s v="Sunday"/>
    <d v="1899-12-30T16:05:41"/>
    <d v="1899-12-30T16:00:00"/>
    <n v="1"/>
    <d v="2017-03-05T00:00:00"/>
    <d v="2017-03-01T00:00:00"/>
    <d v="2017-03-05T00:00:00"/>
    <s v="Sunday"/>
    <d v="1899-12-30T16:58:58"/>
    <d v="1899-12-30T17:00:00"/>
    <s v="Round Trip"/>
  </r>
  <r>
    <n v="1142876"/>
    <s v="RFID Card Member"/>
    <s v="milwaukee"/>
    <s v="WI"/>
    <n v="53204"/>
    <s v="UNITED STATES"/>
    <s v="Annual Pass"/>
    <n v="11104"/>
    <x v="49"/>
    <n v="43.026229999999998"/>
    <n v="-87.912809999999993"/>
    <x v="9"/>
    <n v="43.03913"/>
    <n v="-87.916150000000002"/>
    <n v="10"/>
    <n v="0"/>
    <n v="1.5"/>
    <n v="1.4"/>
    <n v="60"/>
    <n v="-1"/>
    <d v="2017-03-31T00:00:00"/>
    <d v="2017-03-01T00:00:00"/>
    <d v="2017-03-31T00:00:00"/>
    <s v="Friday"/>
    <d v="1899-12-30T18:45:15"/>
    <d v="1899-12-30T19:00:00"/>
    <n v="1"/>
    <d v="2017-03-31T00:00:00"/>
    <d v="2017-03-01T00:00:00"/>
    <d v="2017-03-31T00:00:00"/>
    <s v="Friday"/>
    <d v="1899-12-30T18:55:02"/>
    <d v="1899-12-30T19:00:00"/>
    <s v="One Way"/>
  </r>
  <r>
    <n v="1142876"/>
    <s v="RFID Card Member"/>
    <s v="milwaukee"/>
    <s v="WI"/>
    <n v="53204"/>
    <s v="UNITED STATES"/>
    <s v="Annual Pass"/>
    <n v="11162"/>
    <x v="49"/>
    <n v="43.026229999999998"/>
    <n v="-87.912809999999993"/>
    <x v="9"/>
    <n v="43.03913"/>
    <n v="-87.916150000000002"/>
    <n v="12"/>
    <n v="0"/>
    <n v="1.8"/>
    <n v="1.7"/>
    <n v="72"/>
    <n v="-1"/>
    <d v="2017-03-24T00:00:00"/>
    <d v="2017-03-01T00:00:00"/>
    <d v="2017-03-24T00:00:00"/>
    <s v="Friday"/>
    <d v="1899-12-30T18:41:46"/>
    <d v="1899-12-30T19:00:00"/>
    <n v="1"/>
    <d v="2017-03-24T00:00:00"/>
    <d v="2017-03-01T00:00:00"/>
    <d v="2017-03-24T00:00:00"/>
    <s v="Friday"/>
    <d v="1899-12-30T18:53:41"/>
    <d v="1899-12-30T19:00:00"/>
    <s v="One Way"/>
  </r>
  <r>
    <n v="1152387"/>
    <s v="RFID Card Member"/>
    <s v="milwaukee"/>
    <s v="WI"/>
    <n v="53211"/>
    <s v="UNITED STATES"/>
    <s v="Bublr for Organizations"/>
    <n v="957"/>
    <x v="17"/>
    <n v="43.066893999999998"/>
    <n v="-87.877936000000005"/>
    <x v="18"/>
    <n v="43.074890000000003"/>
    <n v="-87.882810000000006"/>
    <n v="5"/>
    <n v="0"/>
    <n v="0.8"/>
    <n v="0.7"/>
    <n v="30"/>
    <n v="-1"/>
    <d v="2017-03-15T00:00:00"/>
    <d v="2017-03-01T00:00:00"/>
    <d v="2017-03-15T00:00:00"/>
    <s v="Wednesday"/>
    <d v="1899-12-30T10:22:05"/>
    <d v="1899-12-30T10:00:00"/>
    <n v="1"/>
    <d v="2017-03-15T00:00:00"/>
    <d v="2017-03-01T00:00:00"/>
    <d v="2017-03-15T00:00:00"/>
    <s v="Wednesday"/>
    <d v="1899-12-30T10:27:20"/>
    <d v="1899-12-30T10:00:00"/>
    <s v="One Way"/>
  </r>
  <r>
    <n v="1154367"/>
    <s v="RFID Card Member"/>
    <s v="milwaukee"/>
    <s v="WI"/>
    <n v="53202"/>
    <s v="UNITED STATES"/>
    <s v="Annual Pass"/>
    <n v="5562"/>
    <x v="38"/>
    <n v="43.038719999999998"/>
    <n v="-87.905339999999995"/>
    <x v="3"/>
    <n v="43.03519"/>
    <n v="-87.907390000000007"/>
    <n v="4"/>
    <n v="0"/>
    <n v="0.6"/>
    <n v="0.6"/>
    <n v="24"/>
    <n v="-1"/>
    <d v="2017-03-24T00:00:00"/>
    <d v="2017-03-01T00:00:00"/>
    <d v="2017-03-24T00:00:00"/>
    <s v="Friday"/>
    <d v="1899-12-30T09:14:49"/>
    <d v="1899-12-30T09:00:00"/>
    <n v="1"/>
    <d v="2017-03-24T00:00:00"/>
    <d v="2017-03-01T00:00:00"/>
    <d v="2017-03-24T00:00:00"/>
    <s v="Friday"/>
    <d v="1899-12-30T09:18:46"/>
    <d v="1899-12-30T09:00:00"/>
    <s v="One Way"/>
  </r>
  <r>
    <n v="1164700"/>
    <s v="RFID Card Member"/>
    <s v="milwaukee"/>
    <s v="WI"/>
    <n v="53202"/>
    <s v="UNITED STATES"/>
    <s v="Annual Pass"/>
    <n v="5518"/>
    <x v="48"/>
    <n v="43.058619999999998"/>
    <n v="-87.885319999999993"/>
    <x v="15"/>
    <n v="43.049230000000001"/>
    <n v="-87.911940000000001"/>
    <n v="10"/>
    <n v="0"/>
    <n v="1.5"/>
    <n v="1.4"/>
    <n v="60"/>
    <n v="-1"/>
    <d v="2017-03-20T00:00:00"/>
    <d v="2017-03-01T00:00:00"/>
    <d v="2017-03-20T00:00:00"/>
    <s v="Monday"/>
    <d v="1899-12-30T21:15:10"/>
    <d v="1899-12-30T21:00:00"/>
    <n v="1"/>
    <d v="2017-03-20T00:00:00"/>
    <d v="2017-03-01T00:00:00"/>
    <d v="2017-03-20T00:00:00"/>
    <s v="Monday"/>
    <d v="1899-12-30T21:25:21"/>
    <d v="1899-12-30T21:00:00"/>
    <s v="One Way"/>
  </r>
  <r>
    <n v="1164700"/>
    <s v="RFID Card Member"/>
    <s v="milwaukee"/>
    <s v="WI"/>
    <n v="53202"/>
    <s v="UNITED STATES"/>
    <s v="Annual Pass"/>
    <n v="5429"/>
    <x v="52"/>
    <n v="43.069021999999997"/>
    <n v="-87.887940999999998"/>
    <x v="8"/>
    <n v="43.058619999999998"/>
    <n v="-87.885319999999993"/>
    <n v="5"/>
    <n v="0"/>
    <n v="0.8"/>
    <n v="0.7"/>
    <n v="30"/>
    <n v="-1"/>
    <d v="2017-03-09T00:00:00"/>
    <d v="2017-03-01T00:00:00"/>
    <d v="2017-03-09T00:00:00"/>
    <s v="Thursday"/>
    <d v="1899-12-30T21:44:07"/>
    <d v="1899-12-30T22:00:00"/>
    <n v="1"/>
    <d v="2017-03-09T00:00:00"/>
    <d v="2017-03-01T00:00:00"/>
    <d v="2017-03-09T00:00:00"/>
    <s v="Thursday"/>
    <d v="1899-12-30T21:49:18"/>
    <d v="1899-12-30T22:00:00"/>
    <s v="One Way"/>
  </r>
  <r>
    <n v="1171782"/>
    <s v="RFID Card Member"/>
    <s v="milwaukee"/>
    <s v="WI"/>
    <n v="53216"/>
    <s v="UNITED STATES"/>
    <s v="Annual Pass"/>
    <n v="11091"/>
    <x v="42"/>
    <n v="43.05097"/>
    <n v="-87.906440000000003"/>
    <x v="48"/>
    <n v="43.05097"/>
    <n v="-87.906440000000003"/>
    <n v="19"/>
    <n v="0"/>
    <n v="2.9"/>
    <n v="2.7"/>
    <n v="114"/>
    <n v="-1"/>
    <d v="2017-03-24T00:00:00"/>
    <d v="2017-03-01T00:00:00"/>
    <d v="2017-03-24T00:00:00"/>
    <s v="Friday"/>
    <d v="1899-12-30T06:46:59"/>
    <d v="1899-12-30T07:00:00"/>
    <n v="1"/>
    <d v="2017-03-24T00:00:00"/>
    <d v="2017-03-01T00:00:00"/>
    <d v="2017-03-24T00:00:00"/>
    <s v="Friday"/>
    <d v="1899-12-30T07:05:40"/>
    <d v="1899-12-30T07:00:00"/>
    <s v="Round Trip"/>
  </r>
  <r>
    <n v="1179920"/>
    <s v="RFID Card Member"/>
    <s v="Elk Grove Village "/>
    <s v="IL"/>
    <n v="60007"/>
    <s v="UNITED STATES"/>
    <s v="Bublr for Organizations"/>
    <n v="99"/>
    <x v="6"/>
    <n v="43.078530000000001"/>
    <n v="-87.882620000000003"/>
    <x v="18"/>
    <n v="43.074890000000003"/>
    <n v="-87.882810000000006"/>
    <n v="3"/>
    <n v="0"/>
    <n v="0.5"/>
    <n v="0.4"/>
    <n v="18"/>
    <n v="-1"/>
    <d v="2017-03-05T00:00:00"/>
    <d v="2017-03-01T00:00:00"/>
    <d v="2017-03-05T00:00:00"/>
    <s v="Sunday"/>
    <d v="1899-12-30T12:38:53"/>
    <d v="1899-12-30T13:00:00"/>
    <n v="1"/>
    <d v="2017-03-05T00:00:00"/>
    <d v="2017-03-01T00:00:00"/>
    <d v="2017-03-05T00:00:00"/>
    <s v="Sunday"/>
    <d v="1899-12-30T12:41:15"/>
    <d v="1899-12-30T13:00:00"/>
    <s v="One Way"/>
  </r>
  <r>
    <n v="1179984"/>
    <s v="RFID Card Member"/>
    <s v="New Berlin"/>
    <s v="WI"/>
    <n v="53151"/>
    <s v="UNITED STATES"/>
    <s v="Bublr for Organizations"/>
    <n v="157"/>
    <x v="6"/>
    <n v="43.078530000000001"/>
    <n v="-87.882620000000003"/>
    <x v="31"/>
    <n v="43.069021999999997"/>
    <n v="-87.887940999999998"/>
    <n v="5"/>
    <n v="0"/>
    <n v="0.8"/>
    <n v="0.7"/>
    <n v="30"/>
    <n v="-1"/>
    <d v="2017-03-27T00:00:00"/>
    <d v="2017-03-01T00:00:00"/>
    <d v="2017-03-27T00:00:00"/>
    <s v="Monday"/>
    <d v="1899-12-30T10:23:53"/>
    <d v="1899-12-30T10:00:00"/>
    <n v="1"/>
    <d v="2017-03-27T00:00:00"/>
    <d v="2017-03-01T00:00:00"/>
    <d v="2017-03-27T00:00:00"/>
    <s v="Monday"/>
    <d v="1899-12-30T10:28:47"/>
    <d v="1899-12-30T10:00:00"/>
    <s v="One Way"/>
  </r>
  <r>
    <n v="1201980"/>
    <s v="RFID Card Member"/>
    <s v="Elkhorn"/>
    <s v="WI"/>
    <n v="53121"/>
    <s v="UNITED STATES"/>
    <s v="Annual Pass"/>
    <n v="5221"/>
    <x v="19"/>
    <n v="43.074890000000003"/>
    <n v="-87.882810000000006"/>
    <x v="49"/>
    <n v="43.066893999999998"/>
    <n v="-87.877936000000005"/>
    <n v="7"/>
    <n v="0"/>
    <n v="1.1000000000000001"/>
    <n v="1"/>
    <n v="42"/>
    <n v="-1"/>
    <d v="2017-03-20T00:00:00"/>
    <d v="2017-03-01T00:00:00"/>
    <d v="2017-03-20T00:00:00"/>
    <s v="Monday"/>
    <d v="1899-12-30T17:56:51"/>
    <d v="1899-12-30T18:00:00"/>
    <n v="1"/>
    <d v="2017-03-20T00:00:00"/>
    <d v="2017-03-01T00:00:00"/>
    <d v="2017-03-20T00:00:00"/>
    <s v="Monday"/>
    <d v="1899-12-30T18:03:15"/>
    <d v="1899-12-30T18:00:00"/>
    <s v="One Way"/>
  </r>
  <r>
    <n v="1214824"/>
    <s v="RFID Card Member"/>
    <s v="Wauwatosa"/>
    <s v="WI"/>
    <n v="53222"/>
    <s v="UNITED STATES"/>
    <s v="Annual Pass"/>
    <n v="175"/>
    <x v="15"/>
    <n v="43.04824"/>
    <n v="-87.904970000000006"/>
    <x v="37"/>
    <n v="43.02948"/>
    <n v="-87.912819999999996"/>
    <n v="13"/>
    <n v="0"/>
    <n v="2"/>
    <n v="1.9"/>
    <n v="78"/>
    <n v="-1"/>
    <d v="2017-03-07T00:00:00"/>
    <d v="2017-03-01T00:00:00"/>
    <d v="2017-03-07T00:00:00"/>
    <s v="Tuesday"/>
    <d v="1899-12-30T09:33:44"/>
    <d v="1899-12-30T10:00:00"/>
    <n v="1"/>
    <d v="2017-03-07T00:00:00"/>
    <d v="2017-03-01T00:00:00"/>
    <d v="2017-03-07T00:00:00"/>
    <s v="Tuesday"/>
    <d v="1899-12-30T09:46:53"/>
    <d v="1899-12-30T10:00:00"/>
    <s v="One Way"/>
  </r>
  <r>
    <n v="1224715"/>
    <s v="RFID Card Member"/>
    <s v="milwaukee"/>
    <s v="WI"/>
    <n v="53212"/>
    <s v="UNITED STATES"/>
    <s v="Annual Pass"/>
    <n v="11066"/>
    <x v="38"/>
    <n v="43.038719999999998"/>
    <n v="-87.905339999999995"/>
    <x v="20"/>
    <n v="43.05847"/>
    <n v="-87.898079999999993"/>
    <n v="10"/>
    <n v="0"/>
    <n v="1.5"/>
    <n v="1.4"/>
    <n v="60"/>
    <n v="-1"/>
    <d v="2017-03-04T00:00:00"/>
    <d v="2017-03-01T00:00:00"/>
    <d v="2017-03-04T00:00:00"/>
    <s v="Saturday"/>
    <d v="1899-12-30T09:40:28"/>
    <d v="1899-12-30T10:00:00"/>
    <n v="1"/>
    <d v="2017-03-04T00:00:00"/>
    <d v="2017-03-01T00:00:00"/>
    <d v="2017-03-04T00:00:00"/>
    <s v="Saturday"/>
    <d v="1899-12-30T09:50:56"/>
    <d v="1899-12-30T10:00:00"/>
    <s v="One Way"/>
  </r>
  <r>
    <n v="1236829"/>
    <s v="RFID Card Member"/>
    <s v="milwaukee"/>
    <s v="WI"/>
    <n v="53211"/>
    <s v="UNITED STATES"/>
    <s v="Bublr for Organizations"/>
    <n v="47"/>
    <x v="19"/>
    <n v="43.074890000000003"/>
    <n v="-87.882810000000006"/>
    <x v="7"/>
    <n v="43.074655999999997"/>
    <n v="-87.889011999999994"/>
    <n v="74"/>
    <n v="0"/>
    <n v="11.1"/>
    <n v="10.5"/>
    <n v="444"/>
    <n v="-1"/>
    <d v="2017-03-28T00:00:00"/>
    <d v="2017-03-01T00:00:00"/>
    <d v="2017-03-28T00:00:00"/>
    <s v="Tuesday"/>
    <d v="1899-12-30T12:01:06"/>
    <d v="1899-12-30T12:00:00"/>
    <n v="1"/>
    <d v="2017-03-28T00:00:00"/>
    <d v="2017-03-01T00:00:00"/>
    <d v="2017-03-28T00:00:00"/>
    <s v="Tuesday"/>
    <d v="1899-12-30T13:15:25"/>
    <d v="1899-12-30T13:00:00"/>
    <s v="One Way"/>
  </r>
  <r>
    <n v="1240065"/>
    <s v="RFID Card Member"/>
    <s v="milwaukee"/>
    <s v="WI"/>
    <n v="53212"/>
    <s v="UNITED STATES"/>
    <s v="Annual Pass"/>
    <n v="5566"/>
    <x v="14"/>
    <n v="43.049230000000001"/>
    <n v="-87.911940000000001"/>
    <x v="39"/>
    <n v="43.05536"/>
    <n v="-87.90504"/>
    <n v="5"/>
    <n v="0"/>
    <n v="0.8"/>
    <n v="0.7"/>
    <n v="30"/>
    <n v="-1"/>
    <d v="2017-03-11T00:00:00"/>
    <d v="2017-03-01T00:00:00"/>
    <d v="2017-03-11T00:00:00"/>
    <s v="Saturday"/>
    <d v="1899-12-30T21:35:51"/>
    <d v="1899-12-30T22:00:00"/>
    <n v="1"/>
    <d v="2017-03-11T00:00:00"/>
    <d v="2017-03-01T00:00:00"/>
    <d v="2017-03-11T00:00:00"/>
    <s v="Saturday"/>
    <d v="1899-12-30T21:40:22"/>
    <d v="1899-12-30T22:00:00"/>
    <s v="One Way"/>
  </r>
  <r>
    <n v="1243444"/>
    <s v="RFID Card Member"/>
    <s v="milwaukee"/>
    <s v="AL"/>
    <n v="53212"/>
    <s v="UNITED STATES"/>
    <s v="Bublr for Organizations"/>
    <n v="82"/>
    <x v="35"/>
    <n v="43.074655999999997"/>
    <n v="-87.889011999999994"/>
    <x v="11"/>
    <n v="43.078530000000001"/>
    <n v="-87.882620000000003"/>
    <n v="17"/>
    <n v="0"/>
    <n v="2.6"/>
    <n v="2.4"/>
    <n v="102"/>
    <n v="-1"/>
    <d v="2017-03-24T00:00:00"/>
    <d v="2017-03-01T00:00:00"/>
    <d v="2017-03-24T00:00:00"/>
    <s v="Friday"/>
    <d v="1899-12-30T21:21:45"/>
    <d v="1899-12-30T21:00:00"/>
    <n v="1"/>
    <d v="2017-03-24T00:00:00"/>
    <d v="2017-03-01T00:00:00"/>
    <d v="2017-03-24T00:00:00"/>
    <s v="Friday"/>
    <d v="1899-12-30T21:38:45"/>
    <d v="1899-12-30T22:00:00"/>
    <s v="One Way"/>
  </r>
  <r>
    <n v="1249122"/>
    <s v="RFID Card Member"/>
    <s v="Mendota Heights "/>
    <s v="MN"/>
    <n v="55120"/>
    <s v="UNITED STATES"/>
    <s v="Bublr for Organizations"/>
    <n v="5429"/>
    <x v="52"/>
    <n v="43.069021999999997"/>
    <n v="-87.887940999999998"/>
    <x v="22"/>
    <n v="43.060250000000003"/>
    <n v="-87.892169999999993"/>
    <n v="7"/>
    <n v="0"/>
    <n v="1.1000000000000001"/>
    <n v="1"/>
    <n v="42"/>
    <n v="-1"/>
    <d v="2017-03-03T00:00:00"/>
    <d v="2017-03-01T00:00:00"/>
    <d v="2017-03-03T00:00:00"/>
    <s v="Friday"/>
    <d v="1899-12-30T16:05:50"/>
    <d v="1899-12-30T16:00:00"/>
    <n v="1"/>
    <d v="2017-03-03T00:00:00"/>
    <d v="2017-03-01T00:00:00"/>
    <d v="2017-03-03T00:00:00"/>
    <s v="Friday"/>
    <d v="1899-12-30T16:12:34"/>
    <d v="1899-12-30T16:00:00"/>
    <s v="One Way"/>
  </r>
  <r>
    <n v="1249163"/>
    <s v="RFID Card Member"/>
    <s v="milwaukee"/>
    <s v="WI"/>
    <n v="53211"/>
    <s v="UNITED STATES"/>
    <s v="Bublr for Organizations"/>
    <n v="5567"/>
    <x v="20"/>
    <n v="43.077359999999999"/>
    <n v="-87.880769999999998"/>
    <x v="31"/>
    <n v="43.069021999999997"/>
    <n v="-87.887940999999998"/>
    <n v="8"/>
    <n v="0"/>
    <n v="1.2"/>
    <n v="1.1000000000000001"/>
    <n v="48"/>
    <n v="-1"/>
    <d v="2017-03-07T00:00:00"/>
    <d v="2017-03-01T00:00:00"/>
    <d v="2017-03-07T00:00:00"/>
    <s v="Tuesday"/>
    <d v="1899-12-30T14:34:29"/>
    <d v="1899-12-30T15:00:00"/>
    <n v="1"/>
    <d v="2017-03-07T00:00:00"/>
    <d v="2017-03-01T00:00:00"/>
    <d v="2017-03-07T00:00:00"/>
    <s v="Tuesday"/>
    <d v="1899-12-30T14:42:30"/>
    <d v="1899-12-30T15:00:00"/>
    <s v="One Way"/>
  </r>
  <r>
    <n v="1249163"/>
    <s v="RFID Card Member"/>
    <s v="milwaukee"/>
    <s v="WI"/>
    <n v="53211"/>
    <s v="UNITED STATES"/>
    <s v="Bublr for Organizations"/>
    <n v="5417"/>
    <x v="52"/>
    <n v="43.069021999999997"/>
    <n v="-87.887940999999998"/>
    <x v="18"/>
    <n v="43.074890000000003"/>
    <n v="-87.882810000000006"/>
    <n v="8"/>
    <n v="0"/>
    <n v="1.2"/>
    <n v="1.1000000000000001"/>
    <n v="48"/>
    <n v="-1"/>
    <d v="2017-03-16T00:00:00"/>
    <d v="2017-03-01T00:00:00"/>
    <d v="2017-03-16T00:00:00"/>
    <s v="Thursday"/>
    <d v="1899-12-30T09:20:28"/>
    <d v="1899-12-30T09:00:00"/>
    <n v="1"/>
    <d v="2017-03-16T00:00:00"/>
    <d v="2017-03-01T00:00:00"/>
    <d v="2017-03-16T00:00:00"/>
    <s v="Thursday"/>
    <d v="1899-12-30T09:28:53"/>
    <d v="1899-12-30T09:00:00"/>
    <s v="One Way"/>
  </r>
  <r>
    <n v="1249286"/>
    <s v="RFID Card Member"/>
    <s v="Skokie"/>
    <s v="IL"/>
    <n v="60077"/>
    <s v="UNITED STATES"/>
    <s v="Bublr for Organizations"/>
    <n v="99"/>
    <x v="6"/>
    <n v="43.078530000000001"/>
    <n v="-87.882620000000003"/>
    <x v="11"/>
    <n v="43.078530000000001"/>
    <n v="-87.882620000000003"/>
    <n v="11"/>
    <n v="0"/>
    <n v="1.7"/>
    <n v="1.6"/>
    <n v="66"/>
    <n v="-1"/>
    <d v="2017-03-04T00:00:00"/>
    <d v="2017-03-01T00:00:00"/>
    <d v="2017-03-04T00:00:00"/>
    <s v="Saturday"/>
    <d v="1899-12-30T19:11:40"/>
    <d v="1899-12-30T19:00:00"/>
    <n v="1"/>
    <d v="2017-03-04T00:00:00"/>
    <d v="2017-03-01T00:00:00"/>
    <d v="2017-03-04T00:00:00"/>
    <s v="Saturday"/>
    <d v="1899-12-30T19:22:01"/>
    <d v="1899-12-30T19:00:00"/>
    <s v="Round Trip"/>
  </r>
  <r>
    <n v="1249381"/>
    <s v="RFID Card Member"/>
    <s v="brookfield"/>
    <s v="WI"/>
    <n v="53005"/>
    <s v="UNITED STATES"/>
    <s v="Bublr for Organizations"/>
    <n v="5417"/>
    <x v="6"/>
    <n v="43.078530000000001"/>
    <n v="-87.882620000000003"/>
    <x v="18"/>
    <n v="43.074890000000003"/>
    <n v="-87.882810000000006"/>
    <n v="4"/>
    <n v="0"/>
    <n v="0.6"/>
    <n v="0.6"/>
    <n v="24"/>
    <n v="-1"/>
    <d v="2017-03-14T00:00:00"/>
    <d v="2017-03-01T00:00:00"/>
    <d v="2017-03-14T00:00:00"/>
    <s v="Tuesday"/>
    <d v="1899-12-30T16:53:58"/>
    <d v="1899-12-30T17:00:00"/>
    <n v="1"/>
    <d v="2017-03-14T00:00:00"/>
    <d v="2017-03-01T00:00:00"/>
    <d v="2017-03-14T00:00:00"/>
    <s v="Tuesday"/>
    <d v="1899-12-30T16:57:15"/>
    <d v="1899-12-30T17:00:00"/>
    <s v="One Way"/>
  </r>
  <r>
    <n v="1249909"/>
    <s v="RFID Card Member"/>
    <s v="appleton"/>
    <s v="WI"/>
    <n v="54914"/>
    <s v="UNITED STATES"/>
    <s v="Bublr for Organizations"/>
    <n v="11084"/>
    <x v="19"/>
    <n v="43.074890000000003"/>
    <n v="-87.882810000000006"/>
    <x v="11"/>
    <n v="43.078530000000001"/>
    <n v="-87.882620000000003"/>
    <n v="18"/>
    <n v="0"/>
    <n v="2.7"/>
    <n v="2.6"/>
    <n v="108"/>
    <n v="-1"/>
    <d v="2017-03-06T00:00:00"/>
    <d v="2017-03-01T00:00:00"/>
    <d v="2017-03-06T00:00:00"/>
    <s v="Monday"/>
    <d v="1899-12-30T13:17:58"/>
    <d v="1899-12-30T13:00:00"/>
    <n v="1"/>
    <d v="2017-03-06T00:00:00"/>
    <d v="2017-03-01T00:00:00"/>
    <d v="2017-03-06T00:00:00"/>
    <s v="Monday"/>
    <d v="1899-12-30T13:35:07"/>
    <d v="1899-12-30T14:00:00"/>
    <s v="One Way"/>
  </r>
  <r>
    <n v="1250902"/>
    <s v="RFID Card Member"/>
    <s v="Wauwatosa"/>
    <s v="WI"/>
    <n v="53213"/>
    <s v="UNITED STATES"/>
    <s v="Bublr for Organizations"/>
    <n v="5486"/>
    <x v="24"/>
    <n v="43.06033"/>
    <n v="-87.89546"/>
    <x v="22"/>
    <n v="43.060250000000003"/>
    <n v="-87.892169999999993"/>
    <n v="3"/>
    <n v="0"/>
    <n v="0.5"/>
    <n v="0.4"/>
    <n v="18"/>
    <n v="-1"/>
    <d v="2017-03-28T00:00:00"/>
    <d v="2017-03-01T00:00:00"/>
    <d v="2017-03-28T00:00:00"/>
    <s v="Tuesday"/>
    <d v="1899-12-30T19:06:59"/>
    <d v="1899-12-30T19:00:00"/>
    <n v="1"/>
    <d v="2017-03-28T00:00:00"/>
    <d v="2017-03-01T00:00:00"/>
    <d v="2017-03-28T00:00:00"/>
    <s v="Tuesday"/>
    <d v="1899-12-30T19:09:08"/>
    <d v="1899-12-30T19:00:00"/>
    <s v="One Way"/>
  </r>
  <r>
    <n v="1250902"/>
    <s v="RFID Card Member"/>
    <s v="Wauwatosa"/>
    <s v="WI"/>
    <n v="53213"/>
    <s v="UNITED STATES"/>
    <s v="Bublr for Organizations"/>
    <n v="228"/>
    <x v="34"/>
    <n v="43.060250000000003"/>
    <n v="-87.892169999999993"/>
    <x v="47"/>
    <n v="43.06033"/>
    <n v="-87.89546"/>
    <n v="1"/>
    <n v="0"/>
    <n v="0.2"/>
    <n v="0.1"/>
    <n v="6"/>
    <n v="-1"/>
    <d v="2017-03-04T00:00:00"/>
    <d v="2017-03-01T00:00:00"/>
    <d v="2017-03-04T00:00:00"/>
    <s v="Saturday"/>
    <d v="1899-12-30T21:13:43"/>
    <d v="1899-12-30T21:00:00"/>
    <n v="1"/>
    <d v="2017-03-04T00:00:00"/>
    <d v="2017-03-01T00:00:00"/>
    <d v="2017-03-04T00:00:00"/>
    <s v="Saturday"/>
    <d v="1899-12-30T21:14:48"/>
    <d v="1899-12-30T21:00:00"/>
    <s v="One Way"/>
  </r>
  <r>
    <n v="1251108"/>
    <s v="RFID Card Member"/>
    <s v="appleton"/>
    <s v="WI"/>
    <n v="54913"/>
    <s v="UNITED STATES"/>
    <s v="Bublr for Organizations"/>
    <n v="5455"/>
    <x v="24"/>
    <n v="43.06033"/>
    <n v="-87.89546"/>
    <x v="22"/>
    <n v="43.060250000000003"/>
    <n v="-87.892169999999993"/>
    <n v="1"/>
    <n v="0"/>
    <n v="0.2"/>
    <n v="0.1"/>
    <n v="6"/>
    <n v="-1"/>
    <d v="2017-03-01T00:00:00"/>
    <d v="2017-03-01T00:00:00"/>
    <d v="2017-03-01T00:00:00"/>
    <s v="Wednesday"/>
    <d v="1899-12-30T15:51:11"/>
    <d v="1899-12-30T16:00:00"/>
    <n v="1"/>
    <d v="2017-03-01T00:00:00"/>
    <d v="2017-03-01T00:00:00"/>
    <d v="2017-03-01T00:00:00"/>
    <s v="Wednesday"/>
    <d v="1899-12-30T15:52:53"/>
    <d v="1899-12-30T16:00:00"/>
    <s v="One Way"/>
  </r>
  <r>
    <n v="1251108"/>
    <s v="RFID Card Member"/>
    <s v="appleton"/>
    <s v="WI"/>
    <n v="54913"/>
    <s v="UNITED STATES"/>
    <s v="Bublr for Organizations"/>
    <n v="354"/>
    <x v="24"/>
    <n v="43.06033"/>
    <n v="-87.89546"/>
    <x v="22"/>
    <n v="43.060250000000003"/>
    <n v="-87.892169999999993"/>
    <n v="2"/>
    <n v="0"/>
    <n v="0.3"/>
    <n v="0.3"/>
    <n v="12"/>
    <n v="-1"/>
    <d v="2017-03-04T00:00:00"/>
    <d v="2017-03-01T00:00:00"/>
    <d v="2017-03-04T00:00:00"/>
    <s v="Saturday"/>
    <d v="1899-12-30T15:05:54"/>
    <d v="1899-12-30T15:00:00"/>
    <n v="1"/>
    <d v="2017-03-04T00:00:00"/>
    <d v="2017-03-01T00:00:00"/>
    <d v="2017-03-04T00:00:00"/>
    <s v="Saturday"/>
    <d v="1899-12-30T15:07:04"/>
    <d v="1899-12-30T15:00:00"/>
    <s v="One Way"/>
  </r>
  <r>
    <n v="1251108"/>
    <s v="RFID Card Member"/>
    <s v="appleton"/>
    <s v="WI"/>
    <n v="54913"/>
    <s v="UNITED STATES"/>
    <s v="Bublr for Organizations"/>
    <n v="136"/>
    <x v="24"/>
    <n v="43.06033"/>
    <n v="-87.89546"/>
    <x v="22"/>
    <n v="43.060250000000003"/>
    <n v="-87.892169999999993"/>
    <n v="1"/>
    <n v="0"/>
    <n v="0.2"/>
    <n v="0.1"/>
    <n v="6"/>
    <n v="-1"/>
    <d v="2017-03-30T00:00:00"/>
    <d v="2017-03-01T00:00:00"/>
    <d v="2017-03-30T00:00:00"/>
    <s v="Thursday"/>
    <d v="1899-12-30T20:45:31"/>
    <d v="1899-12-30T21:00:00"/>
    <n v="1"/>
    <d v="2017-03-30T00:00:00"/>
    <d v="2017-03-01T00:00:00"/>
    <d v="2017-03-30T00:00:00"/>
    <s v="Thursday"/>
    <d v="1899-12-30T20:46:36"/>
    <d v="1899-12-30T21:00:00"/>
    <s v="One Way"/>
  </r>
  <r>
    <n v="1251113"/>
    <s v="RFID Card Member"/>
    <s v="Neenah"/>
    <s v="WI"/>
    <n v="54956"/>
    <s v="UNITED STATES"/>
    <s v="Bublr for Organizations"/>
    <n v="32"/>
    <x v="34"/>
    <n v="43.060250000000003"/>
    <n v="-87.892169999999993"/>
    <x v="47"/>
    <n v="43.06033"/>
    <n v="-87.89546"/>
    <n v="1"/>
    <n v="0"/>
    <n v="0.2"/>
    <n v="0.1"/>
    <n v="6"/>
    <n v="-1"/>
    <d v="2017-03-09T00:00:00"/>
    <d v="2017-03-01T00:00:00"/>
    <d v="2017-03-09T00:00:00"/>
    <s v="Thursday"/>
    <d v="1899-12-30T12:11:32"/>
    <d v="1899-12-30T12:00:00"/>
    <n v="1"/>
    <d v="2017-03-09T00:00:00"/>
    <d v="2017-03-01T00:00:00"/>
    <d v="2017-03-09T00:00:00"/>
    <s v="Thursday"/>
    <d v="1899-12-30T12:12:59"/>
    <d v="1899-12-30T12:00:00"/>
    <s v="One Way"/>
  </r>
  <r>
    <n v="1252829"/>
    <s v="RFID Card Member"/>
    <s v="Eau Claire"/>
    <s v="WI"/>
    <n v="54701"/>
    <s v="UNITED STATES"/>
    <s v="Bublr for Organizations"/>
    <n v="5422"/>
    <x v="6"/>
    <n v="43.078530000000001"/>
    <n v="-87.882620000000003"/>
    <x v="22"/>
    <n v="43.060250000000003"/>
    <n v="-87.892169999999993"/>
    <n v="12"/>
    <n v="0"/>
    <n v="1.8"/>
    <n v="1.7"/>
    <n v="72"/>
    <n v="-1"/>
    <d v="2017-03-22T00:00:00"/>
    <d v="2017-03-01T00:00:00"/>
    <d v="2017-03-22T00:00:00"/>
    <s v="Wednesday"/>
    <d v="1899-12-30T05:55:00"/>
    <d v="1899-12-30T06:00:00"/>
    <n v="1"/>
    <d v="2017-03-22T00:00:00"/>
    <d v="2017-03-01T00:00:00"/>
    <d v="2017-03-22T00:00:00"/>
    <s v="Wednesday"/>
    <d v="1899-12-30T06:07:01"/>
    <d v="1899-12-30T06:00:00"/>
    <s v="One Way"/>
  </r>
  <r>
    <n v="1253542"/>
    <s v="RFID Card Member"/>
    <s v="fox point"/>
    <s v="WI"/>
    <n v="53217"/>
    <s v="UNITED STATES"/>
    <s v="Bublr for Organizations"/>
    <n v="5525"/>
    <x v="34"/>
    <n v="43.060250000000003"/>
    <n v="-87.892169999999993"/>
    <x v="47"/>
    <n v="43.06033"/>
    <n v="-87.89546"/>
    <n v="2"/>
    <n v="0"/>
    <n v="0.3"/>
    <n v="0.3"/>
    <n v="12"/>
    <n v="-1"/>
    <d v="2017-03-27T00:00:00"/>
    <d v="2017-03-01T00:00:00"/>
    <d v="2017-03-27T00:00:00"/>
    <s v="Monday"/>
    <d v="1899-12-30T15:34:31"/>
    <d v="1899-12-30T16:00:00"/>
    <n v="1"/>
    <d v="2017-03-27T00:00:00"/>
    <d v="2017-03-01T00:00:00"/>
    <d v="2017-03-27T00:00:00"/>
    <s v="Monday"/>
    <d v="1899-12-30T15:36:28"/>
    <d v="1899-12-30T16:00:00"/>
    <s v="One Way"/>
  </r>
  <r>
    <n v="1255308"/>
    <s v="RFID Card Member"/>
    <s v="milwaukee"/>
    <s v="WI"/>
    <n v="53211"/>
    <s v="UNITED STATES"/>
    <s v="30-Day Pass"/>
    <n v="5583"/>
    <x v="17"/>
    <n v="43.066893999999998"/>
    <n v="-87.877936000000005"/>
    <x v="19"/>
    <n v="43.060786"/>
    <n v="-87.883825999999999"/>
    <n v="4"/>
    <n v="0"/>
    <n v="0.6"/>
    <n v="0.6"/>
    <n v="24"/>
    <n v="-1"/>
    <d v="2017-03-27T00:00:00"/>
    <d v="2017-03-01T00:00:00"/>
    <d v="2017-03-27T00:00:00"/>
    <s v="Monday"/>
    <d v="1899-12-30T14:55:20"/>
    <d v="1899-12-30T15:00:00"/>
    <n v="1"/>
    <d v="2017-03-27T00:00:00"/>
    <d v="2017-03-01T00:00:00"/>
    <d v="2017-03-27T00:00:00"/>
    <s v="Monday"/>
    <d v="1899-12-30T14:59:47"/>
    <d v="1899-12-30T15:00:00"/>
    <s v="One Way"/>
  </r>
  <r>
    <n v="1255308"/>
    <s v="RFID Card Member"/>
    <s v="milwaukee"/>
    <s v="WI"/>
    <n v="53211"/>
    <s v="UNITED STATES"/>
    <s v="30-Day Pass"/>
    <n v="5534"/>
    <x v="17"/>
    <n v="43.066893999999998"/>
    <n v="-87.877936000000005"/>
    <x v="19"/>
    <n v="43.060786"/>
    <n v="-87.883825999999999"/>
    <n v="5"/>
    <n v="0"/>
    <n v="0.8"/>
    <n v="0.7"/>
    <n v="30"/>
    <n v="-1"/>
    <d v="2017-03-23T00:00:00"/>
    <d v="2017-03-01T00:00:00"/>
    <d v="2017-03-23T00:00:00"/>
    <s v="Thursday"/>
    <d v="1899-12-30T15:55:33"/>
    <d v="1899-12-30T16:00:00"/>
    <n v="1"/>
    <d v="2017-03-23T00:00:00"/>
    <d v="2017-03-01T00:00:00"/>
    <d v="2017-03-23T00:00:00"/>
    <s v="Thursday"/>
    <d v="1899-12-30T16:00:18"/>
    <d v="1899-12-30T16:00:00"/>
    <s v="One Way"/>
  </r>
  <r>
    <n v="1255308"/>
    <s v="RFID Card Member"/>
    <s v="milwaukee"/>
    <s v="WI"/>
    <n v="53211"/>
    <s v="UNITED STATES"/>
    <s v="30-Day Pass"/>
    <n v="338"/>
    <x v="17"/>
    <n v="43.066893999999998"/>
    <n v="-87.877936000000005"/>
    <x v="19"/>
    <n v="43.060786"/>
    <n v="-87.883825999999999"/>
    <n v="3"/>
    <n v="0"/>
    <n v="0.5"/>
    <n v="0.4"/>
    <n v="18"/>
    <n v="-1"/>
    <d v="2017-03-31T00:00:00"/>
    <d v="2017-03-01T00:00:00"/>
    <d v="2017-03-31T00:00:00"/>
    <s v="Friday"/>
    <d v="1899-12-30T13:54:10"/>
    <d v="1899-12-30T14:00:00"/>
    <n v="1"/>
    <d v="2017-03-31T00:00:00"/>
    <d v="2017-03-01T00:00:00"/>
    <d v="2017-03-31T00:00:00"/>
    <s v="Friday"/>
    <d v="1899-12-30T13:57:20"/>
    <d v="1899-12-30T14:00:00"/>
    <s v="One Way"/>
  </r>
  <r>
    <n v="1255543"/>
    <s v="RFID Card Member"/>
    <s v="Burlington"/>
    <s v="WI"/>
    <n v="53105"/>
    <s v="UNITED STATES"/>
    <s v="Bublr for Organizations"/>
    <n v="228"/>
    <x v="19"/>
    <n v="43.074890000000003"/>
    <n v="-87.882810000000006"/>
    <x v="11"/>
    <n v="43.078530000000001"/>
    <n v="-87.882620000000003"/>
    <n v="2"/>
    <n v="0"/>
    <n v="0.3"/>
    <n v="0.3"/>
    <n v="12"/>
    <n v="-1"/>
    <d v="2017-03-15T00:00:00"/>
    <d v="2017-03-01T00:00:00"/>
    <d v="2017-03-15T00:00:00"/>
    <s v="Wednesday"/>
    <d v="1899-12-30T21:04:11"/>
    <d v="1899-12-30T21:00:00"/>
    <n v="1"/>
    <d v="2017-03-15T00:00:00"/>
    <d v="2017-03-01T00:00:00"/>
    <d v="2017-03-15T00:00:00"/>
    <s v="Wednesday"/>
    <d v="1899-12-30T21:06:18"/>
    <d v="1899-12-30T21:00:00"/>
    <s v="One Way"/>
  </r>
  <r>
    <n v="1257756"/>
    <s v="RFID Card Member"/>
    <s v="milwaukee"/>
    <s v="WI"/>
    <n v="53204"/>
    <s v="UNITED STATES"/>
    <s v="Annual Pass"/>
    <n v="307"/>
    <x v="30"/>
    <n v="43.053040000000003"/>
    <n v="-87.897660000000002"/>
    <x v="0"/>
    <n v="43.04824"/>
    <n v="-87.904970000000006"/>
    <n v="6"/>
    <n v="0"/>
    <n v="0.9"/>
    <n v="0.9"/>
    <n v="36"/>
    <n v="-1"/>
    <d v="2017-03-16T00:00:00"/>
    <d v="2017-03-01T00:00:00"/>
    <d v="2017-03-16T00:00:00"/>
    <s v="Thursday"/>
    <d v="1899-12-30T17:41:58"/>
    <d v="1899-12-30T18:00:00"/>
    <n v="1"/>
    <d v="2017-03-16T00:00:00"/>
    <d v="2017-03-01T00:00:00"/>
    <d v="2017-03-16T00:00:00"/>
    <s v="Thursday"/>
    <d v="1899-12-30T17:47:30"/>
    <d v="1899-12-30T18:00:00"/>
    <s v="One Way"/>
  </r>
  <r>
    <n v="1260485"/>
    <s v="RFID Card Member"/>
    <s v="Shorewood"/>
    <s v="WI"/>
    <n v="53211"/>
    <s v="UNITED STATES"/>
    <s v="Annual Pass"/>
    <n v="11168"/>
    <x v="1"/>
    <n v="43.048200000000001"/>
    <n v="-87.900859999999994"/>
    <x v="1"/>
    <n v="43.03886"/>
    <n v="-87.902720000000002"/>
    <n v="6"/>
    <n v="0"/>
    <n v="0.9"/>
    <n v="0.9"/>
    <n v="36"/>
    <n v="-1"/>
    <d v="2017-03-06T00:00:00"/>
    <d v="2017-03-01T00:00:00"/>
    <d v="2017-03-06T00:00:00"/>
    <s v="Monday"/>
    <d v="1899-12-30T08:03:27"/>
    <d v="1899-12-30T08:00:00"/>
    <n v="1"/>
    <d v="2017-03-06T00:00:00"/>
    <d v="2017-03-01T00:00:00"/>
    <d v="2017-03-06T00:00:00"/>
    <s v="Monday"/>
    <d v="1899-12-30T08:09:51"/>
    <d v="1899-12-30T08:00:00"/>
    <s v="One Way"/>
  </r>
  <r>
    <n v="1260485"/>
    <s v="RFID Card Member"/>
    <s v="Shorewood"/>
    <s v="WI"/>
    <n v="53211"/>
    <s v="UNITED STATES"/>
    <s v="Annual Pass"/>
    <n v="271"/>
    <x v="1"/>
    <n v="43.048200000000001"/>
    <n v="-87.900859999999994"/>
    <x v="1"/>
    <n v="43.03886"/>
    <n v="-87.902720000000002"/>
    <n v="4"/>
    <n v="0"/>
    <n v="0.6"/>
    <n v="0.6"/>
    <n v="24"/>
    <n v="-1"/>
    <d v="2017-03-24T00:00:00"/>
    <d v="2017-03-01T00:00:00"/>
    <d v="2017-03-24T00:00:00"/>
    <s v="Friday"/>
    <d v="1899-12-30T07:40:11"/>
    <d v="1899-12-30T08:00:00"/>
    <n v="1"/>
    <d v="2017-03-24T00:00:00"/>
    <d v="2017-03-01T00:00:00"/>
    <d v="2017-03-24T00:00:00"/>
    <s v="Friday"/>
    <d v="1899-12-30T07:44:53"/>
    <d v="1899-12-30T08:00:00"/>
    <s v="One Way"/>
  </r>
  <r>
    <n v="1269318"/>
    <s v="RFID Card Member"/>
    <s v="milwaukee"/>
    <s v="WI"/>
    <n v="53204"/>
    <s v="UNITED STATES"/>
    <s v="Annual Pass"/>
    <n v="5506"/>
    <x v="11"/>
    <n v="43.031480000000002"/>
    <n v="-87.908169999999998"/>
    <x v="3"/>
    <n v="43.03519"/>
    <n v="-87.907390000000007"/>
    <n v="2"/>
    <n v="0"/>
    <n v="0.3"/>
    <n v="0.3"/>
    <n v="12"/>
    <n v="-1"/>
    <d v="2017-03-01T00:00:00"/>
    <d v="2017-03-01T00:00:00"/>
    <d v="2017-03-01T00:00:00"/>
    <s v="Wednesday"/>
    <d v="1899-12-30T12:43:06"/>
    <d v="1899-12-30T13:00:00"/>
    <n v="1"/>
    <d v="2017-03-01T00:00:00"/>
    <d v="2017-03-01T00:00:00"/>
    <d v="2017-03-01T00:00:00"/>
    <s v="Wednesday"/>
    <d v="1899-12-30T12:45:20"/>
    <d v="1899-12-30T13:00:00"/>
    <s v="One Way"/>
  </r>
  <r>
    <n v="1269318"/>
    <s v="RFID Card Member"/>
    <s v="milwaukee"/>
    <s v="WI"/>
    <n v="53204"/>
    <s v="UNITED STATES"/>
    <s v="Annual Pass"/>
    <n v="5452"/>
    <x v="13"/>
    <n v="43.03913"/>
    <n v="-87.916150000000002"/>
    <x v="37"/>
    <n v="43.02948"/>
    <n v="-87.912819999999996"/>
    <n v="12"/>
    <n v="0"/>
    <n v="1.8"/>
    <n v="1.7"/>
    <n v="72"/>
    <n v="-1"/>
    <d v="2017-03-14T00:00:00"/>
    <d v="2017-03-01T00:00:00"/>
    <d v="2017-03-14T00:00:00"/>
    <s v="Tuesday"/>
    <d v="1899-12-30T15:58:51"/>
    <d v="1899-12-30T16:00:00"/>
    <n v="1"/>
    <d v="2017-03-14T00:00:00"/>
    <d v="2017-03-01T00:00:00"/>
    <d v="2017-03-14T00:00:00"/>
    <s v="Tuesday"/>
    <d v="1899-12-30T16:10:33"/>
    <d v="1899-12-30T16:00:00"/>
    <s v="One Way"/>
  </r>
  <r>
    <n v="1273234"/>
    <s v="RFID Card Member"/>
    <s v="Crystal Lake"/>
    <s v="IL"/>
    <n v="60014"/>
    <s v="UNITED STATES"/>
    <s v="Pay as You Go Pass"/>
    <n v="6"/>
    <x v="33"/>
    <n v="43.041646999999998"/>
    <n v="-87.927257999999995"/>
    <x v="41"/>
    <n v="43.060155999999999"/>
    <n v="-87.881258000000003"/>
    <n v="27"/>
    <n v="0"/>
    <n v="4.0999999999999996"/>
    <n v="3.8"/>
    <n v="162"/>
    <n v="-1"/>
    <d v="2017-03-31T00:00:00"/>
    <d v="2017-03-01T00:00:00"/>
    <d v="2017-03-31T00:00:00"/>
    <s v="Friday"/>
    <d v="1899-12-30T17:59:45"/>
    <d v="1899-12-30T18:00:00"/>
    <n v="1"/>
    <d v="2017-03-31T00:00:00"/>
    <d v="2017-03-01T00:00:00"/>
    <d v="2017-03-31T00:00:00"/>
    <s v="Friday"/>
    <d v="1899-12-30T18:26:00"/>
    <d v="1899-12-30T18:00:00"/>
    <s v="One Way"/>
  </r>
  <r>
    <n v="1273234"/>
    <s v="RFID Card Member"/>
    <s v="Crystal Lake"/>
    <s v="IL"/>
    <n v="60014"/>
    <s v="UNITED STATES"/>
    <s v="Pay as You Go Pass"/>
    <n v="5450"/>
    <x v="17"/>
    <n v="43.066893999999998"/>
    <n v="-87.877936000000005"/>
    <x v="29"/>
    <n v="43.040154000000001"/>
    <n v="-87.932113000000001"/>
    <n v="33"/>
    <n v="0"/>
    <n v="5"/>
    <n v="4.7"/>
    <n v="198"/>
    <n v="-1"/>
    <d v="2017-03-31T00:00:00"/>
    <d v="2017-03-01T00:00:00"/>
    <d v="2017-03-31T00:00:00"/>
    <s v="Friday"/>
    <d v="1899-12-30T19:34:23"/>
    <d v="1899-12-30T20:00:00"/>
    <n v="1"/>
    <d v="2017-03-31T00:00:00"/>
    <d v="2017-03-01T00:00:00"/>
    <d v="2017-03-31T00:00:00"/>
    <s v="Friday"/>
    <d v="1899-12-30T20:07:49"/>
    <d v="1899-12-30T20:00:00"/>
    <s v="One Way"/>
  </r>
  <r>
    <n v="1276651"/>
    <s v="RFID Card Member"/>
    <s v="milwaukee"/>
    <s v="WI"/>
    <n v="53211"/>
    <s v="UNITED STATES"/>
    <s v="Annual Pass"/>
    <n v="19"/>
    <x v="20"/>
    <n v="43.077359999999999"/>
    <n v="-87.880769999999998"/>
    <x v="24"/>
    <n v="43.052549999999997"/>
    <n v="-87.909329999999997"/>
    <n v="16"/>
    <n v="0"/>
    <n v="2.4"/>
    <n v="2.2999999999999998"/>
    <n v="96"/>
    <n v="-1"/>
    <d v="2017-03-28T00:00:00"/>
    <d v="2017-03-01T00:00:00"/>
    <d v="2017-03-28T00:00:00"/>
    <s v="Tuesday"/>
    <d v="1899-12-30T07:19:54"/>
    <d v="1899-12-30T07:00:00"/>
    <n v="1"/>
    <d v="2017-03-28T00:00:00"/>
    <d v="2017-03-01T00:00:00"/>
    <d v="2017-03-28T00:00:00"/>
    <s v="Tuesday"/>
    <d v="1899-12-30T07:35:14"/>
    <d v="1899-12-30T08:00:00"/>
    <s v="One Way"/>
  </r>
  <r>
    <n v="1276651"/>
    <s v="RFID Card Member"/>
    <s v="milwaukee"/>
    <s v="WI"/>
    <n v="53211"/>
    <s v="UNITED STATES"/>
    <s v="Annual Pass"/>
    <n v="976"/>
    <x v="20"/>
    <n v="43.077359999999999"/>
    <n v="-87.880769999999998"/>
    <x v="24"/>
    <n v="43.052549999999997"/>
    <n v="-87.909329999999997"/>
    <n v="18"/>
    <n v="0"/>
    <n v="2.7"/>
    <n v="2.6"/>
    <n v="108"/>
    <n v="-1"/>
    <d v="2017-03-23T00:00:00"/>
    <d v="2017-03-01T00:00:00"/>
    <d v="2017-03-23T00:00:00"/>
    <s v="Thursday"/>
    <d v="1899-12-30T07:49:04"/>
    <d v="1899-12-30T08:00:00"/>
    <n v="1"/>
    <d v="2017-03-23T00:00:00"/>
    <d v="2017-03-01T00:00:00"/>
    <d v="2017-03-23T00:00:00"/>
    <s v="Thursday"/>
    <d v="1899-12-30T08:07:52"/>
    <d v="1899-12-30T08:00:00"/>
    <s v="One Way"/>
  </r>
  <r>
    <n v="1276651"/>
    <s v="RFID Card Member"/>
    <s v="milwaukee"/>
    <s v="WI"/>
    <n v="53211"/>
    <s v="UNITED STATES"/>
    <s v="Annual Pass"/>
    <n v="11105"/>
    <x v="20"/>
    <n v="43.077359999999999"/>
    <n v="-87.880769999999998"/>
    <x v="19"/>
    <n v="43.060786"/>
    <n v="-87.883825999999999"/>
    <n v="9"/>
    <n v="0"/>
    <n v="1.4"/>
    <n v="1.3"/>
    <n v="54"/>
    <n v="-1"/>
    <d v="2017-03-07T00:00:00"/>
    <d v="2017-03-01T00:00:00"/>
    <d v="2017-03-07T00:00:00"/>
    <s v="Tuesday"/>
    <d v="1899-12-30T21:46:20"/>
    <d v="1899-12-30T22:00:00"/>
    <n v="1"/>
    <d v="2017-03-07T00:00:00"/>
    <d v="2017-03-01T00:00:00"/>
    <d v="2017-03-07T00:00:00"/>
    <s v="Tuesday"/>
    <d v="1899-12-30T21:55:26"/>
    <d v="1899-12-30T22:00:00"/>
    <s v="One Way"/>
  </r>
  <r>
    <n v="1276651"/>
    <s v="RFID Card Member"/>
    <s v="milwaukee"/>
    <s v="WI"/>
    <n v="53211"/>
    <s v="UNITED STATES"/>
    <s v="Annual Pass"/>
    <n v="976"/>
    <x v="20"/>
    <n v="43.077359999999999"/>
    <n v="-87.880769999999998"/>
    <x v="24"/>
    <n v="43.052549999999997"/>
    <n v="-87.909329999999997"/>
    <n v="17"/>
    <n v="0"/>
    <n v="2.6"/>
    <n v="2.4"/>
    <n v="102"/>
    <n v="-1"/>
    <d v="2017-03-11T00:00:00"/>
    <d v="2017-03-01T00:00:00"/>
    <d v="2017-03-11T00:00:00"/>
    <s v="Saturday"/>
    <d v="1899-12-30T09:15:37"/>
    <d v="1899-12-30T09:00:00"/>
    <n v="1"/>
    <d v="2017-03-11T00:00:00"/>
    <d v="2017-03-01T00:00:00"/>
    <d v="2017-03-11T00:00:00"/>
    <s v="Saturday"/>
    <d v="1899-12-30T09:32:39"/>
    <d v="1899-12-30T10:00:00"/>
    <s v="One Way"/>
  </r>
  <r>
    <n v="1279843"/>
    <s v="RFID Card Member"/>
    <s v="milwaukee"/>
    <s v="WI"/>
    <n v="53211"/>
    <s v="UNITED STATES"/>
    <s v="Annual Pass"/>
    <n v="5432"/>
    <x v="17"/>
    <n v="43.066893999999998"/>
    <n v="-87.877936000000005"/>
    <x v="18"/>
    <n v="43.074890000000003"/>
    <n v="-87.882810000000006"/>
    <n v="6"/>
    <n v="0"/>
    <n v="0.9"/>
    <n v="0.9"/>
    <n v="36"/>
    <n v="-1"/>
    <d v="2017-03-29T00:00:00"/>
    <d v="2017-03-01T00:00:00"/>
    <d v="2017-03-29T00:00:00"/>
    <s v="Wednesday"/>
    <d v="1899-12-30T07:40:48"/>
    <d v="1899-12-30T08:00:00"/>
    <n v="1"/>
    <d v="2017-03-29T00:00:00"/>
    <d v="2017-03-01T00:00:00"/>
    <d v="2017-03-29T00:00:00"/>
    <s v="Wednesday"/>
    <d v="1899-12-30T07:46:22"/>
    <d v="1899-12-30T08:00:00"/>
    <s v="One Way"/>
  </r>
  <r>
    <n v="1298099"/>
    <s v="RFID Card Member"/>
    <s v="milwaukee"/>
    <s v="WI"/>
    <n v="53233"/>
    <s v="UNITED STATES"/>
    <s v="Annual Pass"/>
    <n v="11046"/>
    <x v="33"/>
    <n v="43.041646999999998"/>
    <n v="-87.927257999999995"/>
    <x v="4"/>
    <n v="43.038580000000003"/>
    <n v="-87.90934"/>
    <n v="8"/>
    <n v="0"/>
    <n v="1.2"/>
    <n v="1.1000000000000001"/>
    <n v="48"/>
    <n v="-1"/>
    <d v="2017-03-24T00:00:00"/>
    <d v="2017-03-01T00:00:00"/>
    <d v="2017-03-24T00:00:00"/>
    <s v="Friday"/>
    <d v="1899-12-30T08:29:46"/>
    <d v="1899-12-30T08:00:00"/>
    <n v="1"/>
    <d v="2017-03-24T00:00:00"/>
    <d v="2017-03-01T00:00:00"/>
    <d v="2017-03-24T00:00:00"/>
    <s v="Friday"/>
    <d v="1899-12-30T08:37:28"/>
    <d v="1899-12-30T09:00:00"/>
    <s v="One Way"/>
  </r>
  <r>
    <n v="1305070"/>
    <s v="RFID Card Member"/>
    <s v="Westmont"/>
    <s v="IL"/>
    <n v="60559"/>
    <s v="UNITED STATES"/>
    <s v="Annual Pass"/>
    <n v="316"/>
    <x v="43"/>
    <n v="43.036900000000003"/>
    <n v="-87.89667"/>
    <x v="29"/>
    <n v="43.040154000000001"/>
    <n v="-87.932113000000001"/>
    <n v="16"/>
    <n v="0"/>
    <n v="2.4"/>
    <n v="2.2999999999999998"/>
    <n v="96"/>
    <n v="-1"/>
    <d v="2017-03-26T00:00:00"/>
    <d v="2017-03-01T00:00:00"/>
    <d v="2017-03-26T00:00:00"/>
    <s v="Sunday"/>
    <d v="1899-12-30T19:03:26"/>
    <d v="1899-12-30T19:00:00"/>
    <n v="1"/>
    <d v="2017-03-26T00:00:00"/>
    <d v="2017-03-01T00:00:00"/>
    <d v="2017-03-26T00:00:00"/>
    <s v="Sunday"/>
    <d v="1899-12-30T19:19:19"/>
    <d v="1899-12-30T19:00:00"/>
    <s v="One Way"/>
  </r>
  <r>
    <n v="1328721"/>
    <s v="RFID Card Member"/>
    <s v="milwaukee"/>
    <s v="WI"/>
    <n v="53207"/>
    <s v="UNITED STATES"/>
    <s v="Annual Pass"/>
    <n v="5438"/>
    <x v="7"/>
    <n v="43.038580000000003"/>
    <n v="-87.90934"/>
    <x v="33"/>
    <n v="43.004728999999998"/>
    <n v="-87.905463999999995"/>
    <n v="37"/>
    <n v="0"/>
    <n v="5.6"/>
    <n v="5.3"/>
    <n v="222"/>
    <n v="-1"/>
    <d v="2017-03-14T00:00:00"/>
    <d v="2017-03-01T00:00:00"/>
    <d v="2017-03-14T00:00:00"/>
    <s v="Tuesday"/>
    <d v="1899-12-30T19:09:44"/>
    <d v="1899-12-30T19:00:00"/>
    <n v="1"/>
    <d v="2017-03-14T00:00:00"/>
    <d v="2017-03-01T00:00:00"/>
    <d v="2017-03-14T00:00:00"/>
    <s v="Tuesday"/>
    <d v="1899-12-30T19:46:22"/>
    <d v="1899-12-30T20:00:00"/>
    <s v="One Way"/>
  </r>
  <r>
    <n v="1328721"/>
    <s v="RFID Card Member"/>
    <s v="milwaukee"/>
    <s v="WI"/>
    <n v="53207"/>
    <s v="UNITED STATES"/>
    <s v="Annual Pass"/>
    <n v="315"/>
    <x v="7"/>
    <n v="43.038580000000003"/>
    <n v="-87.90934"/>
    <x v="32"/>
    <n v="43.026229999999998"/>
    <n v="-87.912809999999993"/>
    <n v="8"/>
    <n v="0"/>
    <n v="1.2"/>
    <n v="1.1000000000000001"/>
    <n v="48"/>
    <n v="-1"/>
    <d v="2017-03-11T00:00:00"/>
    <d v="2017-03-01T00:00:00"/>
    <d v="2017-03-11T00:00:00"/>
    <s v="Saturday"/>
    <d v="1899-12-30T07:58:32"/>
    <d v="1899-12-30T08:00:00"/>
    <n v="1"/>
    <d v="2017-03-11T00:00:00"/>
    <d v="2017-03-01T00:00:00"/>
    <d v="2017-03-11T00:00:00"/>
    <s v="Saturday"/>
    <d v="1899-12-30T08:06:57"/>
    <d v="1899-12-30T08:00:00"/>
    <s v="One Way"/>
  </r>
  <r>
    <n v="1328721"/>
    <s v="RFID Card Member"/>
    <s v="milwaukee"/>
    <s v="WI"/>
    <n v="53207"/>
    <s v="UNITED STATES"/>
    <s v="Annual Pass"/>
    <n v="997"/>
    <x v="2"/>
    <n v="43.03886"/>
    <n v="-87.902720000000002"/>
    <x v="32"/>
    <n v="43.026229999999998"/>
    <n v="-87.912809999999993"/>
    <n v="8"/>
    <n v="0"/>
    <n v="1.2"/>
    <n v="1.1000000000000001"/>
    <n v="48"/>
    <n v="-1"/>
    <d v="2017-03-01T00:00:00"/>
    <d v="2017-03-01T00:00:00"/>
    <d v="2017-03-01T00:00:00"/>
    <s v="Wednesday"/>
    <d v="1899-12-30T16:08:02"/>
    <d v="1899-12-30T16:00:00"/>
    <n v="1"/>
    <d v="2017-03-01T00:00:00"/>
    <d v="2017-03-01T00:00:00"/>
    <d v="2017-03-01T00:00:00"/>
    <s v="Wednesday"/>
    <d v="1899-12-30T16:16:16"/>
    <d v="1899-12-30T16:00:00"/>
    <s v="One Way"/>
  </r>
  <r>
    <n v="1328721"/>
    <s v="RFID Card Member"/>
    <s v="milwaukee"/>
    <s v="WI"/>
    <n v="53207"/>
    <s v="UNITED STATES"/>
    <s v="Annual Pass"/>
    <n v="43"/>
    <x v="49"/>
    <n v="43.026229999999998"/>
    <n v="-87.912809999999993"/>
    <x v="4"/>
    <n v="43.038580000000003"/>
    <n v="-87.90934"/>
    <n v="8"/>
    <n v="0"/>
    <n v="1.2"/>
    <n v="1.1000000000000001"/>
    <n v="48"/>
    <n v="-1"/>
    <d v="2017-03-31T00:00:00"/>
    <d v="2017-03-01T00:00:00"/>
    <d v="2017-03-31T00:00:00"/>
    <s v="Friday"/>
    <d v="1899-12-30T18:20:30"/>
    <d v="1899-12-30T18:00:00"/>
    <n v="1"/>
    <d v="2017-03-31T00:00:00"/>
    <d v="2017-03-01T00:00:00"/>
    <d v="2017-03-31T00:00:00"/>
    <s v="Friday"/>
    <d v="1899-12-30T18:28:21"/>
    <d v="1899-12-30T18:00:00"/>
    <s v="One Way"/>
  </r>
  <r>
    <n v="1328721"/>
    <s v="RFID Card Member"/>
    <s v="milwaukee"/>
    <s v="WI"/>
    <n v="53207"/>
    <s v="UNITED STATES"/>
    <s v="Annual Pass"/>
    <n v="997"/>
    <x v="49"/>
    <n v="43.026229999999998"/>
    <n v="-87.912809999999993"/>
    <x v="46"/>
    <n v="43.041646999999998"/>
    <n v="-87.927257999999995"/>
    <n v="12"/>
    <n v="0"/>
    <n v="1.8"/>
    <n v="1.7"/>
    <n v="72"/>
    <n v="-1"/>
    <d v="2017-03-28T00:00:00"/>
    <d v="2017-03-01T00:00:00"/>
    <d v="2017-03-28T00:00:00"/>
    <s v="Tuesday"/>
    <d v="1899-12-30T15:17:56"/>
    <d v="1899-12-30T15:00:00"/>
    <n v="1"/>
    <d v="2017-03-28T00:00:00"/>
    <d v="2017-03-01T00:00:00"/>
    <d v="2017-03-28T00:00:00"/>
    <s v="Tuesday"/>
    <d v="1899-12-30T15:29:20"/>
    <d v="1899-12-30T15:00:00"/>
    <s v="One Way"/>
  </r>
  <r>
    <n v="1330190"/>
    <s v="RFID Card Member"/>
    <s v="milwaukee"/>
    <s v="WI"/>
    <n v="53202"/>
    <s v="UNITED STATES"/>
    <s v="Annual Pass"/>
    <n v="5458"/>
    <x v="43"/>
    <n v="43.036900000000003"/>
    <n v="-87.89667"/>
    <x v="25"/>
    <n v="43.04804"/>
    <n v="-87.896720000000002"/>
    <n v="10"/>
    <n v="0"/>
    <n v="1.5"/>
    <n v="1.4"/>
    <n v="60"/>
    <n v="-1"/>
    <d v="2017-03-12T00:00:00"/>
    <d v="2017-03-01T00:00:00"/>
    <d v="2017-03-12T00:00:00"/>
    <s v="Sunday"/>
    <d v="1899-12-30T17:34:55"/>
    <d v="1899-12-30T18:00:00"/>
    <n v="1"/>
    <d v="2017-03-12T00:00:00"/>
    <d v="2017-03-01T00:00:00"/>
    <d v="2017-03-12T00:00:00"/>
    <s v="Sunday"/>
    <d v="1899-12-30T17:44:39"/>
    <d v="1899-12-30T18:00:00"/>
    <s v="One Way"/>
  </r>
  <r>
    <n v="1351368"/>
    <s v="RFID Card Member"/>
    <s v="milwaukee"/>
    <s v="WI"/>
    <n v="53202"/>
    <s v="UNITED STATES"/>
    <s v="Annual Pass"/>
    <n v="989"/>
    <x v="31"/>
    <n v="43.052460000000004"/>
    <n v="-87.891000000000005"/>
    <x v="2"/>
    <n v="43.048200000000001"/>
    <n v="-87.900859999999994"/>
    <n v="8"/>
    <n v="0"/>
    <n v="1.2"/>
    <n v="1.1000000000000001"/>
    <n v="48"/>
    <n v="-1"/>
    <d v="2017-03-05T00:00:00"/>
    <d v="2017-03-01T00:00:00"/>
    <d v="2017-03-05T00:00:00"/>
    <s v="Sunday"/>
    <d v="1899-12-30T10:10:46"/>
    <d v="1899-12-30T10:00:00"/>
    <n v="1"/>
    <d v="2017-03-05T00:00:00"/>
    <d v="2017-03-01T00:00:00"/>
    <d v="2017-03-05T00:00:00"/>
    <s v="Sunday"/>
    <d v="1899-12-30T10:18:21"/>
    <d v="1899-12-30T10:00:00"/>
    <s v="One Way"/>
  </r>
  <r>
    <n v="1351368"/>
    <s v="RFID Card Member"/>
    <s v="milwaukee"/>
    <s v="WI"/>
    <n v="53202"/>
    <s v="UNITED STATES"/>
    <s v="Annual Pass"/>
    <n v="9"/>
    <x v="48"/>
    <n v="43.058619999999998"/>
    <n v="-87.885319999999993"/>
    <x v="26"/>
    <n v="43.052460000000004"/>
    <n v="-87.891000000000005"/>
    <n v="18"/>
    <n v="0"/>
    <n v="2.7"/>
    <n v="2.6"/>
    <n v="108"/>
    <n v="-1"/>
    <d v="2017-03-20T00:00:00"/>
    <d v="2017-03-01T00:00:00"/>
    <d v="2017-03-20T00:00:00"/>
    <s v="Monday"/>
    <d v="1899-12-30T09:15:55"/>
    <d v="1899-12-30T09:00:00"/>
    <n v="1"/>
    <d v="2017-03-20T00:00:00"/>
    <d v="2017-03-01T00:00:00"/>
    <d v="2017-03-20T00:00:00"/>
    <s v="Monday"/>
    <d v="1899-12-30T09:33:25"/>
    <d v="1899-12-30T10:00:00"/>
    <s v="One Way"/>
  </r>
  <r>
    <n v="1351368"/>
    <s v="RFID Card Member"/>
    <s v="milwaukee"/>
    <s v="WI"/>
    <n v="53202"/>
    <s v="UNITED STATES"/>
    <s v="Annual Pass"/>
    <n v="91"/>
    <x v="24"/>
    <n v="43.06033"/>
    <n v="-87.89546"/>
    <x v="19"/>
    <n v="43.060786"/>
    <n v="-87.883825999999999"/>
    <n v="5"/>
    <n v="0"/>
    <n v="0.8"/>
    <n v="0.7"/>
    <n v="30"/>
    <n v="-1"/>
    <d v="2017-03-17T00:00:00"/>
    <d v="2017-03-01T00:00:00"/>
    <d v="2017-03-17T00:00:00"/>
    <s v="Friday"/>
    <d v="1899-12-30T20:44:03"/>
    <d v="1899-12-30T21:00:00"/>
    <n v="1"/>
    <d v="2017-03-17T00:00:00"/>
    <d v="2017-03-01T00:00:00"/>
    <d v="2017-03-17T00:00:00"/>
    <s v="Friday"/>
    <d v="1899-12-30T20:49:24"/>
    <d v="1899-12-30T21:00:00"/>
    <s v="One Way"/>
  </r>
  <r>
    <n v="1351368"/>
    <s v="RFID Card Member"/>
    <s v="milwaukee"/>
    <s v="WI"/>
    <n v="53202"/>
    <s v="UNITED STATES"/>
    <s v="Annual Pass"/>
    <n v="9"/>
    <x v="21"/>
    <n v="43.060786"/>
    <n v="-87.883825999999999"/>
    <x v="26"/>
    <n v="43.052460000000004"/>
    <n v="-87.891000000000005"/>
    <n v="161"/>
    <n v="0"/>
    <n v="18"/>
    <n v="17.100000000000001"/>
    <n v="720"/>
    <n v="-1"/>
    <d v="2017-03-28T00:00:00"/>
    <d v="2017-03-01T00:00:00"/>
    <d v="2017-03-28T00:00:00"/>
    <s v="Tuesday"/>
    <d v="1899-12-30T12:07:43"/>
    <d v="1899-12-30T12:00:00"/>
    <n v="1"/>
    <d v="2017-03-28T00:00:00"/>
    <d v="2017-03-01T00:00:00"/>
    <d v="2017-03-28T00:00:00"/>
    <s v="Tuesday"/>
    <d v="1899-12-30T14:48:06"/>
    <d v="1899-12-30T15:00:00"/>
    <s v="One Way"/>
  </r>
  <r>
    <n v="1351368"/>
    <s v="RFID Card Member"/>
    <s v="milwaukee"/>
    <s v="WI"/>
    <n v="53202"/>
    <s v="UNITED STATES"/>
    <s v="Annual Pass"/>
    <n v="23"/>
    <x v="32"/>
    <n v="43.040154000000001"/>
    <n v="-87.932113000000001"/>
    <x v="9"/>
    <n v="43.03913"/>
    <n v="-87.916150000000002"/>
    <n v="7"/>
    <n v="0"/>
    <n v="1.1000000000000001"/>
    <n v="1"/>
    <n v="42"/>
    <n v="-1"/>
    <d v="2017-03-29T00:00:00"/>
    <d v="2017-03-01T00:00:00"/>
    <d v="2017-03-29T00:00:00"/>
    <s v="Wednesday"/>
    <d v="1899-12-30T13:05:16"/>
    <d v="1899-12-30T13:00:00"/>
    <n v="1"/>
    <d v="2017-03-29T00:00:00"/>
    <d v="2017-03-01T00:00:00"/>
    <d v="2017-03-29T00:00:00"/>
    <s v="Wednesday"/>
    <d v="1899-12-30T13:12:50"/>
    <d v="1899-12-30T13:00:00"/>
    <s v="One Way"/>
  </r>
  <r>
    <n v="1357250"/>
    <s v="RFID Card Member"/>
    <s v="milwaukee"/>
    <s v="WI"/>
    <n v="53202"/>
    <s v="UNITED STATES"/>
    <s v="Annual Pass"/>
    <n v="106"/>
    <x v="1"/>
    <n v="43.048200000000001"/>
    <n v="-87.900859999999994"/>
    <x v="1"/>
    <n v="43.03886"/>
    <n v="-87.902720000000002"/>
    <n v="5"/>
    <n v="0"/>
    <n v="0.8"/>
    <n v="0.7"/>
    <n v="30"/>
    <n v="-1"/>
    <d v="2017-03-29T00:00:00"/>
    <d v="2017-03-01T00:00:00"/>
    <d v="2017-03-29T00:00:00"/>
    <s v="Wednesday"/>
    <d v="1899-12-30T08:30:24"/>
    <d v="1899-12-30T09:00:00"/>
    <n v="1"/>
    <d v="2017-03-29T00:00:00"/>
    <d v="2017-03-01T00:00:00"/>
    <d v="2017-03-29T00:00:00"/>
    <s v="Wednesday"/>
    <d v="1899-12-30T08:35:14"/>
    <d v="1899-12-30T09:00:00"/>
    <s v="One Way"/>
  </r>
  <r>
    <n v="1357250"/>
    <s v="RFID Card Member"/>
    <s v="milwaukee"/>
    <s v="WI"/>
    <n v="53202"/>
    <s v="UNITED STATES"/>
    <s v="Annual Pass"/>
    <n v="217"/>
    <x v="38"/>
    <n v="43.038719999999998"/>
    <n v="-87.905339999999995"/>
    <x v="10"/>
    <n v="43.042490000000001"/>
    <n v="-87.909959999999998"/>
    <n v="3"/>
    <n v="0"/>
    <n v="0.5"/>
    <n v="0.4"/>
    <n v="18"/>
    <n v="-1"/>
    <d v="2017-03-28T00:00:00"/>
    <d v="2017-03-01T00:00:00"/>
    <d v="2017-03-28T00:00:00"/>
    <s v="Tuesday"/>
    <d v="1899-12-30T20:32:21"/>
    <d v="1899-12-30T21:00:00"/>
    <n v="1"/>
    <d v="2017-03-28T00:00:00"/>
    <d v="2017-03-01T00:00:00"/>
    <d v="2017-03-28T00:00:00"/>
    <s v="Tuesday"/>
    <d v="1899-12-30T20:35:04"/>
    <d v="1899-12-30T21:00:00"/>
    <s v="One Way"/>
  </r>
  <r>
    <n v="1357250"/>
    <s v="RFID Card Member"/>
    <s v="milwaukee"/>
    <s v="WI"/>
    <n v="53202"/>
    <s v="UNITED STATES"/>
    <s v="Annual Pass"/>
    <n v="247"/>
    <x v="2"/>
    <n v="43.03886"/>
    <n v="-87.902720000000002"/>
    <x v="2"/>
    <n v="43.048200000000001"/>
    <n v="-87.900859999999994"/>
    <n v="6"/>
    <n v="0"/>
    <n v="0.9"/>
    <n v="0.9"/>
    <n v="36"/>
    <n v="-1"/>
    <d v="2017-03-29T00:00:00"/>
    <d v="2017-03-01T00:00:00"/>
    <d v="2017-03-29T00:00:00"/>
    <s v="Wednesday"/>
    <d v="1899-12-30T21:33:20"/>
    <d v="1899-12-30T22:00:00"/>
    <n v="1"/>
    <d v="2017-03-29T00:00:00"/>
    <d v="2017-03-01T00:00:00"/>
    <d v="2017-03-29T00:00:00"/>
    <s v="Wednesday"/>
    <d v="1899-12-30T21:39:22"/>
    <d v="1899-12-30T22:00:00"/>
    <s v="One Way"/>
  </r>
  <r>
    <n v="1357250"/>
    <s v="RFID Card Member"/>
    <s v="milwaukee"/>
    <s v="WI"/>
    <n v="53202"/>
    <s v="UNITED STATES"/>
    <s v="Annual Pass"/>
    <n v="5418"/>
    <x v="2"/>
    <n v="43.03886"/>
    <n v="-87.902720000000002"/>
    <x v="2"/>
    <n v="43.048200000000001"/>
    <n v="-87.900859999999994"/>
    <n v="6"/>
    <n v="0"/>
    <n v="0.9"/>
    <n v="0.9"/>
    <n v="36"/>
    <n v="-1"/>
    <d v="2017-03-17T00:00:00"/>
    <d v="2017-03-01T00:00:00"/>
    <d v="2017-03-17T00:00:00"/>
    <s v="Friday"/>
    <d v="1899-12-30T22:24:50"/>
    <d v="1899-12-30T22:00:00"/>
    <n v="1"/>
    <d v="2017-03-17T00:00:00"/>
    <d v="2017-03-01T00:00:00"/>
    <d v="2017-03-17T00:00:00"/>
    <s v="Friday"/>
    <d v="1899-12-30T22:30:27"/>
    <d v="1899-12-30T23:00:00"/>
    <s v="One Way"/>
  </r>
  <r>
    <n v="1357250"/>
    <s v="RFID Card Member"/>
    <s v="milwaukee"/>
    <s v="WI"/>
    <n v="53202"/>
    <s v="UNITED STATES"/>
    <s v="Annual Pass"/>
    <n v="223"/>
    <x v="37"/>
    <n v="43.046570000000003"/>
    <n v="-87.908720000000002"/>
    <x v="2"/>
    <n v="43.048200000000001"/>
    <n v="-87.900859999999994"/>
    <n v="4"/>
    <n v="0"/>
    <n v="0.6"/>
    <n v="0.6"/>
    <n v="24"/>
    <n v="-1"/>
    <d v="2017-03-19T00:00:00"/>
    <d v="2017-03-01T00:00:00"/>
    <d v="2017-03-19T00:00:00"/>
    <s v="Sunday"/>
    <d v="1899-12-30T00:16:59"/>
    <d v="1899-12-30T00:00:00"/>
    <n v="1"/>
    <d v="2017-03-19T00:00:00"/>
    <d v="2017-03-01T00:00:00"/>
    <d v="2017-03-19T00:00:00"/>
    <s v="Sunday"/>
    <d v="1899-12-30T00:20:52"/>
    <d v="1899-12-30T00:00:00"/>
    <s v="One Way"/>
  </r>
  <r>
    <n v="1357250"/>
    <s v="RFID Card Member"/>
    <s v="milwaukee"/>
    <s v="WI"/>
    <n v="53202"/>
    <s v="UNITED STATES"/>
    <s v="Annual Pass"/>
    <n v="361"/>
    <x v="2"/>
    <n v="43.03886"/>
    <n v="-87.902720000000002"/>
    <x v="2"/>
    <n v="43.048200000000001"/>
    <n v="-87.900859999999994"/>
    <n v="5"/>
    <n v="0"/>
    <n v="0.8"/>
    <n v="0.7"/>
    <n v="30"/>
    <n v="-1"/>
    <d v="2017-03-22T00:00:00"/>
    <d v="2017-03-01T00:00:00"/>
    <d v="2017-03-22T00:00:00"/>
    <s v="Wednesday"/>
    <d v="1899-12-30T21:25:22"/>
    <d v="1899-12-30T21:00:00"/>
    <n v="1"/>
    <d v="2017-03-22T00:00:00"/>
    <d v="2017-03-01T00:00:00"/>
    <d v="2017-03-22T00:00:00"/>
    <s v="Wednesday"/>
    <d v="1899-12-30T21:30:06"/>
    <d v="1899-12-30T22:00:00"/>
    <s v="One Way"/>
  </r>
  <r>
    <n v="1357250"/>
    <s v="RFID Card Member"/>
    <s v="milwaukee"/>
    <s v="WI"/>
    <n v="53202"/>
    <s v="UNITED STATES"/>
    <s v="Annual Pass"/>
    <n v="357"/>
    <x v="1"/>
    <n v="43.048200000000001"/>
    <n v="-87.900859999999994"/>
    <x v="1"/>
    <n v="43.03886"/>
    <n v="-87.902720000000002"/>
    <n v="5"/>
    <n v="0"/>
    <n v="0.8"/>
    <n v="0.7"/>
    <n v="30"/>
    <n v="-1"/>
    <d v="2017-03-27T00:00:00"/>
    <d v="2017-03-01T00:00:00"/>
    <d v="2017-03-27T00:00:00"/>
    <s v="Monday"/>
    <d v="1899-12-30T06:43:49"/>
    <d v="1899-12-30T07:00:00"/>
    <n v="1"/>
    <d v="2017-03-27T00:00:00"/>
    <d v="2017-03-01T00:00:00"/>
    <d v="2017-03-27T00:00:00"/>
    <s v="Monday"/>
    <d v="1899-12-30T06:48:59"/>
    <d v="1899-12-30T07:00:00"/>
    <s v="One Way"/>
  </r>
  <r>
    <n v="1357250"/>
    <s v="RFID Card Member"/>
    <s v="milwaukee"/>
    <s v="WI"/>
    <n v="53202"/>
    <s v="UNITED STATES"/>
    <s v="Annual Pass"/>
    <n v="114"/>
    <x v="2"/>
    <n v="43.03886"/>
    <n v="-87.902720000000002"/>
    <x v="2"/>
    <n v="43.048200000000001"/>
    <n v="-87.900859999999994"/>
    <n v="6"/>
    <n v="0"/>
    <n v="0.9"/>
    <n v="0.9"/>
    <n v="36"/>
    <n v="-1"/>
    <d v="2017-03-27T00:00:00"/>
    <d v="2017-03-01T00:00:00"/>
    <d v="2017-03-27T00:00:00"/>
    <s v="Monday"/>
    <d v="1899-12-30T21:03:21"/>
    <d v="1899-12-30T21:00:00"/>
    <n v="1"/>
    <d v="2017-03-27T00:00:00"/>
    <d v="2017-03-01T00:00:00"/>
    <d v="2017-03-27T00:00:00"/>
    <s v="Monday"/>
    <d v="1899-12-30T21:09:20"/>
    <d v="1899-12-30T21:00:00"/>
    <s v="One Way"/>
  </r>
  <r>
    <n v="1357250"/>
    <s v="RFID Card Member"/>
    <s v="milwaukee"/>
    <s v="WI"/>
    <n v="53202"/>
    <s v="UNITED STATES"/>
    <s v="Annual Pass"/>
    <n v="11087"/>
    <x v="1"/>
    <n v="43.048200000000001"/>
    <n v="-87.900859999999994"/>
    <x v="1"/>
    <n v="43.03886"/>
    <n v="-87.902720000000002"/>
    <n v="4"/>
    <n v="0"/>
    <n v="0.6"/>
    <n v="0.6"/>
    <n v="24"/>
    <n v="-1"/>
    <d v="2017-03-06T00:00:00"/>
    <d v="2017-03-01T00:00:00"/>
    <d v="2017-03-06T00:00:00"/>
    <s v="Monday"/>
    <d v="1899-12-30T07:05:50"/>
    <d v="1899-12-30T07:00:00"/>
    <n v="1"/>
    <d v="2017-03-06T00:00:00"/>
    <d v="2017-03-01T00:00:00"/>
    <d v="2017-03-06T00:00:00"/>
    <s v="Monday"/>
    <d v="1899-12-30T07:09:58"/>
    <d v="1899-12-30T07:00:00"/>
    <s v="One Way"/>
  </r>
  <r>
    <n v="1357250"/>
    <s v="RFID Card Member"/>
    <s v="milwaukee"/>
    <s v="WI"/>
    <n v="53202"/>
    <s v="UNITED STATES"/>
    <s v="Annual Pass"/>
    <n v="223"/>
    <x v="2"/>
    <n v="43.03886"/>
    <n v="-87.902720000000002"/>
    <x v="2"/>
    <n v="43.048200000000001"/>
    <n v="-87.900859999999994"/>
    <n v="5"/>
    <n v="0"/>
    <n v="0.8"/>
    <n v="0.7"/>
    <n v="30"/>
    <n v="-1"/>
    <d v="2017-03-10T00:00:00"/>
    <d v="2017-03-01T00:00:00"/>
    <d v="2017-03-10T00:00:00"/>
    <s v="Friday"/>
    <d v="1899-12-30T19:00:10"/>
    <d v="1899-12-30T19:00:00"/>
    <n v="1"/>
    <d v="2017-03-10T00:00:00"/>
    <d v="2017-03-01T00:00:00"/>
    <d v="2017-03-10T00:00:00"/>
    <s v="Friday"/>
    <d v="1899-12-30T19:05:00"/>
    <d v="1899-12-30T19:00:00"/>
    <s v="One Way"/>
  </r>
  <r>
    <n v="1358129"/>
    <s v="RFID Card Member"/>
    <s v="milwaukee"/>
    <s v="WI"/>
    <n v="53202"/>
    <s v="UNITED STATES"/>
    <s v="Annual Pass"/>
    <n v="344"/>
    <x v="48"/>
    <n v="43.058619999999998"/>
    <n v="-87.885319999999993"/>
    <x v="3"/>
    <n v="43.03519"/>
    <n v="-87.907390000000007"/>
    <n v="30"/>
    <n v="0"/>
    <n v="4.5"/>
    <n v="4.3"/>
    <n v="180"/>
    <n v="-1"/>
    <d v="2017-03-05T00:00:00"/>
    <d v="2017-03-01T00:00:00"/>
    <d v="2017-03-05T00:00:00"/>
    <s v="Sunday"/>
    <d v="1899-12-30T13:10:49"/>
    <d v="1899-12-30T13:00:00"/>
    <n v="1"/>
    <d v="2017-03-05T00:00:00"/>
    <d v="2017-03-01T00:00:00"/>
    <d v="2017-03-05T00:00:00"/>
    <s v="Sunday"/>
    <d v="1899-12-30T13:40:13"/>
    <d v="1899-12-30T14:00:00"/>
    <s v="One Way"/>
  </r>
  <r>
    <n v="1360169"/>
    <s v="RFID Card Member"/>
    <s v="Elkhorn"/>
    <s v="WI"/>
    <n v="53121"/>
    <s v="UNITED STATES"/>
    <s v="Annual Pass"/>
    <n v="11053"/>
    <x v="24"/>
    <n v="43.06033"/>
    <n v="-87.89546"/>
    <x v="22"/>
    <n v="43.060250000000003"/>
    <n v="-87.892169999999993"/>
    <n v="2"/>
    <n v="0"/>
    <n v="0.3"/>
    <n v="0.3"/>
    <n v="12"/>
    <n v="-1"/>
    <d v="2017-03-02T00:00:00"/>
    <d v="2017-03-01T00:00:00"/>
    <d v="2017-03-02T00:00:00"/>
    <s v="Thursday"/>
    <d v="1899-12-30T17:43:46"/>
    <d v="1899-12-30T18:00:00"/>
    <n v="1"/>
    <d v="2017-03-02T00:00:00"/>
    <d v="2017-03-01T00:00:00"/>
    <d v="2017-03-02T00:00:00"/>
    <s v="Thursday"/>
    <d v="1899-12-30T17:45:01"/>
    <d v="1899-12-30T18:00:00"/>
    <s v="One Way"/>
  </r>
  <r>
    <n v="1365846"/>
    <s v="RFID Card Member"/>
    <s v="Milwaukee "/>
    <s v="WI"/>
    <n v="53233"/>
    <s v="UNITED STATES"/>
    <s v="Annual Pass"/>
    <n v="11138"/>
    <x v="7"/>
    <n v="43.038580000000003"/>
    <n v="-87.90934"/>
    <x v="29"/>
    <n v="43.040154000000001"/>
    <n v="-87.932113000000001"/>
    <n v="13"/>
    <n v="0"/>
    <n v="2"/>
    <n v="1.9"/>
    <n v="78"/>
    <n v="-1"/>
    <d v="2017-03-08T00:00:00"/>
    <d v="2017-03-01T00:00:00"/>
    <d v="2017-03-08T00:00:00"/>
    <s v="Wednesday"/>
    <d v="1899-12-30T20:21:34"/>
    <d v="1899-12-30T20:00:00"/>
    <n v="1"/>
    <d v="2017-03-08T00:00:00"/>
    <d v="2017-03-01T00:00:00"/>
    <d v="2017-03-08T00:00:00"/>
    <s v="Wednesday"/>
    <d v="1899-12-30T20:34:21"/>
    <d v="1899-12-30T21:00:00"/>
    <s v="One Way"/>
  </r>
  <r>
    <n v="1373087"/>
    <s v="RFID Card Member"/>
    <s v="milwaukee"/>
    <s v="WI"/>
    <n v="53211"/>
    <s v="UNITED STATES"/>
    <s v="Annual Pass"/>
    <n v="11110"/>
    <x v="43"/>
    <n v="43.036900000000003"/>
    <n v="-87.89667"/>
    <x v="11"/>
    <n v="43.078530000000001"/>
    <n v="-87.882620000000003"/>
    <n v="28"/>
    <n v="0"/>
    <n v="4.2"/>
    <n v="4"/>
    <n v="168"/>
    <n v="-1"/>
    <d v="2017-03-03T00:00:00"/>
    <d v="2017-03-01T00:00:00"/>
    <d v="2017-03-03T00:00:00"/>
    <s v="Friday"/>
    <d v="1899-12-30T14:58:42"/>
    <d v="1899-12-30T15:00:00"/>
    <n v="1"/>
    <d v="2017-03-03T00:00:00"/>
    <d v="2017-03-01T00:00:00"/>
    <d v="2017-03-03T00:00:00"/>
    <s v="Friday"/>
    <d v="1899-12-30T15:26:36"/>
    <d v="1899-12-30T15:00:00"/>
    <s v="One Way"/>
  </r>
  <r>
    <n v="1378271"/>
    <s v="RFID Card Member"/>
    <s v="milwaukee"/>
    <s v="WI"/>
    <n v="53202"/>
    <s v="UNITED STATES"/>
    <s v="Annual Pass"/>
    <n v="172"/>
    <x v="52"/>
    <n v="43.069021999999997"/>
    <n v="-87.887940999999998"/>
    <x v="8"/>
    <n v="43.058619999999998"/>
    <n v="-87.885319999999993"/>
    <n v="7"/>
    <n v="0"/>
    <n v="1.1000000000000001"/>
    <n v="1"/>
    <n v="42"/>
    <n v="-1"/>
    <d v="2017-03-03T00:00:00"/>
    <d v="2017-03-01T00:00:00"/>
    <d v="2017-03-03T00:00:00"/>
    <s v="Friday"/>
    <d v="1899-12-30T22:59:51"/>
    <d v="1899-12-30T23:00:00"/>
    <n v="1"/>
    <d v="2017-03-03T00:00:00"/>
    <d v="2017-03-01T00:00:00"/>
    <d v="2017-03-03T00:00:00"/>
    <s v="Friday"/>
    <d v="1899-12-30T23:06:32"/>
    <d v="1899-12-30T23:00:00"/>
    <s v="One Way"/>
  </r>
  <r>
    <n v="1378810"/>
    <s v="RFID Card Member"/>
    <s v="Milwaukee "/>
    <s v="WI"/>
    <n v="53211"/>
    <s v="UNITED STATES"/>
    <s v="Annual Pass"/>
    <n v="5519"/>
    <x v="20"/>
    <n v="43.077359999999999"/>
    <n v="-87.880769999999998"/>
    <x v="49"/>
    <n v="43.066893999999998"/>
    <n v="-87.877936000000005"/>
    <n v="6"/>
    <n v="0"/>
    <n v="0.9"/>
    <n v="0.9"/>
    <n v="36"/>
    <n v="-1"/>
    <d v="2017-03-07T00:00:00"/>
    <d v="2017-03-01T00:00:00"/>
    <d v="2017-03-07T00:00:00"/>
    <s v="Tuesday"/>
    <d v="1899-12-30T16:53:57"/>
    <d v="1899-12-30T17:00:00"/>
    <n v="1"/>
    <d v="2017-03-07T00:00:00"/>
    <d v="2017-03-01T00:00:00"/>
    <d v="2017-03-07T00:00:00"/>
    <s v="Tuesday"/>
    <d v="1899-12-30T16:59:42"/>
    <d v="1899-12-30T17:00:00"/>
    <s v="One Way"/>
  </r>
  <r>
    <n v="1378810"/>
    <s v="RFID Card Member"/>
    <s v="Milwaukee "/>
    <s v="WI"/>
    <n v="53211"/>
    <s v="UNITED STATES"/>
    <s v="Annual Pass"/>
    <n v="5574"/>
    <x v="17"/>
    <n v="43.066893999999998"/>
    <n v="-87.877936000000005"/>
    <x v="18"/>
    <n v="43.074890000000003"/>
    <n v="-87.882810000000006"/>
    <n v="4"/>
    <n v="0"/>
    <n v="0.6"/>
    <n v="0.6"/>
    <n v="24"/>
    <n v="-1"/>
    <d v="2017-03-07T00:00:00"/>
    <d v="2017-03-01T00:00:00"/>
    <d v="2017-03-07T00:00:00"/>
    <s v="Tuesday"/>
    <d v="1899-12-30T13:50:15"/>
    <d v="1899-12-30T14:00:00"/>
    <n v="1"/>
    <d v="2017-03-07T00:00:00"/>
    <d v="2017-03-01T00:00:00"/>
    <d v="2017-03-07T00:00:00"/>
    <s v="Tuesday"/>
    <d v="1899-12-30T13:54:31"/>
    <d v="1899-12-30T14:00:00"/>
    <s v="One Way"/>
  </r>
  <r>
    <n v="1379395"/>
    <s v="RFID Card Member"/>
    <s v="Milwaukee "/>
    <s v="WI"/>
    <n v="53212"/>
    <s v="UNITED STATES"/>
    <s v="Annual Pass"/>
    <n v="47"/>
    <x v="19"/>
    <n v="43.074890000000003"/>
    <n v="-87.882810000000006"/>
    <x v="18"/>
    <n v="43.074890000000003"/>
    <n v="-87.882810000000006"/>
    <n v="0"/>
    <n v="0"/>
    <n v="0"/>
    <n v="0"/>
    <n v="0"/>
    <n v="-1"/>
    <d v="2017-03-27T00:00:00"/>
    <d v="2017-03-01T00:00:00"/>
    <d v="2017-03-27T00:00:00"/>
    <s v="Monday"/>
    <d v="1899-12-30T20:29:26"/>
    <d v="1899-12-30T20:00:00"/>
    <n v="1"/>
    <d v="2017-03-27T00:00:00"/>
    <d v="2017-03-01T00:00:00"/>
    <d v="2017-03-27T00:00:00"/>
    <s v="Monday"/>
    <d v="1899-12-30T20:29:36"/>
    <d v="1899-12-30T20:00:00"/>
    <s v="Round Trip"/>
  </r>
  <r>
    <n v="1381218"/>
    <s v="RFID Card Member"/>
    <s v="Shorewood"/>
    <s v="WI"/>
    <n v="53211"/>
    <s v="UNITED STATES"/>
    <s v="30-Day Pass"/>
    <n v="5423"/>
    <x v="48"/>
    <n v="43.058619999999998"/>
    <n v="-87.885319999999993"/>
    <x v="44"/>
    <n v="43.077359999999999"/>
    <n v="-87.880769999999998"/>
    <n v="16"/>
    <n v="0"/>
    <n v="2.4"/>
    <n v="2.2999999999999998"/>
    <n v="96"/>
    <n v="-1"/>
    <d v="2017-03-28T00:00:00"/>
    <d v="2017-03-01T00:00:00"/>
    <d v="2017-03-28T00:00:00"/>
    <s v="Tuesday"/>
    <d v="1899-12-30T17:37:13"/>
    <d v="1899-12-30T18:00:00"/>
    <n v="1"/>
    <d v="2017-03-28T00:00:00"/>
    <d v="2017-03-01T00:00:00"/>
    <d v="2017-03-28T00:00:00"/>
    <s v="Tuesday"/>
    <d v="1899-12-30T17:53:34"/>
    <d v="1899-12-30T18:00:00"/>
    <s v="One Way"/>
  </r>
  <r>
    <n v="1381218"/>
    <s v="RFID Card Member"/>
    <s v="Shorewood"/>
    <s v="WI"/>
    <n v="53211"/>
    <s v="UNITED STATES"/>
    <s v="30-Day Pass"/>
    <n v="145"/>
    <x v="20"/>
    <n v="43.077359999999999"/>
    <n v="-87.880769999999998"/>
    <x v="8"/>
    <n v="43.058619999999998"/>
    <n v="-87.885319999999993"/>
    <n v="9"/>
    <n v="0"/>
    <n v="1.4"/>
    <n v="1.3"/>
    <n v="54"/>
    <n v="-1"/>
    <d v="2017-03-28T00:00:00"/>
    <d v="2017-03-01T00:00:00"/>
    <d v="2017-03-28T00:00:00"/>
    <s v="Tuesday"/>
    <d v="1899-12-30T12:50:44"/>
    <d v="1899-12-30T13:00:00"/>
    <n v="1"/>
    <d v="2017-03-28T00:00:00"/>
    <d v="2017-03-01T00:00:00"/>
    <d v="2017-03-28T00:00:00"/>
    <s v="Tuesday"/>
    <d v="1899-12-30T12:59:33"/>
    <d v="1899-12-30T13:00:00"/>
    <s v="One Way"/>
  </r>
  <r>
    <n v="1381218"/>
    <s v="RFID Card Member"/>
    <s v="Shorewood"/>
    <s v="WI"/>
    <n v="53211"/>
    <s v="UNITED STATES"/>
    <s v="30-Day Pass"/>
    <n v="5441"/>
    <x v="48"/>
    <n v="43.058619999999998"/>
    <n v="-87.885319999999993"/>
    <x v="44"/>
    <n v="43.077359999999999"/>
    <n v="-87.880769999999998"/>
    <n v="16"/>
    <n v="0"/>
    <n v="2.4"/>
    <n v="2.2999999999999998"/>
    <n v="96"/>
    <n v="-1"/>
    <d v="2017-03-26T00:00:00"/>
    <d v="2017-03-01T00:00:00"/>
    <d v="2017-03-26T00:00:00"/>
    <s v="Sunday"/>
    <d v="1899-12-30T22:03:38"/>
    <d v="1899-12-30T22:00:00"/>
    <n v="1"/>
    <d v="2017-03-26T00:00:00"/>
    <d v="2017-03-01T00:00:00"/>
    <d v="2017-03-26T00:00:00"/>
    <s v="Sunday"/>
    <d v="1899-12-30T22:19:18"/>
    <d v="1899-12-30T22:00:00"/>
    <s v="One Way"/>
  </r>
  <r>
    <n v="1381218"/>
    <s v="RFID Card Member"/>
    <s v="Shorewood"/>
    <s v="WI"/>
    <n v="53211"/>
    <s v="UNITED STATES"/>
    <s v="30-Day Pass"/>
    <n v="5429"/>
    <x v="20"/>
    <n v="43.077359999999999"/>
    <n v="-87.880769999999998"/>
    <x v="8"/>
    <n v="43.058619999999998"/>
    <n v="-87.885319999999993"/>
    <n v="12"/>
    <n v="0"/>
    <n v="1.8"/>
    <n v="1.7"/>
    <n v="72"/>
    <n v="-1"/>
    <d v="2017-03-18T00:00:00"/>
    <d v="2017-03-01T00:00:00"/>
    <d v="2017-03-18T00:00:00"/>
    <s v="Saturday"/>
    <d v="1899-12-30T10:41:36"/>
    <d v="1899-12-30T11:00:00"/>
    <n v="1"/>
    <d v="2017-03-18T00:00:00"/>
    <d v="2017-03-01T00:00:00"/>
    <d v="2017-03-18T00:00:00"/>
    <s v="Saturday"/>
    <d v="1899-12-30T10:53:55"/>
    <d v="1899-12-30T11:00:00"/>
    <s v="One Way"/>
  </r>
  <r>
    <n v="1381218"/>
    <s v="RFID Card Member"/>
    <s v="Shorewood"/>
    <s v="WI"/>
    <n v="53211"/>
    <s v="UNITED STATES"/>
    <s v="30-Day Pass"/>
    <n v="11105"/>
    <x v="20"/>
    <n v="43.077359999999999"/>
    <n v="-87.880769999999998"/>
    <x v="13"/>
    <n v="43.031480000000002"/>
    <n v="-87.908169999999998"/>
    <n v="38"/>
    <n v="0"/>
    <n v="5.7"/>
    <n v="5.4"/>
    <n v="228"/>
    <n v="-1"/>
    <d v="2017-03-15T00:00:00"/>
    <d v="2017-03-01T00:00:00"/>
    <d v="2017-03-15T00:00:00"/>
    <s v="Wednesday"/>
    <d v="1899-12-30T11:23:58"/>
    <d v="1899-12-30T11:00:00"/>
    <n v="1"/>
    <d v="2017-03-15T00:00:00"/>
    <d v="2017-03-01T00:00:00"/>
    <d v="2017-03-15T00:00:00"/>
    <s v="Wednesday"/>
    <d v="1899-12-30T12:01:38"/>
    <d v="1899-12-30T12:00:00"/>
    <s v="One Way"/>
  </r>
  <r>
    <n v="1381218"/>
    <s v="RFID Card Member"/>
    <s v="Shorewood"/>
    <s v="WI"/>
    <n v="53211"/>
    <s v="UNITED STATES"/>
    <s v="30-Day Pass"/>
    <n v="11127"/>
    <x v="48"/>
    <n v="43.058619999999998"/>
    <n v="-87.885319999999993"/>
    <x v="49"/>
    <n v="43.066893999999998"/>
    <n v="-87.877936000000005"/>
    <n v="8"/>
    <n v="0"/>
    <n v="1.2"/>
    <n v="1.1000000000000001"/>
    <n v="48"/>
    <n v="-1"/>
    <d v="2017-03-16T00:00:00"/>
    <d v="2017-03-01T00:00:00"/>
    <d v="2017-03-16T00:00:00"/>
    <s v="Thursday"/>
    <d v="1899-12-30T16:24:37"/>
    <d v="1899-12-30T16:00:00"/>
    <n v="1"/>
    <d v="2017-03-16T00:00:00"/>
    <d v="2017-03-01T00:00:00"/>
    <d v="2017-03-16T00:00:00"/>
    <s v="Thursday"/>
    <d v="1899-12-30T16:32:48"/>
    <d v="1899-12-30T17:00:00"/>
    <s v="One Way"/>
  </r>
  <r>
    <n v="1381218"/>
    <s v="RFID Card Member"/>
    <s v="Shorewood"/>
    <s v="WI"/>
    <n v="53211"/>
    <s v="UNITED STATES"/>
    <s v="30-Day Pass"/>
    <n v="11072"/>
    <x v="20"/>
    <n v="43.077359999999999"/>
    <n v="-87.880769999999998"/>
    <x v="8"/>
    <n v="43.058619999999998"/>
    <n v="-87.885319999999993"/>
    <n v="10"/>
    <n v="0"/>
    <n v="1.5"/>
    <n v="1.4"/>
    <n v="60"/>
    <n v="-1"/>
    <d v="2017-03-16T00:00:00"/>
    <d v="2017-03-01T00:00:00"/>
    <d v="2017-03-16T00:00:00"/>
    <s v="Thursday"/>
    <d v="1899-12-30T10:43:33"/>
    <d v="1899-12-30T11:00:00"/>
    <n v="1"/>
    <d v="2017-03-16T00:00:00"/>
    <d v="2017-03-01T00:00:00"/>
    <d v="2017-03-16T00:00:00"/>
    <s v="Thursday"/>
    <d v="1899-12-30T10:53:26"/>
    <d v="1899-12-30T11:00:00"/>
    <s v="One Way"/>
  </r>
  <r>
    <n v="1381218"/>
    <s v="RFID Card Member"/>
    <s v="Shorewood"/>
    <s v="WI"/>
    <n v="53211"/>
    <s v="UNITED STATES"/>
    <s v="30-Day Pass"/>
    <n v="11127"/>
    <x v="20"/>
    <n v="43.077359999999999"/>
    <n v="-87.880769999999998"/>
    <x v="8"/>
    <n v="43.058619999999998"/>
    <n v="-87.885319999999993"/>
    <n v="12"/>
    <n v="0"/>
    <n v="1.8"/>
    <n v="1.7"/>
    <n v="72"/>
    <n v="-1"/>
    <d v="2017-03-14T00:00:00"/>
    <d v="2017-03-01T00:00:00"/>
    <d v="2017-03-14T00:00:00"/>
    <s v="Tuesday"/>
    <d v="1899-12-30T11:37:38"/>
    <d v="1899-12-30T12:00:00"/>
    <n v="1"/>
    <d v="2017-03-14T00:00:00"/>
    <d v="2017-03-01T00:00:00"/>
    <d v="2017-03-14T00:00:00"/>
    <s v="Tuesday"/>
    <d v="1899-12-30T11:49:07"/>
    <d v="1899-12-30T12:00:00"/>
    <s v="One Way"/>
  </r>
  <r>
    <n v="1382140"/>
    <s v="RFID Card Member"/>
    <s v="Hartford"/>
    <s v="WI"/>
    <n v="53027"/>
    <s v="UNITED STATES"/>
    <s v="Annual Pass"/>
    <n v="186"/>
    <x v="34"/>
    <n v="43.060250000000003"/>
    <n v="-87.892169999999993"/>
    <x v="48"/>
    <n v="43.05097"/>
    <n v="-87.906440000000003"/>
    <n v="7"/>
    <n v="0"/>
    <n v="1.1000000000000001"/>
    <n v="1"/>
    <n v="42"/>
    <n v="-1"/>
    <d v="2017-03-19T00:00:00"/>
    <d v="2017-03-01T00:00:00"/>
    <d v="2017-03-19T00:00:00"/>
    <s v="Sunday"/>
    <d v="1899-12-30T10:43:25"/>
    <d v="1899-12-30T11:00:00"/>
    <n v="1"/>
    <d v="2017-03-19T00:00:00"/>
    <d v="2017-03-01T00:00:00"/>
    <d v="2017-03-19T00:00:00"/>
    <s v="Sunday"/>
    <d v="1899-12-30T10:50:52"/>
    <d v="1899-12-30T11:00:00"/>
    <s v="One Way"/>
  </r>
  <r>
    <n v="1386556"/>
    <s v="RFID Card Member"/>
    <s v="Wauwatosa"/>
    <s v="WI"/>
    <n v="53213"/>
    <s v="UNITED STATES"/>
    <s v="Annual Pass"/>
    <n v="5553"/>
    <x v="15"/>
    <n v="43.04824"/>
    <n v="-87.904970000000006"/>
    <x v="48"/>
    <n v="43.05097"/>
    <n v="-87.906440000000003"/>
    <n v="3"/>
    <n v="0"/>
    <n v="0.5"/>
    <n v="0.4"/>
    <n v="18"/>
    <n v="-1"/>
    <d v="2017-03-06T00:00:00"/>
    <d v="2017-03-01T00:00:00"/>
    <d v="2017-03-06T00:00:00"/>
    <s v="Monday"/>
    <d v="1899-12-30T15:24:45"/>
    <d v="1899-12-30T15:00:00"/>
    <n v="1"/>
    <d v="2017-03-06T00:00:00"/>
    <d v="2017-03-01T00:00:00"/>
    <d v="2017-03-06T00:00:00"/>
    <s v="Monday"/>
    <d v="1899-12-30T15:27:26"/>
    <d v="1899-12-30T15:00:00"/>
    <s v="One Way"/>
  </r>
  <r>
    <n v="1391757"/>
    <s v="RFID Card Member"/>
    <s v="milwaukee"/>
    <s v="WI"/>
    <n v="53211"/>
    <s v="UNITED STATES"/>
    <s v="Annual Pass"/>
    <n v="11141"/>
    <x v="29"/>
    <n v="43.045712999999999"/>
    <n v="-87.899756999999994"/>
    <x v="19"/>
    <n v="43.060786"/>
    <n v="-87.883825999999999"/>
    <n v="13"/>
    <n v="0"/>
    <n v="2"/>
    <n v="1.9"/>
    <n v="78"/>
    <n v="-1"/>
    <d v="2017-03-03T00:00:00"/>
    <d v="2017-03-01T00:00:00"/>
    <d v="2017-03-03T00:00:00"/>
    <s v="Friday"/>
    <d v="1899-12-30T20:26:51"/>
    <d v="1899-12-30T20:00:00"/>
    <n v="1"/>
    <d v="2017-03-03T00:00:00"/>
    <d v="2017-03-01T00:00:00"/>
    <d v="2017-03-03T00:00:00"/>
    <s v="Friday"/>
    <d v="1899-12-30T20:39:09"/>
    <d v="1899-12-30T21:00:00"/>
    <s v="One Way"/>
  </r>
  <r>
    <n v="1397107"/>
    <s v="RFID Card Member"/>
    <s v="milwaukee"/>
    <s v="WI"/>
    <n v="53233"/>
    <s v="UNITED STATES"/>
    <s v="Annual Pass"/>
    <n v="27"/>
    <x v="39"/>
    <n v="43.056539999999998"/>
    <n v="-87.914370000000005"/>
    <x v="48"/>
    <n v="43.05097"/>
    <n v="-87.906440000000003"/>
    <n v="5"/>
    <n v="0"/>
    <n v="0.8"/>
    <n v="0.7"/>
    <n v="30"/>
    <n v="-1"/>
    <d v="2017-03-13T00:00:00"/>
    <d v="2017-03-01T00:00:00"/>
    <d v="2017-03-13T00:00:00"/>
    <s v="Monday"/>
    <d v="1899-12-30T19:17:04"/>
    <d v="1899-12-30T19:00:00"/>
    <n v="1"/>
    <d v="2017-03-13T00:00:00"/>
    <d v="2017-03-01T00:00:00"/>
    <d v="2017-03-13T00:00:00"/>
    <s v="Monday"/>
    <d v="1899-12-30T19:22:35"/>
    <d v="1899-12-30T19:00:00"/>
    <s v="One Way"/>
  </r>
  <r>
    <n v="1397107"/>
    <s v="RFID Card Member"/>
    <s v="milwaukee"/>
    <s v="WI"/>
    <n v="53233"/>
    <s v="UNITED STATES"/>
    <s v="Annual Pass"/>
    <n v="5501"/>
    <x v="4"/>
    <n v="43.040349999999997"/>
    <n v="-87.920760000000001"/>
    <x v="27"/>
    <n v="43.034619999999997"/>
    <n v="-87.917500000000004"/>
    <n v="9"/>
    <n v="0"/>
    <n v="1.4"/>
    <n v="1.3"/>
    <n v="54"/>
    <n v="-1"/>
    <d v="2017-03-25T00:00:00"/>
    <d v="2017-03-01T00:00:00"/>
    <d v="2017-03-25T00:00:00"/>
    <s v="Saturday"/>
    <d v="1899-12-30T11:17:50"/>
    <d v="1899-12-30T11:00:00"/>
    <n v="1"/>
    <d v="2017-03-25T00:00:00"/>
    <d v="2017-03-01T00:00:00"/>
    <d v="2017-03-25T00:00:00"/>
    <s v="Saturday"/>
    <d v="1899-12-30T11:26:29"/>
    <d v="1899-12-30T11:00:00"/>
    <s v="One Way"/>
  </r>
  <r>
    <n v="1397107"/>
    <s v="RFID Card Member"/>
    <s v="milwaukee"/>
    <s v="WI"/>
    <n v="53233"/>
    <s v="UNITED STATES"/>
    <s v="Annual Pass"/>
    <n v="43"/>
    <x v="39"/>
    <n v="43.056539999999998"/>
    <n v="-87.914370000000005"/>
    <x v="16"/>
    <n v="43.051119999999997"/>
    <n v="-87.918819999999997"/>
    <n v="9"/>
    <n v="0"/>
    <n v="1.4"/>
    <n v="1.3"/>
    <n v="54"/>
    <n v="-1"/>
    <d v="2017-03-09T00:00:00"/>
    <d v="2017-03-01T00:00:00"/>
    <d v="2017-03-09T00:00:00"/>
    <s v="Thursday"/>
    <d v="1899-12-30T11:25:03"/>
    <d v="1899-12-30T11:00:00"/>
    <n v="1"/>
    <d v="2017-03-09T00:00:00"/>
    <d v="2017-03-01T00:00:00"/>
    <d v="2017-03-09T00:00:00"/>
    <s v="Thursday"/>
    <d v="1899-12-30T11:34:28"/>
    <d v="1899-12-30T12:00:00"/>
    <s v="One Way"/>
  </r>
  <r>
    <n v="1400126"/>
    <s v="RFID Card Member"/>
    <s v="milwaukee"/>
    <s v="WI"/>
    <n v="53211"/>
    <s v="UNITED STATES"/>
    <s v="Annual Pass"/>
    <n v="46"/>
    <x v="17"/>
    <n v="43.066893999999998"/>
    <n v="-87.877936000000005"/>
    <x v="31"/>
    <n v="43.069021999999997"/>
    <n v="-87.887940999999998"/>
    <n v="5"/>
    <n v="0"/>
    <n v="0.8"/>
    <n v="0.7"/>
    <n v="30"/>
    <n v="-1"/>
    <d v="2017-03-18T00:00:00"/>
    <d v="2017-03-01T00:00:00"/>
    <d v="2017-03-18T00:00:00"/>
    <s v="Saturday"/>
    <d v="1899-12-30T13:44:45"/>
    <d v="1899-12-30T14:00:00"/>
    <n v="1"/>
    <d v="2017-03-18T00:00:00"/>
    <d v="2017-03-01T00:00:00"/>
    <d v="2017-03-18T00:00:00"/>
    <s v="Saturday"/>
    <d v="1899-12-30T13:49:16"/>
    <d v="1899-12-30T14:00:00"/>
    <s v="One Way"/>
  </r>
  <r>
    <n v="1400126"/>
    <s v="RFID Card Member"/>
    <s v="milwaukee"/>
    <s v="WI"/>
    <n v="53211"/>
    <s v="UNITED STATES"/>
    <s v="Annual Pass"/>
    <n v="242"/>
    <x v="17"/>
    <n v="43.066893999999998"/>
    <n v="-87.877936000000005"/>
    <x v="47"/>
    <n v="43.06033"/>
    <n v="-87.89546"/>
    <n v="7"/>
    <n v="0"/>
    <n v="1.1000000000000001"/>
    <n v="1"/>
    <n v="42"/>
    <n v="-1"/>
    <d v="2017-03-12T00:00:00"/>
    <d v="2017-03-01T00:00:00"/>
    <d v="2017-03-12T00:00:00"/>
    <s v="Sunday"/>
    <d v="1899-12-30T19:19:09"/>
    <d v="1899-12-30T19:00:00"/>
    <n v="1"/>
    <d v="2017-03-12T00:00:00"/>
    <d v="2017-03-01T00:00:00"/>
    <d v="2017-03-12T00:00:00"/>
    <s v="Sunday"/>
    <d v="1899-12-30T19:26:44"/>
    <d v="1899-12-30T19:00:00"/>
    <s v="One Way"/>
  </r>
  <r>
    <n v="1400126"/>
    <s v="RFID Card Member"/>
    <s v="milwaukee"/>
    <s v="WI"/>
    <n v="53211"/>
    <s v="UNITED STATES"/>
    <s v="Annual Pass"/>
    <n v="242"/>
    <x v="21"/>
    <n v="43.060786"/>
    <n v="-87.883825999999999"/>
    <x v="47"/>
    <n v="43.06033"/>
    <n v="-87.89546"/>
    <n v="4"/>
    <n v="0"/>
    <n v="0.6"/>
    <n v="0.6"/>
    <n v="24"/>
    <n v="-1"/>
    <d v="2017-03-29T00:00:00"/>
    <d v="2017-03-01T00:00:00"/>
    <d v="2017-03-29T00:00:00"/>
    <s v="Wednesday"/>
    <d v="1899-12-30T18:21:46"/>
    <d v="1899-12-30T18:00:00"/>
    <n v="1"/>
    <d v="2017-03-29T00:00:00"/>
    <d v="2017-03-01T00:00:00"/>
    <d v="2017-03-29T00:00:00"/>
    <s v="Wednesday"/>
    <d v="1899-12-30T18:25:20"/>
    <d v="1899-12-30T18:00:00"/>
    <s v="One Way"/>
  </r>
  <r>
    <n v="1407702"/>
    <s v="RFID Card Member"/>
    <s v="milwaukee"/>
    <s v="WI"/>
    <n v="53202"/>
    <s v="UNITED STATES"/>
    <s v="Annual Pass"/>
    <n v="5468"/>
    <x v="6"/>
    <n v="43.078530000000001"/>
    <n v="-87.882620000000003"/>
    <x v="7"/>
    <n v="43.074655999999997"/>
    <n v="-87.889011999999994"/>
    <n v="4"/>
    <n v="0"/>
    <n v="0.6"/>
    <n v="0.6"/>
    <n v="24"/>
    <n v="-1"/>
    <d v="2017-03-05T00:00:00"/>
    <d v="2017-03-01T00:00:00"/>
    <d v="2017-03-05T00:00:00"/>
    <s v="Sunday"/>
    <d v="1899-12-30T21:26:48"/>
    <d v="1899-12-30T21:00:00"/>
    <n v="1"/>
    <d v="2017-03-05T00:00:00"/>
    <d v="2017-03-01T00:00:00"/>
    <d v="2017-03-05T00:00:00"/>
    <s v="Sunday"/>
    <d v="1899-12-30T21:30:47"/>
    <d v="1899-12-30T22:00:00"/>
    <s v="One Way"/>
  </r>
  <r>
    <n v="1407702"/>
    <s v="RFID Card Member"/>
    <s v="milwaukee"/>
    <s v="WI"/>
    <n v="53202"/>
    <s v="UNITED STATES"/>
    <s v="Annual Pass"/>
    <n v="143"/>
    <x v="19"/>
    <n v="43.074890000000003"/>
    <n v="-87.882810000000006"/>
    <x v="11"/>
    <n v="43.078530000000001"/>
    <n v="-87.882620000000003"/>
    <n v="12"/>
    <n v="0"/>
    <n v="1.8"/>
    <n v="1.7"/>
    <n v="72"/>
    <n v="-1"/>
    <d v="2017-03-14T00:00:00"/>
    <d v="2017-03-01T00:00:00"/>
    <d v="2017-03-14T00:00:00"/>
    <s v="Tuesday"/>
    <d v="1899-12-30T12:52:30"/>
    <d v="1899-12-30T13:00:00"/>
    <n v="1"/>
    <d v="2017-03-14T00:00:00"/>
    <d v="2017-03-01T00:00:00"/>
    <d v="2017-03-14T00:00:00"/>
    <s v="Tuesday"/>
    <d v="1899-12-30T13:04:40"/>
    <d v="1899-12-30T13:00:00"/>
    <s v="One Way"/>
  </r>
  <r>
    <n v="1408049"/>
    <s v="RFID Card Member"/>
    <s v="milwaukee"/>
    <s v="WI"/>
    <n v="53202"/>
    <s v="UNITED STATES"/>
    <s v="Annual Pass"/>
    <n v="247"/>
    <x v="3"/>
    <n v="43.03519"/>
    <n v="-87.907390000000007"/>
    <x v="27"/>
    <n v="43.034619999999997"/>
    <n v="-87.917500000000004"/>
    <n v="6"/>
    <n v="0"/>
    <n v="0.9"/>
    <n v="0.9"/>
    <n v="36"/>
    <n v="-1"/>
    <d v="2017-03-29T00:00:00"/>
    <d v="2017-03-01T00:00:00"/>
    <d v="2017-03-29T00:00:00"/>
    <s v="Wednesday"/>
    <d v="1899-12-30T06:36:43"/>
    <d v="1899-12-30T07:00:00"/>
    <n v="1"/>
    <d v="2017-03-29T00:00:00"/>
    <d v="2017-03-01T00:00:00"/>
    <d v="2017-03-29T00:00:00"/>
    <s v="Wednesday"/>
    <d v="1899-12-30T06:42:49"/>
    <d v="1899-12-30T07:00:00"/>
    <s v="One Way"/>
  </r>
  <r>
    <n v="1408049"/>
    <s v="RFID Card Member"/>
    <s v="milwaukee"/>
    <s v="WI"/>
    <n v="53202"/>
    <s v="UNITED STATES"/>
    <s v="Annual Pass"/>
    <n v="153"/>
    <x v="3"/>
    <n v="43.03519"/>
    <n v="-87.907390000000007"/>
    <x v="27"/>
    <n v="43.034619999999997"/>
    <n v="-87.917500000000004"/>
    <n v="8"/>
    <n v="0"/>
    <n v="1.2"/>
    <n v="1.1000000000000001"/>
    <n v="48"/>
    <n v="-1"/>
    <d v="2017-03-31T00:00:00"/>
    <d v="2017-03-01T00:00:00"/>
    <d v="2017-03-31T00:00:00"/>
    <s v="Friday"/>
    <d v="1899-12-30T06:37:22"/>
    <d v="1899-12-30T07:00:00"/>
    <n v="1"/>
    <d v="2017-03-31T00:00:00"/>
    <d v="2017-03-01T00:00:00"/>
    <d v="2017-03-31T00:00:00"/>
    <s v="Friday"/>
    <d v="1899-12-30T06:45:03"/>
    <d v="1899-12-30T07:00:00"/>
    <s v="One Way"/>
  </r>
  <r>
    <n v="1425087"/>
    <s v="RFID Card Member"/>
    <s v="milwaukee"/>
    <s v="WI"/>
    <n v="53212"/>
    <s v="UNITED STATES"/>
    <s v="Annual Pass"/>
    <n v="5555"/>
    <x v="13"/>
    <n v="43.03913"/>
    <n v="-87.916150000000002"/>
    <x v="47"/>
    <n v="43.06033"/>
    <n v="-87.89546"/>
    <n v="14"/>
    <n v="0"/>
    <n v="2.1"/>
    <n v="2"/>
    <n v="84"/>
    <n v="-1"/>
    <d v="2017-03-19T00:00:00"/>
    <d v="2017-03-01T00:00:00"/>
    <d v="2017-03-19T00:00:00"/>
    <s v="Sunday"/>
    <d v="1899-12-30T16:16:01"/>
    <d v="1899-12-30T16:00:00"/>
    <n v="1"/>
    <d v="2017-03-19T00:00:00"/>
    <d v="2017-03-01T00:00:00"/>
    <d v="2017-03-19T00:00:00"/>
    <s v="Sunday"/>
    <d v="1899-12-30T16:30:26"/>
    <d v="1899-12-30T17:00:00"/>
    <s v="One Way"/>
  </r>
  <r>
    <n v="1425087"/>
    <s v="RFID Card Member"/>
    <s v="milwaukee"/>
    <s v="WI"/>
    <n v="53212"/>
    <s v="UNITED STATES"/>
    <s v="Annual Pass"/>
    <n v="5555"/>
    <x v="24"/>
    <n v="43.06033"/>
    <n v="-87.89546"/>
    <x v="9"/>
    <n v="43.03913"/>
    <n v="-87.916150000000002"/>
    <n v="12"/>
    <n v="0"/>
    <n v="1.8"/>
    <n v="1.7"/>
    <n v="72"/>
    <n v="-1"/>
    <d v="2017-03-24T00:00:00"/>
    <d v="2017-03-01T00:00:00"/>
    <d v="2017-03-24T00:00:00"/>
    <s v="Friday"/>
    <d v="1899-12-30T14:31:32"/>
    <d v="1899-12-30T15:00:00"/>
    <n v="1"/>
    <d v="2017-03-24T00:00:00"/>
    <d v="2017-03-01T00:00:00"/>
    <d v="2017-03-24T00:00:00"/>
    <s v="Friday"/>
    <d v="1899-12-30T14:43:20"/>
    <d v="1899-12-30T15:00:00"/>
    <s v="One Way"/>
  </r>
  <r>
    <n v="1425087"/>
    <s v="RFID Card Member"/>
    <s v="milwaukee"/>
    <s v="WI"/>
    <n v="53212"/>
    <s v="UNITED STATES"/>
    <s v="Annual Pass"/>
    <n v="5555"/>
    <x v="24"/>
    <n v="43.06033"/>
    <n v="-87.89546"/>
    <x v="9"/>
    <n v="43.03913"/>
    <n v="-87.916150000000002"/>
    <n v="11"/>
    <n v="0"/>
    <n v="1.7"/>
    <n v="1.6"/>
    <n v="66"/>
    <n v="-1"/>
    <d v="2017-03-22T00:00:00"/>
    <d v="2017-03-01T00:00:00"/>
    <d v="2017-03-22T00:00:00"/>
    <s v="Wednesday"/>
    <d v="1899-12-30T14:28:08"/>
    <d v="1899-12-30T14:00:00"/>
    <n v="1"/>
    <d v="2017-03-22T00:00:00"/>
    <d v="2017-03-01T00:00:00"/>
    <d v="2017-03-22T00:00:00"/>
    <s v="Wednesday"/>
    <d v="1899-12-30T14:39:04"/>
    <d v="1899-12-30T15:00:00"/>
    <s v="One Way"/>
  </r>
  <r>
    <n v="1425087"/>
    <s v="RFID Card Member"/>
    <s v="milwaukee"/>
    <s v="WI"/>
    <n v="53212"/>
    <s v="UNITED STATES"/>
    <s v="Annual Pass"/>
    <n v="11077"/>
    <x v="13"/>
    <n v="43.03913"/>
    <n v="-87.916150000000002"/>
    <x v="47"/>
    <n v="43.06033"/>
    <n v="-87.89546"/>
    <n v="15"/>
    <n v="0"/>
    <n v="2.2999999999999998"/>
    <n v="2.1"/>
    <n v="90"/>
    <n v="-1"/>
    <d v="2017-03-04T00:00:00"/>
    <d v="2017-03-01T00:00:00"/>
    <d v="2017-03-04T00:00:00"/>
    <s v="Saturday"/>
    <d v="1899-12-30T22:48:39"/>
    <d v="1899-12-30T23:00:00"/>
    <n v="1"/>
    <d v="2017-03-04T00:00:00"/>
    <d v="2017-03-01T00:00:00"/>
    <d v="2017-03-04T00:00:00"/>
    <s v="Saturday"/>
    <d v="1899-12-30T23:03:45"/>
    <d v="1899-12-30T23:00:00"/>
    <s v="One Way"/>
  </r>
  <r>
    <n v="1425087"/>
    <s v="RFID Card Member"/>
    <s v="milwaukee"/>
    <s v="WI"/>
    <n v="53212"/>
    <s v="UNITED STATES"/>
    <s v="Annual Pass"/>
    <n v="11065"/>
    <x v="24"/>
    <n v="43.06033"/>
    <n v="-87.89546"/>
    <x v="9"/>
    <n v="43.03913"/>
    <n v="-87.916150000000002"/>
    <n v="12"/>
    <n v="0"/>
    <n v="1.8"/>
    <n v="1.7"/>
    <n v="72"/>
    <n v="-1"/>
    <d v="2017-03-05T00:00:00"/>
    <d v="2017-03-01T00:00:00"/>
    <d v="2017-03-05T00:00:00"/>
    <s v="Sunday"/>
    <d v="1899-12-30T13:29:20"/>
    <d v="1899-12-30T13:00:00"/>
    <n v="1"/>
    <d v="2017-03-05T00:00:00"/>
    <d v="2017-03-01T00:00:00"/>
    <d v="2017-03-05T00:00:00"/>
    <s v="Sunday"/>
    <d v="1899-12-30T13:41:54"/>
    <d v="1899-12-30T14:00:00"/>
    <s v="One Way"/>
  </r>
  <r>
    <n v="1425087"/>
    <s v="RFID Card Member"/>
    <s v="milwaukee"/>
    <s v="WI"/>
    <n v="53212"/>
    <s v="UNITED STATES"/>
    <s v="Annual Pass"/>
    <n v="5459"/>
    <x v="24"/>
    <n v="43.06033"/>
    <n v="-87.89546"/>
    <x v="9"/>
    <n v="43.03913"/>
    <n v="-87.916150000000002"/>
    <n v="11"/>
    <n v="0"/>
    <n v="1.7"/>
    <n v="1.6"/>
    <n v="66"/>
    <n v="-1"/>
    <d v="2017-03-12T00:00:00"/>
    <d v="2017-03-01T00:00:00"/>
    <d v="2017-03-12T00:00:00"/>
    <s v="Sunday"/>
    <d v="1899-12-30T08:26:41"/>
    <d v="1899-12-30T08:00:00"/>
    <n v="1"/>
    <d v="2017-03-12T00:00:00"/>
    <d v="2017-03-01T00:00:00"/>
    <d v="2017-03-12T00:00:00"/>
    <s v="Sunday"/>
    <d v="1899-12-30T08:37:09"/>
    <d v="1899-12-30T09:00:00"/>
    <s v="One Way"/>
  </r>
  <r>
    <n v="1437870"/>
    <s v="RFID Card Member"/>
    <s v="milwaukee"/>
    <s v="WI"/>
    <n v="53223"/>
    <s v="UNITED STATES"/>
    <s v="Annual Pass"/>
    <n v="5426"/>
    <x v="13"/>
    <n v="43.03913"/>
    <n v="-87.916150000000002"/>
    <x v="46"/>
    <n v="43.041646999999998"/>
    <n v="-87.927257999999995"/>
    <n v="10"/>
    <n v="0"/>
    <n v="1.5"/>
    <n v="1.4"/>
    <n v="60"/>
    <n v="-1"/>
    <d v="2017-03-21T00:00:00"/>
    <d v="2017-03-01T00:00:00"/>
    <d v="2017-03-21T00:00:00"/>
    <s v="Tuesday"/>
    <d v="1899-12-30T14:40:20"/>
    <d v="1899-12-30T15:00:00"/>
    <n v="1"/>
    <d v="2017-03-21T00:00:00"/>
    <d v="2017-03-01T00:00:00"/>
    <d v="2017-03-21T00:00:00"/>
    <s v="Tuesday"/>
    <d v="1899-12-30T14:50:05"/>
    <d v="1899-12-30T15:00:00"/>
    <s v="One Way"/>
  </r>
  <r>
    <n v="1437870"/>
    <s v="RFID Card Member"/>
    <s v="milwaukee"/>
    <s v="WI"/>
    <n v="53223"/>
    <s v="UNITED STATES"/>
    <s v="Annual Pass"/>
    <n v="11138"/>
    <x v="52"/>
    <n v="43.069021999999997"/>
    <n v="-87.887940999999998"/>
    <x v="53"/>
    <n v="43.063749000000001"/>
    <n v="-87.887962999999999"/>
    <n v="5"/>
    <n v="0"/>
    <n v="0.8"/>
    <n v="0.7"/>
    <n v="30"/>
    <n v="-1"/>
    <d v="2017-03-23T00:00:00"/>
    <d v="2017-03-01T00:00:00"/>
    <d v="2017-03-23T00:00:00"/>
    <s v="Thursday"/>
    <d v="1899-12-30T11:28:41"/>
    <d v="1899-12-30T11:00:00"/>
    <n v="1"/>
    <d v="2017-03-23T00:00:00"/>
    <d v="2017-03-01T00:00:00"/>
    <d v="2017-03-23T00:00:00"/>
    <s v="Thursday"/>
    <d v="1899-12-30T11:33:29"/>
    <d v="1899-12-30T12:00:00"/>
    <s v="One Way"/>
  </r>
  <r>
    <n v="1437870"/>
    <s v="RFID Card Member"/>
    <s v="milwaukee"/>
    <s v="WI"/>
    <n v="53223"/>
    <s v="UNITED STATES"/>
    <s v="Annual Pass"/>
    <n v="976"/>
    <x v="28"/>
    <n v="43.052549999999997"/>
    <n v="-87.909329999999997"/>
    <x v="22"/>
    <n v="43.060250000000003"/>
    <n v="-87.892169999999993"/>
    <n v="11"/>
    <n v="0"/>
    <n v="1.7"/>
    <n v="1.6"/>
    <n v="66"/>
    <n v="-1"/>
    <d v="2017-03-23T00:00:00"/>
    <d v="2017-03-01T00:00:00"/>
    <d v="2017-03-23T00:00:00"/>
    <s v="Thursday"/>
    <d v="1899-12-30T10:18:03"/>
    <d v="1899-12-30T10:00:00"/>
    <n v="1"/>
    <d v="2017-03-23T00:00:00"/>
    <d v="2017-03-01T00:00:00"/>
    <d v="2017-03-23T00:00:00"/>
    <s v="Thursday"/>
    <d v="1899-12-30T10:29:17"/>
    <d v="1899-12-30T10:00:00"/>
    <s v="One Way"/>
  </r>
  <r>
    <n v="1442430"/>
    <s v="RFID Card Member"/>
    <s v="milwaukee"/>
    <s v="WI"/>
    <n v="53211"/>
    <s v="UNITED STATES"/>
    <s v="Annual Pass"/>
    <n v="44"/>
    <x v="35"/>
    <n v="43.074655999999997"/>
    <n v="-87.889011999999994"/>
    <x v="18"/>
    <n v="43.074890000000003"/>
    <n v="-87.882810000000006"/>
    <n v="2"/>
    <n v="0"/>
    <n v="0.3"/>
    <n v="0.3"/>
    <n v="12"/>
    <n v="-1"/>
    <d v="2017-03-16T00:00:00"/>
    <d v="2017-03-01T00:00:00"/>
    <d v="2017-03-16T00:00:00"/>
    <s v="Thursday"/>
    <d v="1899-12-30T15:36:54"/>
    <d v="1899-12-30T16:00:00"/>
    <n v="1"/>
    <d v="2017-03-16T00:00:00"/>
    <d v="2017-03-01T00:00:00"/>
    <d v="2017-03-16T00:00:00"/>
    <s v="Thursday"/>
    <d v="1899-12-30T15:38:39"/>
    <d v="1899-12-30T16:00:00"/>
    <s v="One Way"/>
  </r>
  <r>
    <n v="1451574"/>
    <s v="RFID Card Member"/>
    <s v="milwaukee"/>
    <s v="WI"/>
    <n v="53211"/>
    <s v="UNITED STATES"/>
    <s v="Annual Pass"/>
    <n v="11108"/>
    <x v="35"/>
    <n v="43.074655999999997"/>
    <n v="-87.889011999999994"/>
    <x v="7"/>
    <n v="43.074655999999997"/>
    <n v="-87.889011999999994"/>
    <n v="0"/>
    <n v="0"/>
    <n v="0"/>
    <n v="0"/>
    <n v="0"/>
    <n v="-1"/>
    <d v="2017-03-08T00:00:00"/>
    <d v="2017-03-01T00:00:00"/>
    <d v="2017-03-08T00:00:00"/>
    <s v="Wednesday"/>
    <d v="1899-12-30T14:29:17"/>
    <d v="1899-12-30T14:00:00"/>
    <n v="1"/>
    <d v="2017-03-08T00:00:00"/>
    <d v="2017-03-01T00:00:00"/>
    <d v="2017-03-08T00:00:00"/>
    <s v="Wednesday"/>
    <d v="1899-12-30T14:29:45"/>
    <d v="1899-12-30T14:00:00"/>
    <s v="Round Trip"/>
  </r>
  <r>
    <n v="1466945"/>
    <s v="RFID Card Member"/>
    <s v="milwaukee"/>
    <s v="WI"/>
    <n v="53211"/>
    <s v="UNITED STATES"/>
    <s v="Annual Pass"/>
    <n v="223"/>
    <x v="52"/>
    <n v="43.069021999999997"/>
    <n v="-87.887940999999998"/>
    <x v="18"/>
    <n v="43.074890000000003"/>
    <n v="-87.882810000000006"/>
    <n v="7"/>
    <n v="0"/>
    <n v="1.1000000000000001"/>
    <n v="1"/>
    <n v="42"/>
    <n v="-1"/>
    <d v="2017-03-04T00:00:00"/>
    <d v="2017-03-01T00:00:00"/>
    <d v="2017-03-04T00:00:00"/>
    <s v="Saturday"/>
    <d v="1899-12-30T15:24:04"/>
    <d v="1899-12-30T15:00:00"/>
    <n v="1"/>
    <d v="2017-03-04T00:00:00"/>
    <d v="2017-03-01T00:00:00"/>
    <d v="2017-03-04T00:00:00"/>
    <s v="Saturday"/>
    <d v="1899-12-30T15:31:27"/>
    <d v="1899-12-30T16:00:00"/>
    <s v="One Way"/>
  </r>
  <r>
    <n v="1468078"/>
    <s v="RFID Card Member"/>
    <s v="Milwaukee "/>
    <s v="WI"/>
    <n v="53209"/>
    <s v="UNITED STATES"/>
    <s v="Annual Pass"/>
    <n v="5472"/>
    <x v="48"/>
    <n v="43.058619999999998"/>
    <n v="-87.885319999999993"/>
    <x v="43"/>
    <n v="43.046570000000003"/>
    <n v="-87.908720000000002"/>
    <n v="12"/>
    <n v="0"/>
    <n v="1.8"/>
    <n v="1.7"/>
    <n v="72"/>
    <n v="-1"/>
    <d v="2017-03-27T00:00:00"/>
    <d v="2017-03-01T00:00:00"/>
    <d v="2017-03-27T00:00:00"/>
    <s v="Monday"/>
    <d v="1899-12-30T09:18:32"/>
    <d v="1899-12-30T09:00:00"/>
    <n v="1"/>
    <d v="2017-03-27T00:00:00"/>
    <d v="2017-03-01T00:00:00"/>
    <d v="2017-03-27T00:00:00"/>
    <s v="Monday"/>
    <d v="1899-12-30T09:30:42"/>
    <d v="1899-12-30T10:00:00"/>
    <s v="One Way"/>
  </r>
  <r>
    <n v="1468078"/>
    <s v="RFID Card Member"/>
    <s v="Milwaukee "/>
    <s v="WI"/>
    <n v="53209"/>
    <s v="UNITED STATES"/>
    <s v="Annual Pass"/>
    <n v="5472"/>
    <x v="37"/>
    <n v="43.046570000000003"/>
    <n v="-87.908720000000002"/>
    <x v="8"/>
    <n v="43.058619999999998"/>
    <n v="-87.885319999999993"/>
    <n v="14"/>
    <n v="0"/>
    <n v="2.1"/>
    <n v="2"/>
    <n v="84"/>
    <n v="-1"/>
    <d v="2017-03-24T00:00:00"/>
    <d v="2017-03-01T00:00:00"/>
    <d v="2017-03-24T00:00:00"/>
    <s v="Friday"/>
    <d v="1899-12-30T13:05:48"/>
    <d v="1899-12-30T13:00:00"/>
    <n v="1"/>
    <d v="2017-03-24T00:00:00"/>
    <d v="2017-03-01T00:00:00"/>
    <d v="2017-03-24T00:00:00"/>
    <s v="Friday"/>
    <d v="1899-12-30T13:19:53"/>
    <d v="1899-12-30T13:00:00"/>
    <s v="One Way"/>
  </r>
  <r>
    <n v="1468078"/>
    <s v="RFID Card Member"/>
    <s v="Milwaukee "/>
    <s v="WI"/>
    <n v="53209"/>
    <s v="UNITED STATES"/>
    <s v="Annual Pass"/>
    <n v="11149"/>
    <x v="37"/>
    <n v="43.046570000000003"/>
    <n v="-87.908720000000002"/>
    <x v="8"/>
    <n v="43.058619999999998"/>
    <n v="-87.885319999999993"/>
    <n v="10"/>
    <n v="0"/>
    <n v="1.5"/>
    <n v="1.4"/>
    <n v="60"/>
    <n v="-1"/>
    <d v="2017-03-10T00:00:00"/>
    <d v="2017-03-01T00:00:00"/>
    <d v="2017-03-10T00:00:00"/>
    <s v="Friday"/>
    <d v="1899-12-30T13:42:02"/>
    <d v="1899-12-30T14:00:00"/>
    <n v="1"/>
    <d v="2017-03-10T00:00:00"/>
    <d v="2017-03-01T00:00:00"/>
    <d v="2017-03-10T00:00:00"/>
    <s v="Friday"/>
    <d v="1899-12-30T13:52:43"/>
    <d v="1899-12-30T14:00:00"/>
    <s v="One Way"/>
  </r>
  <r>
    <n v="1477939"/>
    <s v="RFID Card Member"/>
    <s v="Campbellsport"/>
    <s v="WI"/>
    <n v="53010"/>
    <s v="UNITED STATES"/>
    <s v="Annual Pass"/>
    <n v="11110"/>
    <x v="50"/>
    <n v="43.059550000000002"/>
    <n v="-88.008840000000006"/>
    <x v="40"/>
    <n v="43.048609999999996"/>
    <n v="-88.008480000000006"/>
    <n v="10"/>
    <n v="0"/>
    <n v="1.5"/>
    <n v="1.4"/>
    <n v="60"/>
    <n v="-1"/>
    <d v="2017-03-21T00:00:00"/>
    <d v="2017-03-01T00:00:00"/>
    <d v="2017-03-21T00:00:00"/>
    <s v="Tuesday"/>
    <d v="1899-12-30T07:03:41"/>
    <d v="1899-12-30T07:00:00"/>
    <n v="1"/>
    <d v="2017-03-21T00:00:00"/>
    <d v="2017-03-01T00:00:00"/>
    <d v="2017-03-21T00:00:00"/>
    <s v="Tuesday"/>
    <d v="1899-12-30T07:13:35"/>
    <d v="1899-12-30T07:00:00"/>
    <s v="One Way"/>
  </r>
  <r>
    <n v="1477939"/>
    <s v="RFID Card Member"/>
    <s v="Campbellsport"/>
    <s v="WI"/>
    <n v="53010"/>
    <s v="UNITED STATES"/>
    <s v="Annual Pass"/>
    <n v="153"/>
    <x v="41"/>
    <n v="43.02017"/>
    <n v="-87.933049999999994"/>
    <x v="3"/>
    <n v="43.03519"/>
    <n v="-87.907390000000007"/>
    <n v="18"/>
    <n v="0"/>
    <n v="2.7"/>
    <n v="2.6"/>
    <n v="108"/>
    <n v="-1"/>
    <d v="2017-03-23T00:00:00"/>
    <d v="2017-03-01T00:00:00"/>
    <d v="2017-03-23T00:00:00"/>
    <s v="Thursday"/>
    <d v="1899-12-30T09:46:22"/>
    <d v="1899-12-30T10:00:00"/>
    <n v="1"/>
    <d v="2017-03-23T00:00:00"/>
    <d v="2017-03-01T00:00:00"/>
    <d v="2017-03-23T00:00:00"/>
    <s v="Thursday"/>
    <d v="1899-12-30T10:04:03"/>
    <d v="1899-12-30T10:00:00"/>
    <s v="One Way"/>
  </r>
  <r>
    <n v="1482626"/>
    <s v="RFID Card Member"/>
    <s v="milwaukee"/>
    <s v="WI"/>
    <n v="53207"/>
    <s v="UNITED STATES"/>
    <s v="Annual Pass"/>
    <n v="5471"/>
    <x v="7"/>
    <n v="43.038580000000003"/>
    <n v="-87.90934"/>
    <x v="4"/>
    <n v="43.038580000000003"/>
    <n v="-87.90934"/>
    <n v="1"/>
    <n v="0"/>
    <n v="0.2"/>
    <n v="0.1"/>
    <n v="6"/>
    <n v="-1"/>
    <d v="2017-03-31T00:00:00"/>
    <d v="2017-03-01T00:00:00"/>
    <d v="2017-03-31T00:00:00"/>
    <s v="Friday"/>
    <d v="1899-12-30T17:14:55"/>
    <d v="1899-12-30T17:00:00"/>
    <n v="1"/>
    <d v="2017-03-31T00:00:00"/>
    <d v="2017-03-01T00:00:00"/>
    <d v="2017-03-31T00:00:00"/>
    <s v="Friday"/>
    <d v="1899-12-30T17:15:19"/>
    <d v="1899-12-30T17:00:00"/>
    <s v="Round Trip"/>
  </r>
  <r>
    <n v="1482626"/>
    <s v="RFID Card Member"/>
    <s v="milwaukee"/>
    <s v="WI"/>
    <n v="53207"/>
    <s v="UNITED STATES"/>
    <s v="Annual Pass"/>
    <n v="5471"/>
    <x v="7"/>
    <n v="43.038580000000003"/>
    <n v="-87.90934"/>
    <x v="32"/>
    <n v="43.026229999999998"/>
    <n v="-87.912809999999993"/>
    <n v="5"/>
    <n v="0"/>
    <n v="0.8"/>
    <n v="0.7"/>
    <n v="30"/>
    <n v="-1"/>
    <d v="2017-03-31T00:00:00"/>
    <d v="2017-03-01T00:00:00"/>
    <d v="2017-03-31T00:00:00"/>
    <s v="Friday"/>
    <d v="1899-12-30T17:16:02"/>
    <d v="1899-12-30T17:00:00"/>
    <n v="1"/>
    <d v="2017-03-31T00:00:00"/>
    <d v="2017-03-01T00:00:00"/>
    <d v="2017-03-31T00:00:00"/>
    <s v="Friday"/>
    <d v="1899-12-30T17:21:53"/>
    <d v="1899-12-30T17:00:00"/>
    <s v="One Way"/>
  </r>
  <r>
    <n v="1482626"/>
    <s v="RFID Card Member"/>
    <s v="milwaukee"/>
    <s v="WI"/>
    <n v="53207"/>
    <s v="UNITED STATES"/>
    <s v="Annual Pass"/>
    <n v="336"/>
    <x v="0"/>
    <n v="43.042490000000001"/>
    <n v="-87.909959999999998"/>
    <x v="18"/>
    <n v="43.074890000000003"/>
    <n v="-87.882810000000006"/>
    <n v="96"/>
    <n v="0"/>
    <n v="14.4"/>
    <n v="13.7"/>
    <n v="576"/>
    <n v="-1"/>
    <d v="2017-03-17T00:00:00"/>
    <d v="2017-03-01T00:00:00"/>
    <d v="2017-03-17T00:00:00"/>
    <s v="Friday"/>
    <d v="1899-12-30T15:57:19"/>
    <d v="1899-12-30T16:00:00"/>
    <n v="1"/>
    <d v="2017-03-17T00:00:00"/>
    <d v="2017-03-01T00:00:00"/>
    <d v="2017-03-17T00:00:00"/>
    <s v="Friday"/>
    <d v="1899-12-30T17:33:27"/>
    <d v="1899-12-30T18:00:00"/>
    <s v="One Way"/>
  </r>
  <r>
    <n v="1482626"/>
    <s v="RFID Card Member"/>
    <s v="milwaukee"/>
    <s v="WI"/>
    <n v="53207"/>
    <s v="UNITED STATES"/>
    <s v="Annual Pass"/>
    <n v="11071"/>
    <x v="0"/>
    <n v="43.042490000000001"/>
    <n v="-87.909959999999998"/>
    <x v="33"/>
    <n v="43.004728999999998"/>
    <n v="-87.905463999999995"/>
    <n v="18"/>
    <n v="0"/>
    <n v="2.7"/>
    <n v="2.6"/>
    <n v="108"/>
    <n v="-1"/>
    <d v="2017-03-16T00:00:00"/>
    <d v="2017-03-01T00:00:00"/>
    <d v="2017-03-16T00:00:00"/>
    <s v="Thursday"/>
    <d v="1899-12-30T19:43:43"/>
    <d v="1899-12-30T20:00:00"/>
    <n v="1"/>
    <d v="2017-03-16T00:00:00"/>
    <d v="2017-03-01T00:00:00"/>
    <d v="2017-03-16T00:00:00"/>
    <s v="Thursday"/>
    <d v="1899-12-30T20:01:31"/>
    <d v="1899-12-30T20:00:00"/>
    <s v="One Way"/>
  </r>
  <r>
    <n v="1482626"/>
    <s v="RFID Card Member"/>
    <s v="milwaukee"/>
    <s v="WI"/>
    <n v="53207"/>
    <s v="UNITED STATES"/>
    <s v="Annual Pass"/>
    <n v="3"/>
    <x v="49"/>
    <n v="43.026229999999998"/>
    <n v="-87.912809999999993"/>
    <x v="33"/>
    <n v="43.004728999999998"/>
    <n v="-87.905463999999995"/>
    <n v="11"/>
    <n v="0"/>
    <n v="1.7"/>
    <n v="1.6"/>
    <n v="66"/>
    <n v="-1"/>
    <d v="2017-03-12T00:00:00"/>
    <d v="2017-03-01T00:00:00"/>
    <d v="2017-03-12T00:00:00"/>
    <s v="Sunday"/>
    <d v="1899-12-30T03:21:46"/>
    <d v="1899-12-30T03:00:00"/>
    <n v="1"/>
    <d v="2017-03-12T00:00:00"/>
    <d v="2017-03-01T00:00:00"/>
    <d v="2017-03-12T00:00:00"/>
    <s v="Sunday"/>
    <d v="1899-12-30T03:32:53"/>
    <d v="1899-12-30T04:00:00"/>
    <s v="One Way"/>
  </r>
  <r>
    <n v="1482626"/>
    <s v="RFID Card Member"/>
    <s v="milwaukee"/>
    <s v="WI"/>
    <n v="53207"/>
    <s v="UNITED STATES"/>
    <s v="Annual Pass"/>
    <n v="76"/>
    <x v="0"/>
    <n v="43.042490000000001"/>
    <n v="-87.909959999999998"/>
    <x v="28"/>
    <n v="43.038719999999998"/>
    <n v="-87.905339999999995"/>
    <n v="16"/>
    <n v="0"/>
    <n v="2.4"/>
    <n v="2.2999999999999998"/>
    <n v="96"/>
    <n v="-1"/>
    <d v="2017-03-06T00:00:00"/>
    <d v="2017-03-01T00:00:00"/>
    <d v="2017-03-06T00:00:00"/>
    <s v="Monday"/>
    <d v="1899-12-30T22:14:12"/>
    <d v="1899-12-30T22:00:00"/>
    <n v="1"/>
    <d v="2017-03-06T00:00:00"/>
    <d v="2017-03-01T00:00:00"/>
    <d v="2017-03-06T00:00:00"/>
    <s v="Monday"/>
    <d v="1899-12-30T22:30:48"/>
    <d v="1899-12-30T23:00:00"/>
    <s v="One Way"/>
  </r>
  <r>
    <n v="1482626"/>
    <s v="RFID Card Member"/>
    <s v="milwaukee"/>
    <s v="WI"/>
    <n v="53207"/>
    <s v="UNITED STATES"/>
    <s v="Annual Pass"/>
    <n v="104"/>
    <x v="49"/>
    <n v="43.026229999999998"/>
    <n v="-87.912809999999993"/>
    <x v="33"/>
    <n v="43.004728999999998"/>
    <n v="-87.905463999999995"/>
    <n v="56"/>
    <n v="0"/>
    <n v="8.4"/>
    <n v="8"/>
    <n v="336"/>
    <n v="-1"/>
    <d v="2017-03-02T00:00:00"/>
    <d v="2017-03-01T00:00:00"/>
    <d v="2017-03-02T00:00:00"/>
    <s v="Thursday"/>
    <d v="1899-12-30T19:31:02"/>
    <d v="1899-12-30T20:00:00"/>
    <n v="1"/>
    <d v="2017-03-02T00:00:00"/>
    <d v="2017-03-01T00:00:00"/>
    <d v="2017-03-02T00:00:00"/>
    <s v="Thursday"/>
    <d v="1899-12-30T20:27:18"/>
    <d v="1899-12-30T20:00:00"/>
    <s v="One Way"/>
  </r>
  <r>
    <n v="1482626"/>
    <s v="RFID Card Member"/>
    <s v="milwaukee"/>
    <s v="WI"/>
    <n v="53207"/>
    <s v="UNITED STATES"/>
    <s v="Annual Pass"/>
    <n v="175"/>
    <x v="11"/>
    <n v="43.031480000000002"/>
    <n v="-87.908169999999998"/>
    <x v="33"/>
    <n v="43.004728999999998"/>
    <n v="-87.905463999999995"/>
    <n v="27"/>
    <n v="0"/>
    <n v="4.0999999999999996"/>
    <n v="3.8"/>
    <n v="162"/>
    <n v="-1"/>
    <d v="2017-03-02T00:00:00"/>
    <d v="2017-03-01T00:00:00"/>
    <d v="2017-03-02T00:00:00"/>
    <s v="Thursday"/>
    <d v="1899-12-30T13:47:12"/>
    <d v="1899-12-30T14:00:00"/>
    <n v="1"/>
    <d v="2017-03-02T00:00:00"/>
    <d v="2017-03-01T00:00:00"/>
    <d v="2017-03-02T00:00:00"/>
    <s v="Thursday"/>
    <d v="1899-12-30T14:14:44"/>
    <d v="1899-12-30T14:00:00"/>
    <s v="One Way"/>
  </r>
  <r>
    <n v="1489319"/>
    <s v="RFID Card Member"/>
    <s v="brookfield"/>
    <s v="WI"/>
    <n v="53045"/>
    <s v="UNITED STATES"/>
    <s v="Annual Pass"/>
    <n v="228"/>
    <x v="21"/>
    <n v="43.060786"/>
    <n v="-87.883825999999999"/>
    <x v="18"/>
    <n v="43.074890000000003"/>
    <n v="-87.882810000000006"/>
    <n v="6"/>
    <n v="0"/>
    <n v="0.9"/>
    <n v="0.9"/>
    <n v="36"/>
    <n v="-1"/>
    <d v="2017-03-29T00:00:00"/>
    <d v="2017-03-01T00:00:00"/>
    <d v="2017-03-29T00:00:00"/>
    <s v="Wednesday"/>
    <d v="1899-12-30T10:43:01"/>
    <d v="1899-12-30T11:00:00"/>
    <n v="1"/>
    <d v="2017-03-29T00:00:00"/>
    <d v="2017-03-01T00:00:00"/>
    <d v="2017-03-29T00:00:00"/>
    <s v="Wednesday"/>
    <d v="1899-12-30T10:49:21"/>
    <d v="1899-12-30T11:00:00"/>
    <s v="One Way"/>
  </r>
  <r>
    <n v="1489319"/>
    <s v="RFID Card Member"/>
    <s v="brookfield"/>
    <s v="WI"/>
    <n v="53045"/>
    <s v="UNITED STATES"/>
    <s v="Annual Pass"/>
    <n v="35"/>
    <x v="6"/>
    <n v="43.078530000000001"/>
    <n v="-87.882620000000003"/>
    <x v="18"/>
    <n v="43.074890000000003"/>
    <n v="-87.882810000000006"/>
    <n v="2"/>
    <n v="0"/>
    <n v="0.3"/>
    <n v="0.3"/>
    <n v="12"/>
    <n v="-1"/>
    <d v="2017-03-31T00:00:00"/>
    <d v="2017-03-01T00:00:00"/>
    <d v="2017-03-31T00:00:00"/>
    <s v="Friday"/>
    <d v="1899-12-30T20:52:56"/>
    <d v="1899-12-30T21:00:00"/>
    <n v="1"/>
    <d v="2017-03-31T00:00:00"/>
    <d v="2017-03-01T00:00:00"/>
    <d v="2017-03-31T00:00:00"/>
    <s v="Friday"/>
    <d v="1899-12-30T20:54:31"/>
    <d v="1899-12-30T21:00:00"/>
    <s v="One Way"/>
  </r>
  <r>
    <n v="1489319"/>
    <s v="RFID Card Member"/>
    <s v="brookfield"/>
    <s v="WI"/>
    <n v="53045"/>
    <s v="UNITED STATES"/>
    <s v="Annual Pass"/>
    <n v="183"/>
    <x v="21"/>
    <n v="43.060786"/>
    <n v="-87.883825999999999"/>
    <x v="44"/>
    <n v="43.077359999999999"/>
    <n v="-87.880769999999998"/>
    <n v="7"/>
    <n v="0"/>
    <n v="1.1000000000000001"/>
    <n v="1"/>
    <n v="42"/>
    <n v="-1"/>
    <d v="2017-03-07T00:00:00"/>
    <d v="2017-03-01T00:00:00"/>
    <d v="2017-03-07T00:00:00"/>
    <s v="Tuesday"/>
    <d v="1899-12-30T08:46:04"/>
    <d v="1899-12-30T09:00:00"/>
    <n v="1"/>
    <d v="2017-03-07T00:00:00"/>
    <d v="2017-03-01T00:00:00"/>
    <d v="2017-03-07T00:00:00"/>
    <s v="Tuesday"/>
    <d v="1899-12-30T08:53:30"/>
    <d v="1899-12-30T09:00:00"/>
    <s v="One Way"/>
  </r>
  <r>
    <n v="1492987"/>
    <s v="RFID Card Member"/>
    <s v="Milwaukee "/>
    <s v="WI"/>
    <n v="53202"/>
    <s v="UNITED STATES"/>
    <s v="30-Day Pass"/>
    <n v="11112"/>
    <x v="0"/>
    <n v="43.042490000000001"/>
    <n v="-87.909959999999998"/>
    <x v="26"/>
    <n v="43.052460000000004"/>
    <n v="-87.891000000000005"/>
    <n v="8"/>
    <n v="0"/>
    <n v="1.2"/>
    <n v="1.1000000000000001"/>
    <n v="48"/>
    <n v="-1"/>
    <d v="2017-03-21T00:00:00"/>
    <d v="2017-03-01T00:00:00"/>
    <d v="2017-03-21T00:00:00"/>
    <s v="Tuesday"/>
    <d v="1899-12-30T08:28:03"/>
    <d v="1899-12-30T08:00:00"/>
    <n v="1"/>
    <d v="2017-03-21T00:00:00"/>
    <d v="2017-03-01T00:00:00"/>
    <d v="2017-03-21T00:00:00"/>
    <s v="Tuesday"/>
    <d v="1899-12-30T08:36:41"/>
    <d v="1899-12-30T09:00:00"/>
    <s v="One Way"/>
  </r>
  <r>
    <n v="1494109"/>
    <s v="RFID Card Member"/>
    <s v="milwaukee"/>
    <s v="WI"/>
    <n v="53233"/>
    <s v="UNITED STATES"/>
    <s v="Annual Pass"/>
    <n v="11000"/>
    <x v="2"/>
    <n v="43.03886"/>
    <n v="-87.902720000000002"/>
    <x v="5"/>
    <n v="43.040349999999997"/>
    <n v="-87.920760000000001"/>
    <n v="8"/>
    <n v="0"/>
    <n v="1.2"/>
    <n v="1.1000000000000001"/>
    <n v="48"/>
    <n v="-1"/>
    <d v="2017-03-24T00:00:00"/>
    <d v="2017-03-01T00:00:00"/>
    <d v="2017-03-24T00:00:00"/>
    <s v="Friday"/>
    <d v="1899-12-30T16:06:33"/>
    <d v="1899-12-30T16:00:00"/>
    <n v="1"/>
    <d v="2017-03-24T00:00:00"/>
    <d v="2017-03-01T00:00:00"/>
    <d v="2017-03-24T00:00:00"/>
    <s v="Friday"/>
    <d v="1899-12-30T16:14:10"/>
    <d v="1899-12-30T16:00:00"/>
    <s v="One Way"/>
  </r>
  <r>
    <n v="1494109"/>
    <s v="RFID Card Member"/>
    <s v="milwaukee"/>
    <s v="WI"/>
    <n v="53233"/>
    <s v="UNITED STATES"/>
    <s v="Annual Pass"/>
    <n v="5454"/>
    <x v="2"/>
    <n v="43.03886"/>
    <n v="-87.902720000000002"/>
    <x v="5"/>
    <n v="43.040349999999997"/>
    <n v="-87.920760000000001"/>
    <n v="7"/>
    <n v="0"/>
    <n v="1.1000000000000001"/>
    <n v="1"/>
    <n v="42"/>
    <n v="-1"/>
    <d v="2017-03-16T00:00:00"/>
    <d v="2017-03-01T00:00:00"/>
    <d v="2017-03-16T00:00:00"/>
    <s v="Thursday"/>
    <d v="1899-12-30T16:24:12"/>
    <d v="1899-12-30T16:00:00"/>
    <n v="1"/>
    <d v="2017-03-16T00:00:00"/>
    <d v="2017-03-01T00:00:00"/>
    <d v="2017-03-16T00:00:00"/>
    <s v="Thursday"/>
    <d v="1899-12-30T16:31:57"/>
    <d v="1899-12-30T17:00:00"/>
    <s v="One Way"/>
  </r>
  <r>
    <n v="1494109"/>
    <s v="RFID Card Member"/>
    <s v="milwaukee"/>
    <s v="WI"/>
    <n v="53233"/>
    <s v="UNITED STATES"/>
    <s v="Annual Pass"/>
    <n v="143"/>
    <x v="2"/>
    <n v="43.03886"/>
    <n v="-87.902720000000002"/>
    <x v="4"/>
    <n v="43.038580000000003"/>
    <n v="-87.90934"/>
    <n v="4"/>
    <n v="0"/>
    <n v="0.6"/>
    <n v="0.6"/>
    <n v="24"/>
    <n v="-1"/>
    <d v="2017-03-03T00:00:00"/>
    <d v="2017-03-01T00:00:00"/>
    <d v="2017-03-03T00:00:00"/>
    <s v="Friday"/>
    <d v="1899-12-30T16:36:49"/>
    <d v="1899-12-30T17:00:00"/>
    <n v="1"/>
    <d v="2017-03-03T00:00:00"/>
    <d v="2017-03-01T00:00:00"/>
    <d v="2017-03-03T00:00:00"/>
    <s v="Friday"/>
    <d v="1899-12-30T16:40:35"/>
    <d v="1899-12-30T17:00:00"/>
    <s v="One Way"/>
  </r>
  <r>
    <n v="1494109"/>
    <s v="RFID Card Member"/>
    <s v="milwaukee"/>
    <s v="WI"/>
    <n v="53233"/>
    <s v="UNITED STATES"/>
    <s v="Annual Pass"/>
    <n v="5518"/>
    <x v="2"/>
    <n v="43.03886"/>
    <n v="-87.902720000000002"/>
    <x v="5"/>
    <n v="43.040349999999997"/>
    <n v="-87.920760000000001"/>
    <n v="9"/>
    <n v="0"/>
    <n v="1.4"/>
    <n v="1.3"/>
    <n v="54"/>
    <n v="-1"/>
    <d v="2017-03-08T00:00:00"/>
    <d v="2017-03-01T00:00:00"/>
    <d v="2017-03-08T00:00:00"/>
    <s v="Wednesday"/>
    <d v="1899-12-30T16:43:51"/>
    <d v="1899-12-30T17:00:00"/>
    <n v="1"/>
    <d v="2017-03-08T00:00:00"/>
    <d v="2017-03-01T00:00:00"/>
    <d v="2017-03-08T00:00:00"/>
    <s v="Wednesday"/>
    <d v="1899-12-30T16:52:20"/>
    <d v="1899-12-30T17:00:00"/>
    <s v="One Way"/>
  </r>
  <r>
    <n v="1509599"/>
    <s v="RFID Card Member"/>
    <s v="Greenfield"/>
    <s v="WI"/>
    <n v="53220"/>
    <s v="UNITED STATES"/>
    <s v="Annual Pass"/>
    <n v="5511"/>
    <x v="38"/>
    <n v="43.038719999999998"/>
    <n v="-87.905339999999995"/>
    <x v="0"/>
    <n v="43.04824"/>
    <n v="-87.904970000000006"/>
    <n v="6"/>
    <n v="0"/>
    <n v="0.9"/>
    <n v="0.9"/>
    <n v="36"/>
    <n v="-1"/>
    <d v="2017-03-06T00:00:00"/>
    <d v="2017-03-01T00:00:00"/>
    <d v="2017-03-06T00:00:00"/>
    <s v="Monday"/>
    <d v="1899-12-30T12:12:20"/>
    <d v="1899-12-30T12:00:00"/>
    <n v="1"/>
    <d v="2017-03-06T00:00:00"/>
    <d v="2017-03-01T00:00:00"/>
    <d v="2017-03-06T00:00:00"/>
    <s v="Monday"/>
    <d v="1899-12-30T12:18:36"/>
    <d v="1899-12-30T12:00:00"/>
    <s v="One Way"/>
  </r>
  <r>
    <n v="1518070"/>
    <s v="RFID Card Member"/>
    <s v="milwaukee"/>
    <s v="WI"/>
    <n v="53211"/>
    <s v="UNITED STATES"/>
    <s v="30-Day Pass"/>
    <n v="11082"/>
    <x v="52"/>
    <n v="43.069021999999997"/>
    <n v="-87.887940999999998"/>
    <x v="24"/>
    <n v="43.052549999999997"/>
    <n v="-87.909329999999997"/>
    <n v="12"/>
    <n v="0"/>
    <n v="1.8"/>
    <n v="1.7"/>
    <n v="72"/>
    <n v="-1"/>
    <d v="2017-03-03T00:00:00"/>
    <d v="2017-03-01T00:00:00"/>
    <d v="2017-03-03T00:00:00"/>
    <s v="Friday"/>
    <d v="1899-12-30T08:13:50"/>
    <d v="1899-12-30T08:00:00"/>
    <n v="1"/>
    <d v="2017-03-03T00:00:00"/>
    <d v="2017-03-01T00:00:00"/>
    <d v="2017-03-03T00:00:00"/>
    <s v="Friday"/>
    <d v="1899-12-30T08:25:25"/>
    <d v="1899-12-30T08:00:00"/>
    <s v="One Way"/>
  </r>
  <r>
    <n v="1518070"/>
    <s v="RFID Card Member"/>
    <s v="milwaukee"/>
    <s v="WI"/>
    <n v="53211"/>
    <s v="UNITED STATES"/>
    <s v="30-Day Pass"/>
    <n v="5567"/>
    <x v="52"/>
    <n v="43.069021999999997"/>
    <n v="-87.887940999999998"/>
    <x v="24"/>
    <n v="43.052549999999997"/>
    <n v="-87.909329999999997"/>
    <n v="11"/>
    <n v="0"/>
    <n v="1.7"/>
    <n v="1.6"/>
    <n v="66"/>
    <n v="-1"/>
    <d v="2017-03-09T00:00:00"/>
    <d v="2017-03-01T00:00:00"/>
    <d v="2017-03-09T00:00:00"/>
    <s v="Thursday"/>
    <d v="1899-12-30T08:17:19"/>
    <d v="1899-12-30T08:00:00"/>
    <n v="1"/>
    <d v="2017-03-09T00:00:00"/>
    <d v="2017-03-01T00:00:00"/>
    <d v="2017-03-09T00:00:00"/>
    <s v="Thursday"/>
    <d v="1899-12-30T08:28:19"/>
    <d v="1899-12-30T08:00:00"/>
    <s v="One Way"/>
  </r>
  <r>
    <n v="1518070"/>
    <s v="RFID Card Member"/>
    <s v="milwaukee"/>
    <s v="WI"/>
    <n v="53211"/>
    <s v="UNITED STATES"/>
    <s v="30-Day Pass"/>
    <n v="11107"/>
    <x v="52"/>
    <n v="43.069021999999997"/>
    <n v="-87.887940999999998"/>
    <x v="24"/>
    <n v="43.052549999999997"/>
    <n v="-87.909329999999997"/>
    <n v="12"/>
    <n v="0"/>
    <n v="1.8"/>
    <n v="1.7"/>
    <n v="72"/>
    <n v="-1"/>
    <d v="2017-03-10T00:00:00"/>
    <d v="2017-03-01T00:00:00"/>
    <d v="2017-03-10T00:00:00"/>
    <s v="Friday"/>
    <d v="1899-12-30T08:12:24"/>
    <d v="1899-12-30T08:00:00"/>
    <n v="1"/>
    <d v="2017-03-10T00:00:00"/>
    <d v="2017-03-01T00:00:00"/>
    <d v="2017-03-10T00:00:00"/>
    <s v="Friday"/>
    <d v="1899-12-30T08:24:07"/>
    <d v="1899-12-30T08:00:00"/>
    <s v="One Way"/>
  </r>
  <r>
    <n v="1518070"/>
    <s v="RFID Card Member"/>
    <s v="milwaukee"/>
    <s v="WI"/>
    <n v="53211"/>
    <s v="UNITED STATES"/>
    <s v="30-Day Pass"/>
    <n v="202"/>
    <x v="52"/>
    <n v="43.069021999999997"/>
    <n v="-87.887940999999998"/>
    <x v="24"/>
    <n v="43.052549999999997"/>
    <n v="-87.909329999999997"/>
    <n v="11"/>
    <n v="0"/>
    <n v="1.7"/>
    <n v="1.6"/>
    <n v="66"/>
    <n v="-1"/>
    <d v="2017-03-21T00:00:00"/>
    <d v="2017-03-01T00:00:00"/>
    <d v="2017-03-21T00:00:00"/>
    <s v="Tuesday"/>
    <d v="1899-12-30T08:06:58"/>
    <d v="1899-12-30T08:00:00"/>
    <n v="1"/>
    <d v="2017-03-21T00:00:00"/>
    <d v="2017-03-01T00:00:00"/>
    <d v="2017-03-21T00:00:00"/>
    <s v="Tuesday"/>
    <d v="1899-12-30T08:17:34"/>
    <d v="1899-12-30T08:00:00"/>
    <s v="One Way"/>
  </r>
  <r>
    <n v="1518070"/>
    <s v="RFID Card Member"/>
    <s v="milwaukee"/>
    <s v="WI"/>
    <n v="53211"/>
    <s v="UNITED STATES"/>
    <s v="30-Day Pass"/>
    <n v="91"/>
    <x v="52"/>
    <n v="43.069021999999997"/>
    <n v="-87.887940999999998"/>
    <x v="47"/>
    <n v="43.06033"/>
    <n v="-87.89546"/>
    <n v="6"/>
    <n v="0"/>
    <n v="0.9"/>
    <n v="0.9"/>
    <n v="36"/>
    <n v="-1"/>
    <d v="2017-03-15T00:00:00"/>
    <d v="2017-03-01T00:00:00"/>
    <d v="2017-03-15T00:00:00"/>
    <s v="Wednesday"/>
    <d v="1899-12-30T19:00:25"/>
    <d v="1899-12-30T19:00:00"/>
    <n v="1"/>
    <d v="2017-03-15T00:00:00"/>
    <d v="2017-03-01T00:00:00"/>
    <d v="2017-03-15T00:00:00"/>
    <s v="Wednesday"/>
    <d v="1899-12-30T19:06:46"/>
    <d v="1899-12-30T19:00:00"/>
    <s v="One Way"/>
  </r>
  <r>
    <n v="1518070"/>
    <s v="RFID Card Member"/>
    <s v="milwaukee"/>
    <s v="WI"/>
    <n v="53211"/>
    <s v="UNITED STATES"/>
    <s v="30-Day Pass"/>
    <n v="16"/>
    <x v="15"/>
    <n v="43.04824"/>
    <n v="-87.904970000000006"/>
    <x v="24"/>
    <n v="43.052549999999997"/>
    <n v="-87.909329999999997"/>
    <n v="4"/>
    <n v="0"/>
    <n v="0.6"/>
    <n v="0.6"/>
    <n v="24"/>
    <n v="-1"/>
    <d v="2017-03-15T00:00:00"/>
    <d v="2017-03-01T00:00:00"/>
    <d v="2017-03-15T00:00:00"/>
    <s v="Wednesday"/>
    <d v="1899-12-30T14:26:27"/>
    <d v="1899-12-30T14:00:00"/>
    <n v="1"/>
    <d v="2017-03-15T00:00:00"/>
    <d v="2017-03-01T00:00:00"/>
    <d v="2017-03-15T00:00:00"/>
    <s v="Wednesday"/>
    <d v="1899-12-30T14:30:09"/>
    <d v="1899-12-30T15:00:00"/>
    <s v="One Way"/>
  </r>
  <r>
    <n v="1518070"/>
    <s v="RFID Card Member"/>
    <s v="milwaukee"/>
    <s v="WI"/>
    <n v="53211"/>
    <s v="UNITED STATES"/>
    <s v="30-Day Pass"/>
    <n v="11064"/>
    <x v="45"/>
    <n v="43.05536"/>
    <n v="-87.90504"/>
    <x v="19"/>
    <n v="43.060786"/>
    <n v="-87.883825999999999"/>
    <n v="13"/>
    <n v="0"/>
    <n v="2"/>
    <n v="1.9"/>
    <n v="78"/>
    <n v="-1"/>
    <d v="2017-03-14T00:00:00"/>
    <d v="2017-03-01T00:00:00"/>
    <d v="2017-03-14T00:00:00"/>
    <s v="Tuesday"/>
    <d v="1899-12-30T17:17:57"/>
    <d v="1899-12-30T17:00:00"/>
    <n v="1"/>
    <d v="2017-03-14T00:00:00"/>
    <d v="2017-03-01T00:00:00"/>
    <d v="2017-03-14T00:00:00"/>
    <s v="Tuesday"/>
    <d v="1899-12-30T17:30:15"/>
    <d v="1899-12-30T18:00:00"/>
    <s v="One Way"/>
  </r>
  <r>
    <n v="1530544"/>
    <s v="RFID Card Member"/>
    <s v="Woodland Park"/>
    <s v="NJ"/>
    <n v="7424"/>
    <s v="UNITED STATES"/>
    <s v="30-Day Pass"/>
    <n v="11154"/>
    <x v="37"/>
    <n v="43.046570000000003"/>
    <n v="-87.908720000000002"/>
    <x v="13"/>
    <n v="43.031480000000002"/>
    <n v="-87.908169999999998"/>
    <n v="13"/>
    <n v="0"/>
    <n v="2"/>
    <n v="1.9"/>
    <n v="78"/>
    <n v="-1"/>
    <d v="2017-03-17T00:00:00"/>
    <d v="2017-03-01T00:00:00"/>
    <d v="2017-03-17T00:00:00"/>
    <s v="Friday"/>
    <d v="1899-12-30T12:22:51"/>
    <d v="1899-12-30T12:00:00"/>
    <n v="1"/>
    <d v="2017-03-17T00:00:00"/>
    <d v="2017-03-01T00:00:00"/>
    <d v="2017-03-17T00:00:00"/>
    <s v="Friday"/>
    <d v="1899-12-30T12:35:16"/>
    <d v="1899-12-30T13:00:00"/>
    <s v="One Way"/>
  </r>
  <r>
    <n v="1530544"/>
    <s v="RFID Card Member"/>
    <s v="Woodland Park"/>
    <s v="NJ"/>
    <n v="7424"/>
    <s v="UNITED STATES"/>
    <s v="30-Day Pass"/>
    <n v="5586"/>
    <x v="18"/>
    <n v="43.034619999999997"/>
    <n v="-87.917500000000004"/>
    <x v="10"/>
    <n v="43.042490000000001"/>
    <n v="-87.909959999999998"/>
    <n v="10"/>
    <n v="0"/>
    <n v="1.5"/>
    <n v="1.4"/>
    <n v="60"/>
    <n v="-1"/>
    <d v="2017-03-18T00:00:00"/>
    <d v="2017-03-01T00:00:00"/>
    <d v="2017-03-18T00:00:00"/>
    <s v="Saturday"/>
    <d v="1899-12-30T13:52:20"/>
    <d v="1899-12-30T14:00:00"/>
    <n v="1"/>
    <d v="2017-03-18T00:00:00"/>
    <d v="2017-03-01T00:00:00"/>
    <d v="2017-03-18T00:00:00"/>
    <s v="Saturday"/>
    <d v="1899-12-30T14:02:09"/>
    <d v="1899-12-30T14:00:00"/>
    <s v="One Way"/>
  </r>
  <r>
    <n v="1530544"/>
    <s v="RFID Card Member"/>
    <s v="Woodland Park"/>
    <s v="NJ"/>
    <n v="7424"/>
    <s v="UNITED STATES"/>
    <s v="30-Day Pass"/>
    <n v="11075"/>
    <x v="37"/>
    <n v="43.046570000000003"/>
    <n v="-87.908720000000002"/>
    <x v="13"/>
    <n v="43.031480000000002"/>
    <n v="-87.908169999999998"/>
    <n v="13"/>
    <n v="0"/>
    <n v="2"/>
    <n v="1.9"/>
    <n v="78"/>
    <n v="-1"/>
    <d v="2017-03-15T00:00:00"/>
    <d v="2017-03-01T00:00:00"/>
    <d v="2017-03-15T00:00:00"/>
    <s v="Wednesday"/>
    <d v="1899-12-30T08:42:17"/>
    <d v="1899-12-30T09:00:00"/>
    <n v="1"/>
    <d v="2017-03-15T00:00:00"/>
    <d v="2017-03-01T00:00:00"/>
    <d v="2017-03-15T00:00:00"/>
    <s v="Wednesday"/>
    <d v="1899-12-30T08:55:24"/>
    <d v="1899-12-30T09:00:00"/>
    <s v="One Way"/>
  </r>
  <r>
    <n v="1530544"/>
    <s v="RFID Card Member"/>
    <s v="Woodland Park"/>
    <s v="NJ"/>
    <n v="7424"/>
    <s v="UNITED STATES"/>
    <s v="30-Day Pass"/>
    <n v="5450"/>
    <x v="37"/>
    <n v="43.046570000000003"/>
    <n v="-87.908720000000002"/>
    <x v="13"/>
    <n v="43.031480000000002"/>
    <n v="-87.908169999999998"/>
    <n v="10"/>
    <n v="0"/>
    <n v="1.5"/>
    <n v="1.4"/>
    <n v="60"/>
    <n v="-1"/>
    <d v="2017-03-21T00:00:00"/>
    <d v="2017-03-01T00:00:00"/>
    <d v="2017-03-21T00:00:00"/>
    <s v="Tuesday"/>
    <d v="1899-12-30T08:22:00"/>
    <d v="1899-12-30T08:00:00"/>
    <n v="1"/>
    <d v="2017-03-21T00:00:00"/>
    <d v="2017-03-01T00:00:00"/>
    <d v="2017-03-21T00:00:00"/>
    <s v="Tuesday"/>
    <d v="1899-12-30T08:32:43"/>
    <d v="1899-12-30T09:00:00"/>
    <s v="One Way"/>
  </r>
  <r>
    <n v="1530544"/>
    <s v="RFID Card Member"/>
    <s v="Woodland Park"/>
    <s v="NJ"/>
    <n v="7424"/>
    <s v="UNITED STATES"/>
    <s v="30-Day Pass"/>
    <n v="5552"/>
    <x v="11"/>
    <n v="43.031480000000002"/>
    <n v="-87.908169999999998"/>
    <x v="10"/>
    <n v="43.042490000000001"/>
    <n v="-87.909959999999998"/>
    <n v="10"/>
    <n v="0"/>
    <n v="1.5"/>
    <n v="1.4"/>
    <n v="60"/>
    <n v="-1"/>
    <d v="2017-03-21T00:00:00"/>
    <d v="2017-03-01T00:00:00"/>
    <d v="2017-03-21T00:00:00"/>
    <s v="Tuesday"/>
    <d v="1899-12-30T13:28:44"/>
    <d v="1899-12-30T13:00:00"/>
    <n v="1"/>
    <d v="2017-03-21T00:00:00"/>
    <d v="2017-03-01T00:00:00"/>
    <d v="2017-03-21T00:00:00"/>
    <s v="Tuesday"/>
    <d v="1899-12-30T13:38:07"/>
    <d v="1899-12-30T14:00:00"/>
    <s v="One Way"/>
  </r>
  <r>
    <n v="1530544"/>
    <s v="RFID Card Member"/>
    <s v="Woodland Park"/>
    <s v="NJ"/>
    <n v="7424"/>
    <s v="UNITED STATES"/>
    <s v="30-Day Pass"/>
    <n v="173"/>
    <x v="0"/>
    <n v="43.042490000000001"/>
    <n v="-87.909959999999998"/>
    <x v="13"/>
    <n v="43.031480000000002"/>
    <n v="-87.908169999999998"/>
    <n v="8"/>
    <n v="0"/>
    <n v="1.2"/>
    <n v="1.1000000000000001"/>
    <n v="48"/>
    <n v="-1"/>
    <d v="2017-03-24T00:00:00"/>
    <d v="2017-03-01T00:00:00"/>
    <d v="2017-03-24T00:00:00"/>
    <s v="Friday"/>
    <d v="1899-12-30T12:02:00"/>
    <d v="1899-12-30T12:00:00"/>
    <n v="1"/>
    <d v="2017-03-24T00:00:00"/>
    <d v="2017-03-01T00:00:00"/>
    <d v="2017-03-24T00:00:00"/>
    <s v="Friday"/>
    <d v="1899-12-30T12:10:44"/>
    <d v="1899-12-30T12:00:00"/>
    <s v="One Way"/>
  </r>
  <r>
    <n v="1530544"/>
    <s v="RFID Card Member"/>
    <s v="Woodland Park"/>
    <s v="NJ"/>
    <n v="7424"/>
    <s v="UNITED STATES"/>
    <s v="30-Day Pass"/>
    <n v="175"/>
    <x v="37"/>
    <n v="43.046570000000003"/>
    <n v="-87.908720000000002"/>
    <x v="13"/>
    <n v="43.031480000000002"/>
    <n v="-87.908169999999998"/>
    <n v="10"/>
    <n v="0"/>
    <n v="1.5"/>
    <n v="1.4"/>
    <n v="60"/>
    <n v="-1"/>
    <d v="2017-03-28T00:00:00"/>
    <d v="2017-03-01T00:00:00"/>
    <d v="2017-03-28T00:00:00"/>
    <s v="Tuesday"/>
    <d v="1899-12-30T08:17:54"/>
    <d v="1899-12-30T08:00:00"/>
    <n v="1"/>
    <d v="2017-03-28T00:00:00"/>
    <d v="2017-03-01T00:00:00"/>
    <d v="2017-03-28T00:00:00"/>
    <s v="Tuesday"/>
    <d v="1899-12-30T08:27:43"/>
    <d v="1899-12-30T08:00:00"/>
    <s v="One Way"/>
  </r>
  <r>
    <n v="1530544"/>
    <s v="RFID Card Member"/>
    <s v="Woodland Park"/>
    <s v="NJ"/>
    <n v="7424"/>
    <s v="UNITED STATES"/>
    <s v="30-Day Pass"/>
    <n v="271"/>
    <x v="11"/>
    <n v="43.031480000000002"/>
    <n v="-87.908169999999998"/>
    <x v="10"/>
    <n v="43.042490000000001"/>
    <n v="-87.909959999999998"/>
    <n v="7"/>
    <n v="0"/>
    <n v="1.1000000000000001"/>
    <n v="1"/>
    <n v="42"/>
    <n v="-1"/>
    <d v="2017-03-29T00:00:00"/>
    <d v="2017-03-01T00:00:00"/>
    <d v="2017-03-29T00:00:00"/>
    <s v="Wednesday"/>
    <d v="1899-12-30T10:30:09"/>
    <d v="1899-12-30T11:00:00"/>
    <n v="1"/>
    <d v="2017-03-29T00:00:00"/>
    <d v="2017-03-01T00:00:00"/>
    <d v="2017-03-29T00:00:00"/>
    <s v="Wednesday"/>
    <d v="1899-12-30T10:37:34"/>
    <d v="1899-12-30T11:00:00"/>
    <s v="One Way"/>
  </r>
  <r>
    <n v="1530544"/>
    <s v="RFID Card Member"/>
    <s v="Woodland Park"/>
    <s v="NJ"/>
    <n v="7424"/>
    <s v="UNITED STATES"/>
    <s v="30-Day Pass"/>
    <n v="11079"/>
    <x v="37"/>
    <n v="43.046570000000003"/>
    <n v="-87.908720000000002"/>
    <x v="3"/>
    <n v="43.03519"/>
    <n v="-87.907390000000007"/>
    <n v="9"/>
    <n v="0"/>
    <n v="1.4"/>
    <n v="1.3"/>
    <n v="54"/>
    <n v="-1"/>
    <d v="2017-03-29T00:00:00"/>
    <d v="2017-03-01T00:00:00"/>
    <d v="2017-03-29T00:00:00"/>
    <s v="Wednesday"/>
    <d v="1899-12-30T08:17:35"/>
    <d v="1899-12-30T08:00:00"/>
    <n v="1"/>
    <d v="2017-03-29T00:00:00"/>
    <d v="2017-03-01T00:00:00"/>
    <d v="2017-03-29T00:00:00"/>
    <s v="Wednesday"/>
    <d v="1899-12-30T08:26:10"/>
    <d v="1899-12-30T08:00:00"/>
    <s v="One Way"/>
  </r>
  <r>
    <n v="1530544"/>
    <s v="RFID Card Member"/>
    <s v="Woodland Park"/>
    <s v="NJ"/>
    <n v="7424"/>
    <s v="UNITED STATES"/>
    <s v="30-Day Pass"/>
    <n v="175"/>
    <x v="0"/>
    <n v="43.042490000000001"/>
    <n v="-87.909959999999998"/>
    <x v="13"/>
    <n v="43.031480000000002"/>
    <n v="-87.908169999999998"/>
    <n v="9"/>
    <n v="0"/>
    <n v="1.4"/>
    <n v="1.3"/>
    <n v="54"/>
    <n v="-1"/>
    <d v="2017-03-31T00:00:00"/>
    <d v="2017-03-01T00:00:00"/>
    <d v="2017-03-31T00:00:00"/>
    <s v="Friday"/>
    <d v="1899-12-30T11:59:33"/>
    <d v="1899-12-30T12:00:00"/>
    <n v="1"/>
    <d v="2017-03-31T00:00:00"/>
    <d v="2017-03-01T00:00:00"/>
    <d v="2017-03-31T00:00:00"/>
    <s v="Friday"/>
    <d v="1899-12-30T12:08:31"/>
    <d v="1899-12-30T12:00:00"/>
    <s v="One Way"/>
  </r>
  <r>
    <n v="1538823"/>
    <s v="RFID Card Member"/>
    <s v="milwaukee"/>
    <s v="WI"/>
    <n v="53202"/>
    <s v="UNITED STATES"/>
    <s v="Annual Pass"/>
    <n v="267"/>
    <x v="48"/>
    <n v="43.058619999999998"/>
    <n v="-87.885319999999993"/>
    <x v="0"/>
    <n v="43.04824"/>
    <n v="-87.904970000000006"/>
    <n v="12"/>
    <n v="0"/>
    <n v="1.8"/>
    <n v="1.7"/>
    <n v="72"/>
    <n v="-1"/>
    <d v="2017-03-29T00:00:00"/>
    <d v="2017-03-01T00:00:00"/>
    <d v="2017-03-29T00:00:00"/>
    <s v="Wednesday"/>
    <d v="1899-12-30T19:34:45"/>
    <d v="1899-12-30T20:00:00"/>
    <n v="1"/>
    <d v="2017-03-29T00:00:00"/>
    <d v="2017-03-01T00:00:00"/>
    <d v="2017-03-29T00:00:00"/>
    <s v="Wednesday"/>
    <d v="1899-12-30T19:46:02"/>
    <d v="1899-12-30T20:00:00"/>
    <s v="One Way"/>
  </r>
  <r>
    <n v="1546777"/>
    <s v="RFID Card Member"/>
    <s v="milwaukee"/>
    <s v="WI"/>
    <n v="53233"/>
    <s v="UNITED STATES"/>
    <s v="Pay as You Go Pass"/>
    <n v="237"/>
    <x v="32"/>
    <n v="43.040154000000001"/>
    <n v="-87.932113000000001"/>
    <x v="29"/>
    <n v="43.040154000000001"/>
    <n v="-87.932113000000001"/>
    <n v="72"/>
    <n v="6"/>
    <n v="10.8"/>
    <n v="10.3"/>
    <n v="432"/>
    <n v="-1"/>
    <d v="2017-03-20T00:00:00"/>
    <d v="2017-03-01T00:00:00"/>
    <d v="2017-03-20T00:00:00"/>
    <s v="Monday"/>
    <d v="1899-12-30T16:15:45"/>
    <d v="1899-12-30T16:00:00"/>
    <n v="1"/>
    <d v="2017-03-20T00:00:00"/>
    <d v="2017-03-01T00:00:00"/>
    <d v="2017-03-20T00:00:00"/>
    <s v="Monday"/>
    <d v="1899-12-30T17:27:16"/>
    <d v="1899-12-30T17:00:00"/>
    <s v="Round Trip"/>
  </r>
  <r>
    <n v="1555712"/>
    <s v="RFID Card Member"/>
    <s v="milwaukee"/>
    <s v="WI"/>
    <n v="53202"/>
    <s v="UNITED STATES"/>
    <s v="Annual Pass"/>
    <n v="5430"/>
    <x v="30"/>
    <n v="43.053040000000003"/>
    <n v="-87.897660000000002"/>
    <x v="9"/>
    <n v="43.03913"/>
    <n v="-87.916150000000002"/>
    <n v="14"/>
    <n v="0"/>
    <n v="2.1"/>
    <n v="2"/>
    <n v="84"/>
    <n v="-1"/>
    <d v="2017-03-27T00:00:00"/>
    <d v="2017-03-01T00:00:00"/>
    <d v="2017-03-27T00:00:00"/>
    <s v="Monday"/>
    <d v="1899-12-30T17:18:53"/>
    <d v="1899-12-30T17:00:00"/>
    <n v="1"/>
    <d v="2017-03-27T00:00:00"/>
    <d v="2017-03-01T00:00:00"/>
    <d v="2017-03-27T00:00:00"/>
    <s v="Monday"/>
    <d v="1899-12-30T17:32:01"/>
    <d v="1899-12-30T18:00:00"/>
    <s v="One Way"/>
  </r>
  <r>
    <n v="1557091"/>
    <s v="RFID Card Member"/>
    <s v="milwaukee"/>
    <s v="WI"/>
    <n v="53202"/>
    <s v="UNITED STATES"/>
    <s v="Annual Pass"/>
    <n v="5463"/>
    <x v="13"/>
    <n v="43.03913"/>
    <n v="-87.916150000000002"/>
    <x v="28"/>
    <n v="43.038719999999998"/>
    <n v="-87.905339999999995"/>
    <n v="7"/>
    <n v="0"/>
    <n v="1.1000000000000001"/>
    <n v="1"/>
    <n v="42"/>
    <n v="-1"/>
    <d v="2017-03-29T00:00:00"/>
    <d v="2017-03-01T00:00:00"/>
    <d v="2017-03-29T00:00:00"/>
    <s v="Wednesday"/>
    <d v="1899-12-30T14:49:29"/>
    <d v="1899-12-30T15:00:00"/>
    <n v="1"/>
    <d v="2017-03-29T00:00:00"/>
    <d v="2017-03-01T00:00:00"/>
    <d v="2017-03-29T00:00:00"/>
    <s v="Wednesday"/>
    <d v="1899-12-30T14:56:01"/>
    <d v="1899-12-30T15:00:00"/>
    <s v="One Way"/>
  </r>
  <r>
    <n v="1558724"/>
    <s v="RFID Card Member"/>
    <m/>
    <m/>
    <n v="53201"/>
    <s v="UNITED STATES"/>
    <s v="30-Day Pass"/>
    <n v="5537"/>
    <x v="13"/>
    <n v="43.03913"/>
    <n v="-87.916150000000002"/>
    <x v="17"/>
    <n v="43.049909999999997"/>
    <n v="-87.914237"/>
    <n v="80"/>
    <n v="0"/>
    <n v="12"/>
    <n v="11.4"/>
    <n v="480"/>
    <n v="-1"/>
    <d v="2017-03-31T00:00:00"/>
    <d v="2017-03-01T00:00:00"/>
    <d v="2017-03-31T00:00:00"/>
    <s v="Friday"/>
    <d v="1899-12-30T12:49:07"/>
    <d v="1899-12-30T13:00:00"/>
    <n v="1"/>
    <d v="2017-03-31T00:00:00"/>
    <d v="2017-03-01T00:00:00"/>
    <d v="2017-03-31T00:00:00"/>
    <s v="Friday"/>
    <d v="1899-12-30T14:09:50"/>
    <d v="1899-12-30T14:00:00"/>
    <s v="One Way"/>
  </r>
  <r>
    <n v="1478009"/>
    <s v="RFID Card Member"/>
    <s v="milwaukee"/>
    <s v="WI"/>
    <n v="53211"/>
    <s v="UNITED STATES"/>
    <s v="Annual Pass"/>
    <n v="5508"/>
    <x v="35"/>
    <n v="43.074655999999997"/>
    <n v="-87.889011999999994"/>
    <x v="7"/>
    <n v="43.074655999999997"/>
    <n v="-87.889011999999994"/>
    <n v="2"/>
    <n v="0"/>
    <n v="0.3"/>
    <n v="0.3"/>
    <n v="12"/>
    <n v="-1"/>
    <d v="2017-03-30T00:00:00"/>
    <d v="2017-03-01T00:00:00"/>
    <d v="2017-03-30T00:00:00"/>
    <s v="Thursday"/>
    <d v="1899-12-30T07:32:45"/>
    <d v="1899-12-30T08:00:00"/>
    <n v="1"/>
    <d v="2017-03-30T00:00:00"/>
    <d v="2017-03-01T00:00:00"/>
    <d v="2017-03-30T00:00:00"/>
    <s v="Thursday"/>
    <d v="1899-12-30T07:34:25"/>
    <d v="1899-12-30T08:00:00"/>
    <s v="Round Trip"/>
  </r>
  <r>
    <n v="1251113"/>
    <s v="RFID Card Member"/>
    <s v="Neenah"/>
    <s v="WI"/>
    <n v="54956"/>
    <s v="UNITED STATES"/>
    <s v="Bublr for Organizations"/>
    <n v="46"/>
    <x v="34"/>
    <n v="43.060250000000003"/>
    <n v="-87.892169999999993"/>
    <x v="22"/>
    <n v="43.060250000000003"/>
    <n v="-87.892169999999993"/>
    <n v="19"/>
    <n v="0"/>
    <n v="2.9"/>
    <n v="2.7"/>
    <n v="114"/>
    <n v="-1"/>
    <d v="2017-03-30T00:00:00"/>
    <d v="2017-03-01T00:00:00"/>
    <d v="2017-03-30T00:00:00"/>
    <s v="Thursday"/>
    <d v="1899-12-30T11:57:09"/>
    <d v="1899-12-30T12:00:00"/>
    <n v="1"/>
    <d v="2017-03-30T00:00:00"/>
    <d v="2017-03-01T00:00:00"/>
    <d v="2017-03-30T00:00:00"/>
    <s v="Thursday"/>
    <d v="1899-12-30T12:16:04"/>
    <d v="1899-12-30T12:00:00"/>
    <s v="Round Trip"/>
  </r>
  <r>
    <n v="1328721"/>
    <s v="RFID Card Member"/>
    <s v="milwaukee"/>
    <s v="WI"/>
    <n v="53207"/>
    <s v="UNITED STATES"/>
    <s v="Annual Pass"/>
    <n v="315"/>
    <x v="2"/>
    <n v="43.03886"/>
    <n v="-87.902720000000002"/>
    <x v="32"/>
    <n v="43.026229999999998"/>
    <n v="-87.912809999999993"/>
    <n v="8"/>
    <n v="0"/>
    <n v="1.2"/>
    <n v="1.1000000000000001"/>
    <n v="48"/>
    <n v="-1"/>
    <d v="2017-03-30T00:00:00"/>
    <d v="2017-03-01T00:00:00"/>
    <d v="2017-03-30T00:00:00"/>
    <s v="Thursday"/>
    <d v="1899-12-30T13:30:10"/>
    <d v="1899-12-30T14:00:00"/>
    <n v="1"/>
    <d v="2017-03-30T00:00:00"/>
    <d v="2017-03-01T00:00:00"/>
    <d v="2017-03-30T00:00:00"/>
    <s v="Thursday"/>
    <d v="1899-12-30T13:38:20"/>
    <d v="1899-12-30T14:00:00"/>
    <s v="One Way"/>
  </r>
  <r>
    <n v="1260485"/>
    <s v="RFID Card Member"/>
    <s v="Shorewood"/>
    <s v="WI"/>
    <n v="53211"/>
    <s v="UNITED STATES"/>
    <s v="Annual Pass"/>
    <n v="5421"/>
    <x v="38"/>
    <n v="43.038719999999998"/>
    <n v="-87.905339999999995"/>
    <x v="1"/>
    <n v="43.03886"/>
    <n v="-87.902720000000002"/>
    <n v="1"/>
    <n v="0"/>
    <n v="0.2"/>
    <n v="0.1"/>
    <n v="6"/>
    <n v="-1"/>
    <d v="2017-03-30T00:00:00"/>
    <d v="2017-03-01T00:00:00"/>
    <d v="2017-03-30T00:00:00"/>
    <s v="Thursday"/>
    <d v="1899-12-30T13:38:08"/>
    <d v="1899-12-30T14:00:00"/>
    <n v="1"/>
    <d v="2017-03-30T00:00:00"/>
    <d v="2017-03-01T00:00:00"/>
    <d v="2017-03-30T00:00:00"/>
    <s v="Thursday"/>
    <d v="1899-12-30T13:39:45"/>
    <d v="1899-12-30T14:00:00"/>
    <s v="One Way"/>
  </r>
  <r>
    <n v="1538823"/>
    <s v="RFID Card Member"/>
    <s v="milwaukee"/>
    <s v="WI"/>
    <n v="53202"/>
    <s v="UNITED STATES"/>
    <s v="Annual Pass"/>
    <n v="45"/>
    <x v="48"/>
    <n v="43.058619999999998"/>
    <n v="-87.885319999999993"/>
    <x v="8"/>
    <n v="43.058619999999998"/>
    <n v="-87.885319999999993"/>
    <n v="49"/>
    <n v="0"/>
    <n v="7.4"/>
    <n v="7"/>
    <n v="294"/>
    <n v="-1"/>
    <d v="2017-03-30T00:00:00"/>
    <d v="2017-03-01T00:00:00"/>
    <d v="2017-03-30T00:00:00"/>
    <s v="Thursday"/>
    <d v="1899-12-30T16:56:38"/>
    <d v="1899-12-30T17:00:00"/>
    <n v="1"/>
    <d v="2017-03-30T00:00:00"/>
    <d v="2017-03-01T00:00:00"/>
    <d v="2017-03-30T00:00:00"/>
    <s v="Thursday"/>
    <d v="1899-12-30T17:45:51"/>
    <d v="1899-12-30T18:00:00"/>
    <s v="Round Trip"/>
  </r>
  <r>
    <n v="1328721"/>
    <s v="RFID Card Member"/>
    <s v="milwaukee"/>
    <s v="WI"/>
    <n v="53207"/>
    <s v="UNITED STATES"/>
    <s v="Annual Pass"/>
    <n v="997"/>
    <x v="49"/>
    <n v="43.026229999999998"/>
    <n v="-87.912809999999993"/>
    <x v="4"/>
    <n v="43.038580000000003"/>
    <n v="-87.90934"/>
    <n v="7"/>
    <n v="0"/>
    <n v="1.1000000000000001"/>
    <n v="1"/>
    <n v="42"/>
    <n v="-1"/>
    <d v="2017-03-30T00:00:00"/>
    <d v="2017-03-01T00:00:00"/>
    <d v="2017-03-30T00:00:00"/>
    <s v="Thursday"/>
    <d v="1899-12-30T19:12:38"/>
    <d v="1899-12-30T19:00:00"/>
    <n v="1"/>
    <d v="2017-03-30T00:00:00"/>
    <d v="2017-03-01T00:00:00"/>
    <d v="2017-03-30T00:00:00"/>
    <s v="Thursday"/>
    <d v="1899-12-30T19:19:13"/>
    <d v="1899-12-30T19:00:00"/>
    <s v="One Way"/>
  </r>
  <r>
    <n v="1357250"/>
    <s v="RFID Card Member"/>
    <s v="milwaukee"/>
    <s v="WI"/>
    <n v="53202"/>
    <s v="UNITED STATES"/>
    <s v="Annual Pass"/>
    <n v="5469"/>
    <x v="1"/>
    <n v="43.048200000000001"/>
    <n v="-87.900859999999994"/>
    <x v="1"/>
    <n v="43.03886"/>
    <n v="-87.902720000000002"/>
    <n v="5"/>
    <n v="0"/>
    <n v="0.8"/>
    <n v="0.7"/>
    <n v="30"/>
    <n v="-1"/>
    <d v="2017-03-31T00:00:00"/>
    <d v="2017-03-01T00:00:00"/>
    <d v="2017-03-31T00:00:00"/>
    <s v="Friday"/>
    <d v="1899-12-30T08:40:35"/>
    <d v="1899-12-30T09:00:00"/>
    <n v="1"/>
    <d v="2017-03-31T00:00:00"/>
    <d v="2017-03-01T00:00:00"/>
    <d v="2017-03-31T00:00:00"/>
    <s v="Friday"/>
    <d v="1899-12-30T08:45:46"/>
    <d v="1899-12-30T09:00:00"/>
    <s v="One Way"/>
  </r>
  <r>
    <n v="1010620"/>
    <s v="RFID Card Member"/>
    <s v="milwaukee"/>
    <s v="WI"/>
    <n v="53202"/>
    <s v="UNITED STATES"/>
    <s v="Annual Pass"/>
    <n v="5573"/>
    <x v="1"/>
    <n v="43.048200000000001"/>
    <n v="-87.900859999999994"/>
    <x v="34"/>
    <n v="43.053040000000003"/>
    <n v="-87.897660000000002"/>
    <n v="3"/>
    <n v="0"/>
    <n v="0.5"/>
    <n v="0.4"/>
    <n v="18"/>
    <n v="-1"/>
    <d v="2017-03-31T00:00:00"/>
    <d v="2017-03-01T00:00:00"/>
    <d v="2017-03-31T00:00:00"/>
    <s v="Friday"/>
    <d v="1899-12-30T18:35:29"/>
    <d v="1899-12-30T19:00:00"/>
    <n v="1"/>
    <d v="2017-03-31T00:00:00"/>
    <d v="2017-03-01T00:00:00"/>
    <d v="2017-03-31T00:00:00"/>
    <s v="Friday"/>
    <d v="1899-12-30T18:38:46"/>
    <d v="1899-12-30T19:00:00"/>
    <s v="One Way"/>
  </r>
  <r>
    <n v="783916"/>
    <s v="RFID Card Member"/>
    <s v="Chicago"/>
    <s v="IL"/>
    <n v="60618"/>
    <s v="UNITED STATES"/>
    <s v="Annual Pass"/>
    <n v="978"/>
    <x v="2"/>
    <n v="43.03886"/>
    <n v="-87.902720000000002"/>
    <x v="1"/>
    <n v="43.03886"/>
    <n v="-87.902720000000002"/>
    <n v="15"/>
    <n v="0"/>
    <n v="2.2999999999999998"/>
    <n v="2.1"/>
    <n v="90"/>
    <n v="-1"/>
    <d v="2017-03-01T00:00:00"/>
    <d v="2017-03-01T00:00:00"/>
    <d v="2017-03-01T00:00:00"/>
    <s v="Wednesday"/>
    <d v="1899-12-30T07:03:06"/>
    <d v="1899-12-30T07:00:00"/>
    <n v="1"/>
    <d v="2017-03-01T00:00:00"/>
    <d v="2017-03-01T00:00:00"/>
    <d v="2017-03-01T00:00:00"/>
    <s v="Wednesday"/>
    <d v="1899-12-30T07:18:56"/>
    <d v="1899-12-30T07:00:00"/>
    <s v="Round Trip"/>
  </r>
  <r>
    <n v="1137916"/>
    <s v="RFID Card Member"/>
    <s v="Milwaukee "/>
    <s v="WI"/>
    <n v="53202"/>
    <s v="UNITED STATES"/>
    <s v="Annual Pass"/>
    <n v="21"/>
    <x v="31"/>
    <n v="43.052460000000004"/>
    <n v="-87.891000000000005"/>
    <x v="1"/>
    <n v="43.03886"/>
    <n v="-87.902720000000002"/>
    <n v="7"/>
    <n v="0"/>
    <n v="1.1000000000000001"/>
    <n v="1"/>
    <n v="42"/>
    <n v="-1"/>
    <d v="2017-03-01T00:00:00"/>
    <d v="2017-03-01T00:00:00"/>
    <d v="2017-03-01T00:00:00"/>
    <s v="Wednesday"/>
    <d v="1899-12-30T07:35:54"/>
    <d v="1899-12-30T08:00:00"/>
    <n v="1"/>
    <d v="2017-03-01T00:00:00"/>
    <d v="2017-03-01T00:00:00"/>
    <d v="2017-03-01T00:00:00"/>
    <s v="Wednesday"/>
    <d v="1899-12-30T07:42:01"/>
    <d v="1899-12-30T08:00:00"/>
    <s v="One Way"/>
  </r>
  <r>
    <n v="1102286"/>
    <s v="RFID Card Member"/>
    <s v="madison"/>
    <s v="WI"/>
    <n v="53717"/>
    <s v="UNITED STATES"/>
    <s v="30-Day Pass"/>
    <n v="11068"/>
    <x v="9"/>
    <n v="43.02948"/>
    <n v="-87.912819999999996"/>
    <x v="4"/>
    <n v="43.038580000000003"/>
    <n v="-87.90934"/>
    <n v="7"/>
    <n v="0"/>
    <n v="1.1000000000000001"/>
    <n v="1"/>
    <n v="42"/>
    <n v="-1"/>
    <d v="2017-03-01T00:00:00"/>
    <d v="2017-03-01T00:00:00"/>
    <d v="2017-03-01T00:00:00"/>
    <s v="Wednesday"/>
    <d v="1899-12-30T07:46:54"/>
    <d v="1899-12-30T08:00:00"/>
    <n v="1"/>
    <d v="2017-03-01T00:00:00"/>
    <d v="2017-03-01T00:00:00"/>
    <d v="2017-03-01T00:00:00"/>
    <s v="Wednesday"/>
    <d v="1899-12-30T07:53:57"/>
    <d v="1899-12-30T08:00:00"/>
    <s v="One Way"/>
  </r>
  <r>
    <n v="1328721"/>
    <s v="RFID Card Member"/>
    <s v="milwaukee"/>
    <s v="WI"/>
    <n v="53207"/>
    <s v="UNITED STATES"/>
    <s v="Annual Pass"/>
    <n v="997"/>
    <x v="49"/>
    <n v="43.026229999999998"/>
    <n v="-87.912809999999993"/>
    <x v="1"/>
    <n v="43.03886"/>
    <n v="-87.902720000000002"/>
    <n v="7"/>
    <n v="0"/>
    <n v="1.1000000000000001"/>
    <n v="1"/>
    <n v="42"/>
    <n v="-1"/>
    <d v="2017-03-01T00:00:00"/>
    <d v="2017-03-01T00:00:00"/>
    <d v="2017-03-01T00:00:00"/>
    <s v="Wednesday"/>
    <d v="1899-12-30T14:49:15"/>
    <d v="1899-12-30T15:00:00"/>
    <n v="1"/>
    <d v="2017-03-01T00:00:00"/>
    <d v="2017-03-01T00:00:00"/>
    <d v="2017-03-01T00:00:00"/>
    <s v="Wednesday"/>
    <d v="1899-12-30T14:56:09"/>
    <d v="1899-12-30T15:00:00"/>
    <s v="One Way"/>
  </r>
  <r>
    <n v="1088320"/>
    <s v="RFID Card Member"/>
    <s v="milwaukee"/>
    <s v="WI"/>
    <n v="53202"/>
    <s v="UNITED STATES"/>
    <s v="Annual Pass"/>
    <n v="38"/>
    <x v="2"/>
    <n v="43.03886"/>
    <n v="-87.902720000000002"/>
    <x v="34"/>
    <n v="43.053040000000003"/>
    <n v="-87.897660000000002"/>
    <n v="10"/>
    <n v="0"/>
    <n v="1.5"/>
    <n v="1.4"/>
    <n v="60"/>
    <n v="-1"/>
    <d v="2017-03-01T00:00:00"/>
    <d v="2017-03-01T00:00:00"/>
    <d v="2017-03-01T00:00:00"/>
    <s v="Wednesday"/>
    <d v="1899-12-30T17:35:47"/>
    <d v="1899-12-30T18:00:00"/>
    <n v="1"/>
    <d v="2017-03-01T00:00:00"/>
    <d v="2017-03-01T00:00:00"/>
    <d v="2017-03-01T00:00:00"/>
    <s v="Wednesday"/>
    <d v="1899-12-30T17:45:36"/>
    <d v="1899-12-30T18:00:00"/>
    <s v="One Way"/>
  </r>
  <r>
    <n v="1249163"/>
    <s v="RFID Card Member"/>
    <s v="milwaukee"/>
    <s v="WI"/>
    <n v="53211"/>
    <s v="UNITED STATES"/>
    <s v="Bublr for Organizations"/>
    <n v="11082"/>
    <x v="19"/>
    <n v="43.074890000000003"/>
    <n v="-87.882810000000006"/>
    <x v="31"/>
    <n v="43.069021999999997"/>
    <n v="-87.887940999999998"/>
    <n v="7"/>
    <n v="0"/>
    <n v="1.1000000000000001"/>
    <n v="1"/>
    <n v="42"/>
    <n v="-1"/>
    <d v="2017-03-01T00:00:00"/>
    <d v="2017-03-01T00:00:00"/>
    <d v="2017-03-01T00:00:00"/>
    <s v="Wednesday"/>
    <d v="1899-12-30T17:53:34"/>
    <d v="1899-12-30T18:00:00"/>
    <n v="1"/>
    <d v="2017-03-01T00:00:00"/>
    <d v="2017-03-01T00:00:00"/>
    <d v="2017-03-01T00:00:00"/>
    <s v="Wednesday"/>
    <d v="1899-12-30T18:00:31"/>
    <d v="1899-12-30T18:00:00"/>
    <s v="One Way"/>
  </r>
  <r>
    <n v="1489319"/>
    <s v="RFID Card Member"/>
    <s v="brookfield"/>
    <s v="WI"/>
    <n v="53045"/>
    <s v="UNITED STATES"/>
    <s v="Annual Pass"/>
    <n v="5509"/>
    <x v="6"/>
    <n v="43.078530000000001"/>
    <n v="-87.882620000000003"/>
    <x v="19"/>
    <n v="43.060786"/>
    <n v="-87.883825999999999"/>
    <n v="9"/>
    <n v="0"/>
    <n v="1.4"/>
    <n v="1.3"/>
    <n v="54"/>
    <n v="-1"/>
    <d v="2017-03-01T00:00:00"/>
    <d v="2017-03-01T00:00:00"/>
    <d v="2017-03-01T00:00:00"/>
    <s v="Wednesday"/>
    <d v="1899-12-30T18:35:50"/>
    <d v="1899-12-30T19:00:00"/>
    <n v="1"/>
    <d v="2017-03-01T00:00:00"/>
    <d v="2017-03-01T00:00:00"/>
    <d v="2017-03-01T00:00:00"/>
    <s v="Wednesday"/>
    <d v="1899-12-30T18:44:37"/>
    <d v="1899-12-30T19:00:00"/>
    <s v="One Way"/>
  </r>
  <r>
    <n v="1523390"/>
    <s v="RFID Card Member"/>
    <s v="milwaukee"/>
    <s v="WI"/>
    <n v="53212"/>
    <s v="UNITED STATES"/>
    <s v="Pay as You Go Pass"/>
    <n v="11085"/>
    <x v="29"/>
    <n v="43.045712999999999"/>
    <n v="-87.899756999999994"/>
    <x v="20"/>
    <n v="43.05847"/>
    <n v="-87.898079999999993"/>
    <n v="5"/>
    <n v="2"/>
    <n v="0.8"/>
    <n v="0.7"/>
    <n v="30"/>
    <n v="-1"/>
    <d v="2017-03-01T00:00:00"/>
    <d v="2017-03-01T00:00:00"/>
    <d v="2017-03-01T00:00:00"/>
    <s v="Wednesday"/>
    <d v="1899-12-30T23:20:14"/>
    <d v="1899-12-30T23:00:00"/>
    <n v="1"/>
    <d v="2017-03-01T00:00:00"/>
    <d v="2017-03-01T00:00:00"/>
    <d v="2017-03-01T00:00:00"/>
    <s v="Wednesday"/>
    <d v="1899-12-30T23:25:18"/>
    <d v="1899-12-30T23:00:00"/>
    <s v="One Way"/>
  </r>
  <r>
    <n v="1201980"/>
    <s v="RFID Card Member"/>
    <s v="Elkhorn"/>
    <s v="WI"/>
    <n v="53121"/>
    <s v="UNITED STATES"/>
    <s v="Annual Pass"/>
    <n v="5574"/>
    <x v="17"/>
    <n v="43.066893999999998"/>
    <n v="-87.877936000000005"/>
    <x v="18"/>
    <n v="43.074890000000003"/>
    <n v="-87.882810000000006"/>
    <n v="7"/>
    <n v="0"/>
    <n v="1.1000000000000001"/>
    <n v="1"/>
    <n v="42"/>
    <n v="-1"/>
    <d v="2017-03-02T00:00:00"/>
    <d v="2017-03-01T00:00:00"/>
    <d v="2017-03-02T00:00:00"/>
    <s v="Thursday"/>
    <d v="1899-12-30T09:41:16"/>
    <d v="1899-12-30T10:00:00"/>
    <n v="1"/>
    <d v="2017-03-02T00:00:00"/>
    <d v="2017-03-01T00:00:00"/>
    <d v="2017-03-02T00:00:00"/>
    <s v="Thursday"/>
    <d v="1899-12-30T09:48:33"/>
    <d v="1899-12-30T10:00:00"/>
    <s v="One Way"/>
  </r>
  <r>
    <n v="1249129"/>
    <s v="RFID Card Member"/>
    <s v="appleton"/>
    <s v="WI"/>
    <n v="54915"/>
    <s v="UNITED STATES"/>
    <s v="Bublr for Organizations"/>
    <n v="994"/>
    <x v="34"/>
    <n v="43.060250000000003"/>
    <n v="-87.892169999999993"/>
    <x v="47"/>
    <n v="43.06033"/>
    <n v="-87.89546"/>
    <n v="1"/>
    <n v="0"/>
    <n v="0.2"/>
    <n v="0.1"/>
    <n v="6"/>
    <n v="-1"/>
    <d v="2017-03-02T00:00:00"/>
    <d v="2017-03-01T00:00:00"/>
    <d v="2017-03-02T00:00:00"/>
    <s v="Thursday"/>
    <d v="1899-12-30T12:29:36"/>
    <d v="1899-12-30T12:00:00"/>
    <n v="1"/>
    <d v="2017-03-02T00:00:00"/>
    <d v="2017-03-01T00:00:00"/>
    <d v="2017-03-02T00:00:00"/>
    <s v="Thursday"/>
    <d v="1899-12-30T12:30:49"/>
    <d v="1899-12-30T13:00:00"/>
    <s v="One Way"/>
  </r>
  <r>
    <n v="1164700"/>
    <s v="RFID Card Member"/>
    <s v="milwaukee"/>
    <s v="WI"/>
    <n v="53202"/>
    <s v="UNITED STATES"/>
    <s v="Annual Pass"/>
    <n v="11058"/>
    <x v="48"/>
    <n v="43.058619999999998"/>
    <n v="-87.885319999999993"/>
    <x v="15"/>
    <n v="43.049230000000001"/>
    <n v="-87.911940000000001"/>
    <n v="10"/>
    <n v="0"/>
    <n v="1.5"/>
    <n v="1.4"/>
    <n v="60"/>
    <n v="-1"/>
    <d v="2017-03-02T00:00:00"/>
    <d v="2017-03-01T00:00:00"/>
    <d v="2017-03-02T00:00:00"/>
    <s v="Thursday"/>
    <d v="1899-12-30T18:11:45"/>
    <d v="1899-12-30T18:00:00"/>
    <n v="1"/>
    <d v="2017-03-02T00:00:00"/>
    <d v="2017-03-01T00:00:00"/>
    <d v="2017-03-02T00:00:00"/>
    <s v="Thursday"/>
    <d v="1899-12-30T18:21:12"/>
    <d v="1899-12-30T18:00:00"/>
    <s v="One Way"/>
  </r>
  <r>
    <n v="1357250"/>
    <s v="RFID Card Member"/>
    <s v="milwaukee"/>
    <s v="WI"/>
    <n v="53202"/>
    <s v="UNITED STATES"/>
    <s v="Annual Pass"/>
    <n v="5"/>
    <x v="38"/>
    <n v="43.038719999999998"/>
    <n v="-87.905339999999995"/>
    <x v="0"/>
    <n v="43.04824"/>
    <n v="-87.904970000000006"/>
    <n v="4"/>
    <n v="0"/>
    <n v="0.6"/>
    <n v="0.6"/>
    <n v="24"/>
    <n v="-1"/>
    <d v="2017-03-02T00:00:00"/>
    <d v="2017-03-01T00:00:00"/>
    <d v="2017-03-02T00:00:00"/>
    <s v="Thursday"/>
    <d v="1899-12-30T20:34:37"/>
    <d v="1899-12-30T21:00:00"/>
    <n v="1"/>
    <d v="2017-03-02T00:00:00"/>
    <d v="2017-03-01T00:00:00"/>
    <d v="2017-03-02T00:00:00"/>
    <s v="Thursday"/>
    <d v="1899-12-30T20:38:50"/>
    <d v="1899-12-30T21:00:00"/>
    <s v="One Way"/>
  </r>
  <r>
    <n v="1004775"/>
    <s v="RFID Card Member"/>
    <s v="milwaukee"/>
    <s v="WI"/>
    <n v="53202"/>
    <s v="UNITED STATES"/>
    <s v="Annual Pass"/>
    <n v="182"/>
    <x v="8"/>
    <n v="43.04804"/>
    <n v="-87.896720000000002"/>
    <x v="0"/>
    <n v="43.04824"/>
    <n v="-87.904970000000006"/>
    <n v="6"/>
    <n v="0"/>
    <n v="0.9"/>
    <n v="0.9"/>
    <n v="36"/>
    <n v="-1"/>
    <d v="2017-03-03T00:00:00"/>
    <d v="2017-03-01T00:00:00"/>
    <d v="2017-03-03T00:00:00"/>
    <s v="Friday"/>
    <d v="1899-12-30T07:35:58"/>
    <d v="1899-12-30T08:00:00"/>
    <n v="1"/>
    <d v="2017-03-03T00:00:00"/>
    <d v="2017-03-01T00:00:00"/>
    <d v="2017-03-03T00:00:00"/>
    <s v="Friday"/>
    <d v="1899-12-30T07:41:17"/>
    <d v="1899-12-30T08:00:00"/>
    <s v="One Way"/>
  </r>
  <r>
    <n v="993392"/>
    <s v="RFID Card Member"/>
    <s v="milwaukee"/>
    <s v="WI"/>
    <n v="53211"/>
    <s v="UNITED STATES"/>
    <s v="Annual Pass"/>
    <n v="127"/>
    <x v="6"/>
    <n v="43.078530000000001"/>
    <n v="-87.882620000000003"/>
    <x v="7"/>
    <n v="43.074655999999997"/>
    <n v="-87.889011999999994"/>
    <n v="6"/>
    <n v="0"/>
    <n v="0.9"/>
    <n v="0.9"/>
    <n v="36"/>
    <n v="-1"/>
    <d v="2017-03-03T00:00:00"/>
    <d v="2017-03-01T00:00:00"/>
    <d v="2017-03-03T00:00:00"/>
    <s v="Friday"/>
    <d v="1899-12-30T14:47:05"/>
    <d v="1899-12-30T15:00:00"/>
    <n v="1"/>
    <d v="2017-03-03T00:00:00"/>
    <d v="2017-03-01T00:00:00"/>
    <d v="2017-03-03T00:00:00"/>
    <s v="Friday"/>
    <d v="1899-12-30T14:53:05"/>
    <d v="1899-12-30T15:00:00"/>
    <s v="One Way"/>
  </r>
  <r>
    <n v="550946"/>
    <s v="RFID Card Member"/>
    <s v="milwaukee"/>
    <s v="WI"/>
    <n v="53202"/>
    <s v="UNITED STATES"/>
    <s v="Annual Pass"/>
    <n v="5544"/>
    <x v="0"/>
    <n v="43.042490000000001"/>
    <n v="-87.909959999999998"/>
    <x v="3"/>
    <n v="43.03519"/>
    <n v="-87.907390000000007"/>
    <n v="6"/>
    <n v="0"/>
    <n v="0.9"/>
    <n v="0.9"/>
    <n v="36"/>
    <n v="-1"/>
    <d v="2017-03-03T00:00:00"/>
    <d v="2017-03-01T00:00:00"/>
    <d v="2017-03-03T00:00:00"/>
    <s v="Friday"/>
    <d v="1899-12-30T18:14:29"/>
    <d v="1899-12-30T18:00:00"/>
    <n v="1"/>
    <d v="2017-03-03T00:00:00"/>
    <d v="2017-03-01T00:00:00"/>
    <d v="2017-03-03T00:00:00"/>
    <s v="Friday"/>
    <d v="1899-12-30T18:20:52"/>
    <d v="1899-12-30T18:00:00"/>
    <s v="One Way"/>
  </r>
  <r>
    <n v="1357250"/>
    <s v="RFID Card Member"/>
    <s v="milwaukee"/>
    <s v="WI"/>
    <n v="53202"/>
    <s v="UNITED STATES"/>
    <s v="Annual Pass"/>
    <n v="274"/>
    <x v="38"/>
    <n v="43.038719999999998"/>
    <n v="-87.905339999999995"/>
    <x v="0"/>
    <n v="43.04824"/>
    <n v="-87.904970000000006"/>
    <n v="4"/>
    <n v="0"/>
    <n v="0.6"/>
    <n v="0.6"/>
    <n v="24"/>
    <n v="-1"/>
    <d v="2017-03-03T00:00:00"/>
    <d v="2017-03-01T00:00:00"/>
    <d v="2017-03-03T00:00:00"/>
    <s v="Friday"/>
    <d v="1899-12-30T20:39:12"/>
    <d v="1899-12-30T21:00:00"/>
    <n v="1"/>
    <d v="2017-03-03T00:00:00"/>
    <d v="2017-03-01T00:00:00"/>
    <d v="2017-03-03T00:00:00"/>
    <s v="Friday"/>
    <d v="1899-12-30T20:43:44"/>
    <d v="1899-12-30T21:00:00"/>
    <s v="One Way"/>
  </r>
  <r>
    <n v="1276651"/>
    <s v="RFID Card Member"/>
    <s v="milwaukee"/>
    <s v="WI"/>
    <n v="53211"/>
    <s v="UNITED STATES"/>
    <s v="Annual Pass"/>
    <n v="11105"/>
    <x v="21"/>
    <n v="43.060786"/>
    <n v="-87.883825999999999"/>
    <x v="44"/>
    <n v="43.077359999999999"/>
    <n v="-87.880769999999998"/>
    <n v="10"/>
    <n v="0"/>
    <n v="1.5"/>
    <n v="1.4"/>
    <n v="60"/>
    <n v="-1"/>
    <d v="2017-03-04T00:00:00"/>
    <d v="2017-03-01T00:00:00"/>
    <d v="2017-03-04T00:00:00"/>
    <s v="Saturday"/>
    <d v="1899-12-30T11:17:56"/>
    <d v="1899-12-30T11:00:00"/>
    <n v="1"/>
    <d v="2017-03-04T00:00:00"/>
    <d v="2017-03-01T00:00:00"/>
    <d v="2017-03-04T00:00:00"/>
    <s v="Saturday"/>
    <d v="1899-12-30T11:27:10"/>
    <d v="1899-12-30T11:00:00"/>
    <s v="One Way"/>
  </r>
  <r>
    <n v="1373301"/>
    <s v="RFID Card Member"/>
    <s v="Mequon"/>
    <s v="WI"/>
    <n v="53092"/>
    <s v="UNITED STATES"/>
    <s v="Annual Pass"/>
    <n v="5534"/>
    <x v="35"/>
    <n v="43.074655999999997"/>
    <n v="-87.889011999999994"/>
    <x v="22"/>
    <n v="43.060250000000003"/>
    <n v="-87.892169999999993"/>
    <n v="20"/>
    <n v="0"/>
    <n v="3"/>
    <n v="2.9"/>
    <n v="120"/>
    <n v="-1"/>
    <d v="2017-03-05T00:00:00"/>
    <d v="2017-03-01T00:00:00"/>
    <d v="2017-03-05T00:00:00"/>
    <s v="Sunday"/>
    <d v="1899-12-30T01:44:59"/>
    <d v="1899-12-30T02:00:00"/>
    <n v="1"/>
    <d v="2017-03-05T00:00:00"/>
    <d v="2017-03-01T00:00:00"/>
    <d v="2017-03-05T00:00:00"/>
    <s v="Sunday"/>
    <d v="1899-12-30T02:04:27"/>
    <d v="1899-12-30T02:00:00"/>
    <s v="One Way"/>
  </r>
  <r>
    <n v="1371872"/>
    <s v="RFID Card Member"/>
    <s v="Wauwatosa"/>
    <s v="WI"/>
    <n v="53222"/>
    <s v="UNITED STATES"/>
    <s v="Annual Pass"/>
    <n v="17"/>
    <x v="34"/>
    <n v="43.060250000000003"/>
    <n v="-87.892169999999993"/>
    <x v="4"/>
    <n v="43.038580000000003"/>
    <n v="-87.90934"/>
    <n v="25"/>
    <n v="0"/>
    <n v="3.8"/>
    <n v="3.6"/>
    <n v="150"/>
    <n v="-1"/>
    <d v="2017-03-05T00:00:00"/>
    <d v="2017-03-01T00:00:00"/>
    <d v="2017-03-05T00:00:00"/>
    <s v="Sunday"/>
    <d v="1899-12-30T08:07:31"/>
    <d v="1899-12-30T08:00:00"/>
    <n v="1"/>
    <d v="2017-03-05T00:00:00"/>
    <d v="2017-03-01T00:00:00"/>
    <d v="2017-03-05T00:00:00"/>
    <s v="Sunday"/>
    <d v="1899-12-30T08:32:43"/>
    <d v="1899-12-30T09:00:00"/>
    <s v="One Way"/>
  </r>
  <r>
    <n v="1162897"/>
    <s v="RFID Card Member"/>
    <s v="milwaukee"/>
    <s v="WI"/>
    <n v="53202"/>
    <s v="UNITED STATES"/>
    <s v="Bublr for Organizations"/>
    <n v="5552"/>
    <x v="48"/>
    <n v="43.058619999999998"/>
    <n v="-87.885319999999993"/>
    <x v="49"/>
    <n v="43.066893999999998"/>
    <n v="-87.877936000000005"/>
    <n v="16"/>
    <n v="0"/>
    <n v="2.4"/>
    <n v="2.2999999999999998"/>
    <n v="96"/>
    <n v="-1"/>
    <d v="2017-03-05T00:00:00"/>
    <d v="2017-03-01T00:00:00"/>
    <d v="2017-03-05T00:00:00"/>
    <s v="Sunday"/>
    <d v="1899-12-30T11:53:49"/>
    <d v="1899-12-30T12:00:00"/>
    <n v="1"/>
    <d v="2017-03-05T00:00:00"/>
    <d v="2017-03-01T00:00:00"/>
    <d v="2017-03-05T00:00:00"/>
    <s v="Sunday"/>
    <d v="1899-12-30T12:09:06"/>
    <d v="1899-12-30T12:00:00"/>
    <s v="One Way"/>
  </r>
  <r>
    <n v="1328721"/>
    <s v="RFID Card Member"/>
    <s v="milwaukee"/>
    <s v="WI"/>
    <n v="53207"/>
    <s v="UNITED STATES"/>
    <s v="Annual Pass"/>
    <n v="2"/>
    <x v="7"/>
    <n v="43.038580000000003"/>
    <n v="-87.90934"/>
    <x v="37"/>
    <n v="43.02948"/>
    <n v="-87.912819999999996"/>
    <n v="6"/>
    <n v="0"/>
    <n v="0.9"/>
    <n v="0.9"/>
    <n v="36"/>
    <n v="-1"/>
    <d v="2017-03-05T00:00:00"/>
    <d v="2017-03-01T00:00:00"/>
    <d v="2017-03-05T00:00:00"/>
    <s v="Sunday"/>
    <d v="1899-12-30T16:53:49"/>
    <d v="1899-12-30T17:00:00"/>
    <n v="1"/>
    <d v="2017-03-05T00:00:00"/>
    <d v="2017-03-01T00:00:00"/>
    <d v="2017-03-05T00:00:00"/>
    <s v="Sunday"/>
    <d v="1899-12-30T16:59:43"/>
    <d v="1899-12-30T17:00:00"/>
    <s v="One Way"/>
  </r>
  <r>
    <n v="1360169"/>
    <s v="RFID Card Member"/>
    <s v="Elkhorn"/>
    <s v="WI"/>
    <n v="53121"/>
    <s v="UNITED STATES"/>
    <s v="Annual Pass"/>
    <n v="5430"/>
    <x v="24"/>
    <n v="43.06033"/>
    <n v="-87.89546"/>
    <x v="22"/>
    <n v="43.060250000000003"/>
    <n v="-87.892169999999993"/>
    <n v="1"/>
    <n v="0"/>
    <n v="0.2"/>
    <n v="0.1"/>
    <n v="6"/>
    <n v="-1"/>
    <d v="2017-03-06T00:00:00"/>
    <d v="2017-03-01T00:00:00"/>
    <d v="2017-03-06T00:00:00"/>
    <s v="Monday"/>
    <d v="1899-12-30T00:44:26"/>
    <d v="1899-12-30T01:00:00"/>
    <n v="1"/>
    <d v="2017-03-06T00:00:00"/>
    <d v="2017-03-01T00:00:00"/>
    <d v="2017-03-06T00:00:00"/>
    <s v="Monday"/>
    <d v="1899-12-30T00:45:56"/>
    <d v="1899-12-30T01:00:00"/>
    <s v="One Way"/>
  </r>
  <r>
    <n v="1518070"/>
    <s v="RFID Card Member"/>
    <s v="milwaukee"/>
    <s v="WI"/>
    <n v="53211"/>
    <s v="UNITED STATES"/>
    <s v="30-Day Pass"/>
    <n v="127"/>
    <x v="52"/>
    <n v="43.069021999999997"/>
    <n v="-87.887940999999998"/>
    <x v="24"/>
    <n v="43.052549999999997"/>
    <n v="-87.909329999999997"/>
    <n v="13"/>
    <n v="0"/>
    <n v="2"/>
    <n v="1.9"/>
    <n v="78"/>
    <n v="-1"/>
    <d v="2017-03-06T00:00:00"/>
    <d v="2017-03-01T00:00:00"/>
    <d v="2017-03-06T00:00:00"/>
    <s v="Monday"/>
    <d v="1899-12-30T08:11:44"/>
    <d v="1899-12-30T08:00:00"/>
    <n v="1"/>
    <d v="2017-03-06T00:00:00"/>
    <d v="2017-03-01T00:00:00"/>
    <d v="2017-03-06T00:00:00"/>
    <s v="Monday"/>
    <d v="1899-12-30T08:24:04"/>
    <d v="1899-12-30T08:00:00"/>
    <s v="One Way"/>
  </r>
  <r>
    <n v="1468078"/>
    <s v="RFID Card Member"/>
    <s v="Milwaukee "/>
    <s v="WI"/>
    <n v="53209"/>
    <s v="UNITED STATES"/>
    <s v="Annual Pass"/>
    <n v="5450"/>
    <x v="48"/>
    <n v="43.058619999999998"/>
    <n v="-87.885319999999993"/>
    <x v="43"/>
    <n v="43.046570000000003"/>
    <n v="-87.908720000000002"/>
    <n v="10"/>
    <n v="0"/>
    <n v="1.5"/>
    <n v="1.4"/>
    <n v="60"/>
    <n v="-1"/>
    <d v="2017-03-06T00:00:00"/>
    <d v="2017-03-01T00:00:00"/>
    <d v="2017-03-06T00:00:00"/>
    <s v="Monday"/>
    <d v="1899-12-30T08:41:35"/>
    <d v="1899-12-30T09:00:00"/>
    <n v="1"/>
    <d v="2017-03-06T00:00:00"/>
    <d v="2017-03-01T00:00:00"/>
    <d v="2017-03-06T00:00:00"/>
    <s v="Monday"/>
    <d v="1899-12-30T08:51:49"/>
    <d v="1899-12-30T09:00:00"/>
    <s v="One Way"/>
  </r>
  <r>
    <n v="1426266"/>
    <s v="RFID Card Member"/>
    <s v="milwaukee"/>
    <s v="WI"/>
    <n v="53202"/>
    <s v="UNITED STATES"/>
    <s v="Pay as You Go Pass"/>
    <n v="77"/>
    <x v="48"/>
    <n v="43.058619999999998"/>
    <n v="-87.885319999999993"/>
    <x v="8"/>
    <n v="43.058619999999998"/>
    <n v="-87.885319999999993"/>
    <n v="85"/>
    <n v="6"/>
    <n v="12.8"/>
    <n v="12.1"/>
    <n v="510"/>
    <n v="-1"/>
    <d v="2017-03-06T00:00:00"/>
    <d v="2017-03-01T00:00:00"/>
    <d v="2017-03-06T00:00:00"/>
    <s v="Monday"/>
    <d v="1899-12-30T08:55:24"/>
    <d v="1899-12-30T09:00:00"/>
    <n v="1"/>
    <d v="2017-03-06T00:00:00"/>
    <d v="2017-03-01T00:00:00"/>
    <d v="2017-03-06T00:00:00"/>
    <s v="Monday"/>
    <d v="1899-12-30T10:20:47"/>
    <d v="1899-12-30T10:00:00"/>
    <s v="Round Trip"/>
  </r>
  <r>
    <n v="1528181"/>
    <s v="RFID Card Member"/>
    <s v="Temple City"/>
    <s v="CA"/>
    <n v="91780"/>
    <s v="UNITED STATES"/>
    <s v="Pay as You Go Pass"/>
    <n v="11138"/>
    <x v="3"/>
    <n v="43.03519"/>
    <n v="-87.907390000000007"/>
    <x v="1"/>
    <n v="43.03886"/>
    <n v="-87.902720000000002"/>
    <n v="76"/>
    <n v="6"/>
    <n v="11.4"/>
    <n v="10.8"/>
    <n v="456"/>
    <n v="-1"/>
    <d v="2017-03-06T00:00:00"/>
    <d v="2017-03-01T00:00:00"/>
    <d v="2017-03-06T00:00:00"/>
    <s v="Monday"/>
    <d v="1899-12-30T10:40:57"/>
    <d v="1899-12-30T11:00:00"/>
    <n v="1"/>
    <d v="2017-03-06T00:00:00"/>
    <d v="2017-03-01T00:00:00"/>
    <d v="2017-03-06T00:00:00"/>
    <s v="Monday"/>
    <d v="1899-12-30T11:56:27"/>
    <d v="1899-12-30T12:00:00"/>
    <s v="One Way"/>
  </r>
  <r>
    <n v="1280631"/>
    <s v="RFID Card Member"/>
    <s v="milwaukee"/>
    <s v="WI"/>
    <n v="53202"/>
    <s v="UNITED STATES"/>
    <s v="Annual Pass"/>
    <n v="11129"/>
    <x v="38"/>
    <n v="43.038719999999998"/>
    <n v="-87.905339999999995"/>
    <x v="9"/>
    <n v="43.03913"/>
    <n v="-87.916150000000002"/>
    <n v="6"/>
    <n v="0"/>
    <n v="0.9"/>
    <n v="0.9"/>
    <n v="36"/>
    <n v="-1"/>
    <d v="2017-03-06T00:00:00"/>
    <d v="2017-03-01T00:00:00"/>
    <d v="2017-03-06T00:00:00"/>
    <s v="Monday"/>
    <d v="1899-12-30T11:20:32"/>
    <d v="1899-12-30T11:00:00"/>
    <n v="1"/>
    <d v="2017-03-06T00:00:00"/>
    <d v="2017-03-01T00:00:00"/>
    <d v="2017-03-06T00:00:00"/>
    <s v="Monday"/>
    <d v="1899-12-30T11:26:04"/>
    <d v="1899-12-30T11:00:00"/>
    <s v="One Way"/>
  </r>
  <r>
    <n v="1494109"/>
    <s v="RFID Card Member"/>
    <s v="milwaukee"/>
    <s v="WI"/>
    <n v="53233"/>
    <s v="UNITED STATES"/>
    <s v="Annual Pass"/>
    <n v="11168"/>
    <x v="2"/>
    <n v="43.03886"/>
    <n v="-87.902720000000002"/>
    <x v="5"/>
    <n v="43.040349999999997"/>
    <n v="-87.920760000000001"/>
    <n v="6"/>
    <n v="0"/>
    <n v="0.9"/>
    <n v="0.9"/>
    <n v="36"/>
    <n v="-1"/>
    <d v="2017-03-06T00:00:00"/>
    <d v="2017-03-01T00:00:00"/>
    <d v="2017-03-06T00:00:00"/>
    <s v="Monday"/>
    <d v="1899-12-30T11:47:29"/>
    <d v="1899-12-30T12:00:00"/>
    <n v="1"/>
    <d v="2017-03-06T00:00:00"/>
    <d v="2017-03-01T00:00:00"/>
    <d v="2017-03-06T00:00:00"/>
    <s v="Monday"/>
    <d v="1899-12-30T11:53:38"/>
    <d v="1899-12-30T12:00:00"/>
    <s v="One Way"/>
  </r>
  <r>
    <n v="1010620"/>
    <s v="RFID Card Member"/>
    <s v="milwaukee"/>
    <s v="WI"/>
    <n v="53202"/>
    <s v="UNITED STATES"/>
    <s v="Annual Pass"/>
    <n v="11084"/>
    <x v="1"/>
    <n v="43.048200000000001"/>
    <n v="-87.900859999999994"/>
    <x v="18"/>
    <n v="43.074890000000003"/>
    <n v="-87.882810000000006"/>
    <n v="17"/>
    <n v="0"/>
    <n v="2.6"/>
    <n v="2.4"/>
    <n v="102"/>
    <n v="-1"/>
    <d v="2017-03-06T00:00:00"/>
    <d v="2017-03-01T00:00:00"/>
    <d v="2017-03-06T00:00:00"/>
    <s v="Monday"/>
    <d v="1899-12-30T12:22:16"/>
    <d v="1899-12-30T12:00:00"/>
    <n v="1"/>
    <d v="2017-03-06T00:00:00"/>
    <d v="2017-03-01T00:00:00"/>
    <d v="2017-03-06T00:00:00"/>
    <s v="Monday"/>
    <d v="1899-12-30T12:39:20"/>
    <d v="1899-12-30T13:00:00"/>
    <s v="One Way"/>
  </r>
  <r>
    <n v="1468078"/>
    <s v="RFID Card Member"/>
    <s v="Milwaukee "/>
    <s v="WI"/>
    <n v="53209"/>
    <s v="UNITED STATES"/>
    <s v="Annual Pass"/>
    <n v="11096"/>
    <x v="19"/>
    <n v="43.074890000000003"/>
    <n v="-87.882810000000006"/>
    <x v="8"/>
    <n v="43.058619999999998"/>
    <n v="-87.885319999999993"/>
    <n v="7"/>
    <n v="0"/>
    <n v="1.1000000000000001"/>
    <n v="1"/>
    <n v="42"/>
    <n v="-1"/>
    <d v="2017-03-06T00:00:00"/>
    <d v="2017-03-01T00:00:00"/>
    <d v="2017-03-06T00:00:00"/>
    <s v="Monday"/>
    <d v="1899-12-30T14:35:20"/>
    <d v="1899-12-30T15:00:00"/>
    <n v="1"/>
    <d v="2017-03-06T00:00:00"/>
    <d v="2017-03-01T00:00:00"/>
    <d v="2017-03-06T00:00:00"/>
    <s v="Monday"/>
    <d v="1899-12-30T14:42:12"/>
    <d v="1899-12-30T15:00:00"/>
    <s v="One Way"/>
  </r>
  <r>
    <n v="1351368"/>
    <s v="RFID Card Member"/>
    <s v="milwaukee"/>
    <s v="WI"/>
    <n v="53202"/>
    <s v="UNITED STATES"/>
    <s v="Annual Pass"/>
    <n v="996"/>
    <x v="32"/>
    <n v="43.040154000000001"/>
    <n v="-87.932113000000001"/>
    <x v="12"/>
    <n v="43.038649999999997"/>
    <n v="-87.921930000000003"/>
    <n v="8"/>
    <n v="0"/>
    <n v="1.2"/>
    <n v="1.1000000000000001"/>
    <n v="48"/>
    <n v="-1"/>
    <d v="2017-03-06T00:00:00"/>
    <d v="2017-03-01T00:00:00"/>
    <d v="2017-03-06T00:00:00"/>
    <s v="Monday"/>
    <d v="1899-12-30T14:41:54"/>
    <d v="1899-12-30T15:00:00"/>
    <n v="1"/>
    <d v="2017-03-06T00:00:00"/>
    <d v="2017-03-01T00:00:00"/>
    <d v="2017-03-06T00:00:00"/>
    <s v="Monday"/>
    <d v="1899-12-30T14:49:15"/>
    <d v="1899-12-30T15:00:00"/>
    <s v="One Way"/>
  </r>
  <r>
    <n v="1255308"/>
    <s v="RFID Card Member"/>
    <s v="milwaukee"/>
    <s v="WI"/>
    <n v="53211"/>
    <s v="UNITED STATES"/>
    <s v="30-Day Pass"/>
    <n v="5463"/>
    <x v="17"/>
    <n v="43.066893999999998"/>
    <n v="-87.877936000000005"/>
    <x v="19"/>
    <n v="43.060786"/>
    <n v="-87.883825999999999"/>
    <n v="4"/>
    <n v="0"/>
    <n v="0.6"/>
    <n v="0.6"/>
    <n v="24"/>
    <n v="-1"/>
    <d v="2017-03-06T00:00:00"/>
    <d v="2017-03-01T00:00:00"/>
    <d v="2017-03-06T00:00:00"/>
    <s v="Monday"/>
    <d v="1899-12-30T14:50:12"/>
    <d v="1899-12-30T15:00:00"/>
    <n v="1"/>
    <d v="2017-03-06T00:00:00"/>
    <d v="2017-03-01T00:00:00"/>
    <d v="2017-03-06T00:00:00"/>
    <s v="Monday"/>
    <d v="1899-12-30T14:54:55"/>
    <d v="1899-12-30T15:00:00"/>
    <s v="One Way"/>
  </r>
  <r>
    <n v="1365343"/>
    <s v="RFID Card Member"/>
    <s v="Milwaukee "/>
    <s v="WI"/>
    <n v="53211"/>
    <s v="UNITED STATES"/>
    <s v="Annual Pass"/>
    <n v="995"/>
    <x v="20"/>
    <n v="43.077359999999999"/>
    <n v="-87.880769999999998"/>
    <x v="11"/>
    <n v="43.078530000000001"/>
    <n v="-87.882620000000003"/>
    <n v="1"/>
    <n v="0"/>
    <n v="0.2"/>
    <n v="0.1"/>
    <n v="6"/>
    <n v="-1"/>
    <d v="2017-03-06T00:00:00"/>
    <d v="2017-03-01T00:00:00"/>
    <d v="2017-03-06T00:00:00"/>
    <s v="Monday"/>
    <d v="1899-12-30T15:01:24"/>
    <d v="1899-12-30T15:00:00"/>
    <n v="1"/>
    <d v="2017-03-06T00:00:00"/>
    <d v="2017-03-01T00:00:00"/>
    <d v="2017-03-06T00:00:00"/>
    <s v="Monday"/>
    <d v="1899-12-30T15:02:54"/>
    <d v="1899-12-30T15:00:00"/>
    <s v="One Way"/>
  </r>
  <r>
    <n v="1307574"/>
    <s v="RFID Card Member"/>
    <s v="milwaukee"/>
    <s v="WI"/>
    <n v="53212"/>
    <s v="UNITED STATES"/>
    <s v="30-Day Pass"/>
    <n v="5474"/>
    <x v="1"/>
    <n v="43.048200000000001"/>
    <n v="-87.900859999999994"/>
    <x v="28"/>
    <n v="43.038719999999998"/>
    <n v="-87.905339999999995"/>
    <n v="10"/>
    <n v="0"/>
    <n v="1.5"/>
    <n v="1.4"/>
    <n v="60"/>
    <n v="-1"/>
    <d v="2017-03-06T00:00:00"/>
    <d v="2017-03-01T00:00:00"/>
    <d v="2017-03-06T00:00:00"/>
    <s v="Monday"/>
    <d v="1899-12-30T15:37:07"/>
    <d v="1899-12-30T16:00:00"/>
    <n v="1"/>
    <d v="2017-03-06T00:00:00"/>
    <d v="2017-03-01T00:00:00"/>
    <d v="2017-03-06T00:00:00"/>
    <s v="Monday"/>
    <d v="1899-12-30T15:47:24"/>
    <d v="1899-12-30T16:00:00"/>
    <s v="One Way"/>
  </r>
  <r>
    <n v="1417084"/>
    <s v="RFID Card Member"/>
    <s v="waukesha"/>
    <s v="WI"/>
    <n v="53188"/>
    <s v="UNITED STATES"/>
    <s v="Annual Pass"/>
    <n v="108"/>
    <x v="19"/>
    <n v="43.074890000000003"/>
    <n v="-87.882810000000006"/>
    <x v="31"/>
    <n v="43.069021999999997"/>
    <n v="-87.887940999999998"/>
    <n v="4"/>
    <n v="0"/>
    <n v="0.6"/>
    <n v="0.6"/>
    <n v="24"/>
    <n v="-1"/>
    <d v="2017-03-06T00:00:00"/>
    <d v="2017-03-01T00:00:00"/>
    <d v="2017-03-06T00:00:00"/>
    <s v="Monday"/>
    <d v="1899-12-30T16:29:15"/>
    <d v="1899-12-30T16:00:00"/>
    <n v="1"/>
    <d v="2017-03-06T00:00:00"/>
    <d v="2017-03-01T00:00:00"/>
    <d v="2017-03-06T00:00:00"/>
    <s v="Monday"/>
    <d v="1899-12-30T16:33:13"/>
    <d v="1899-12-30T17:00:00"/>
    <s v="One Way"/>
  </r>
  <r>
    <n v="1417084"/>
    <s v="RFID Card Member"/>
    <s v="waukesha"/>
    <s v="WI"/>
    <n v="53188"/>
    <s v="UNITED STATES"/>
    <s v="Annual Pass"/>
    <n v="5574"/>
    <x v="52"/>
    <n v="43.069021999999997"/>
    <n v="-87.887940999999998"/>
    <x v="44"/>
    <n v="43.077359999999999"/>
    <n v="-87.880769999999998"/>
    <n v="7"/>
    <n v="0"/>
    <n v="1.1000000000000001"/>
    <n v="1"/>
    <n v="42"/>
    <n v="-1"/>
    <d v="2017-03-06T00:00:00"/>
    <d v="2017-03-01T00:00:00"/>
    <d v="2017-03-06T00:00:00"/>
    <s v="Monday"/>
    <d v="1899-12-30T17:11:59"/>
    <d v="1899-12-30T17:00:00"/>
    <n v="1"/>
    <d v="2017-03-06T00:00:00"/>
    <d v="2017-03-01T00:00:00"/>
    <d v="2017-03-06T00:00:00"/>
    <s v="Monday"/>
    <d v="1899-12-30T17:18:36"/>
    <d v="1899-12-30T17:00:00"/>
    <s v="One Way"/>
  </r>
  <r>
    <n v="1391757"/>
    <s v="RFID Card Member"/>
    <s v="Milwaukee"/>
    <s v="WI"/>
    <n v="53211"/>
    <s v="UNITED STATES"/>
    <s v="Annual Pass"/>
    <n v="11164"/>
    <x v="2"/>
    <n v="43.03886"/>
    <n v="-87.902720000000002"/>
    <x v="4"/>
    <n v="43.038580000000003"/>
    <n v="-87.90934"/>
    <n v="3"/>
    <n v="0"/>
    <n v="0.5"/>
    <n v="0.4"/>
    <n v="18"/>
    <n v="-1"/>
    <d v="2017-03-06T00:00:00"/>
    <d v="2017-03-01T00:00:00"/>
    <d v="2017-03-06T00:00:00"/>
    <s v="Monday"/>
    <d v="1899-12-30T17:28:00"/>
    <d v="1899-12-30T17:00:00"/>
    <n v="1"/>
    <d v="2017-03-06T00:00:00"/>
    <d v="2017-03-01T00:00:00"/>
    <d v="2017-03-06T00:00:00"/>
    <s v="Monday"/>
    <d v="1899-12-30T17:31:13"/>
    <d v="1899-12-30T18:00:00"/>
    <s v="One Way"/>
  </r>
  <r>
    <n v="1337848"/>
    <s v="RFID Card Member"/>
    <s v="Milwaukee"/>
    <s v="WI"/>
    <n v="53202"/>
    <s v="UNITED STATES"/>
    <s v="Annual Pass"/>
    <n v="5428"/>
    <x v="29"/>
    <n v="43.045712999999999"/>
    <n v="-87.899756999999994"/>
    <x v="28"/>
    <n v="43.038719999999998"/>
    <n v="-87.905339999999995"/>
    <n v="8"/>
    <n v="0"/>
    <n v="1.2"/>
    <n v="1.1000000000000001"/>
    <n v="48"/>
    <n v="-1"/>
    <d v="2017-03-07T00:00:00"/>
    <d v="2017-03-01T00:00:00"/>
    <d v="2017-03-07T00:00:00"/>
    <s v="Tuesday"/>
    <d v="1899-12-30T11:11:01"/>
    <d v="1899-12-30T11:00:00"/>
    <n v="1"/>
    <d v="2017-03-07T00:00:00"/>
    <d v="2017-03-01T00:00:00"/>
    <d v="2017-03-07T00:00:00"/>
    <s v="Tuesday"/>
    <d v="1899-12-30T11:19:39"/>
    <d v="1899-12-30T11:00:00"/>
    <s v="One Way"/>
  </r>
  <r>
    <n v="558783"/>
    <s v="RFID Card Member"/>
    <s v="Oconomowoc"/>
    <s v="WI"/>
    <n v="53066"/>
    <s v="UNITED STATES"/>
    <s v="Annual Pass"/>
    <n v="5531"/>
    <x v="2"/>
    <n v="43.03886"/>
    <n v="-87.902720000000002"/>
    <x v="3"/>
    <n v="43.03519"/>
    <n v="-87.907390000000007"/>
    <n v="3"/>
    <n v="0"/>
    <n v="0.5"/>
    <n v="0.4"/>
    <n v="18"/>
    <n v="-1"/>
    <d v="2017-03-07T00:00:00"/>
    <d v="2017-03-01T00:00:00"/>
    <d v="2017-03-07T00:00:00"/>
    <s v="Tuesday"/>
    <d v="1899-12-30T11:28:00"/>
    <d v="1899-12-30T11:00:00"/>
    <n v="1"/>
    <d v="2017-03-07T00:00:00"/>
    <d v="2017-03-01T00:00:00"/>
    <d v="2017-03-07T00:00:00"/>
    <s v="Tuesday"/>
    <d v="1899-12-30T11:31:17"/>
    <d v="1899-12-30T12:00:00"/>
    <s v="One Way"/>
  </r>
  <r>
    <n v="1298099"/>
    <s v="RFID Card Member"/>
    <s v="Milwaukee"/>
    <s v="WI"/>
    <n v="53233"/>
    <s v="UNITED STATES"/>
    <s v="Annual Pass"/>
    <n v="11123"/>
    <x v="31"/>
    <n v="43.052460000000004"/>
    <n v="-87.891000000000005"/>
    <x v="8"/>
    <n v="43.058619999999998"/>
    <n v="-87.885319999999993"/>
    <n v="3"/>
    <n v="0"/>
    <n v="0.5"/>
    <n v="0.4"/>
    <n v="18"/>
    <n v="-1"/>
    <d v="2017-03-07T00:00:00"/>
    <d v="2017-03-01T00:00:00"/>
    <d v="2017-03-07T00:00:00"/>
    <s v="Tuesday"/>
    <d v="1899-12-30T13:12:53"/>
    <d v="1899-12-30T13:00:00"/>
    <n v="1"/>
    <d v="2017-03-07T00:00:00"/>
    <d v="2017-03-01T00:00:00"/>
    <d v="2017-03-07T00:00:00"/>
    <s v="Tuesday"/>
    <d v="1899-12-30T13:15:41"/>
    <d v="1899-12-30T13:00:00"/>
    <s v="One Way"/>
  </r>
  <r>
    <n v="1260485"/>
    <s v="RFID Card Member"/>
    <s v="Shorewood"/>
    <s v="WI"/>
    <n v="53211"/>
    <s v="UNITED STATES"/>
    <s v="Annual Pass"/>
    <n v="5506"/>
    <x v="38"/>
    <n v="43.038719999999998"/>
    <n v="-87.905339999999995"/>
    <x v="1"/>
    <n v="43.03886"/>
    <n v="-87.902720000000002"/>
    <n v="2"/>
    <n v="0"/>
    <n v="0.3"/>
    <n v="0.3"/>
    <n v="12"/>
    <n v="-1"/>
    <d v="2017-03-07T00:00:00"/>
    <d v="2017-03-01T00:00:00"/>
    <d v="2017-03-07T00:00:00"/>
    <s v="Tuesday"/>
    <d v="1899-12-30T13:34:30"/>
    <d v="1899-12-30T14:00:00"/>
    <n v="1"/>
    <d v="2017-03-07T00:00:00"/>
    <d v="2017-03-01T00:00:00"/>
    <d v="2017-03-07T00:00:00"/>
    <s v="Tuesday"/>
    <d v="1899-12-30T13:36:16"/>
    <d v="1899-12-30T14:00:00"/>
    <s v="One Way"/>
  </r>
  <r>
    <n v="1466945"/>
    <s v="RFID Card Member"/>
    <s v="Milwaukee"/>
    <s v="WI"/>
    <n v="53211"/>
    <s v="UNITED STATES"/>
    <s v="Annual Pass"/>
    <n v="168"/>
    <x v="52"/>
    <n v="43.069021999999997"/>
    <n v="-87.887940999999998"/>
    <x v="7"/>
    <n v="43.074655999999997"/>
    <n v="-87.889011999999994"/>
    <n v="6"/>
    <n v="0"/>
    <n v="0.9"/>
    <n v="0.9"/>
    <n v="36"/>
    <n v="-1"/>
    <d v="2017-03-07T00:00:00"/>
    <d v="2017-03-01T00:00:00"/>
    <d v="2017-03-07T00:00:00"/>
    <s v="Tuesday"/>
    <d v="1899-12-30T17:30:29"/>
    <d v="1899-12-30T18:00:00"/>
    <n v="1"/>
    <d v="2017-03-07T00:00:00"/>
    <d v="2017-03-01T00:00:00"/>
    <d v="2017-03-07T00:00:00"/>
    <s v="Tuesday"/>
    <d v="1899-12-30T17:36:15"/>
    <d v="1899-12-30T18:00:00"/>
    <s v="One Way"/>
  </r>
  <r>
    <n v="1360169"/>
    <s v="RFID Card Member"/>
    <s v="Elkhorn"/>
    <s v="WI"/>
    <n v="53121"/>
    <s v="UNITED STATES"/>
    <s v="Annual Pass"/>
    <n v="173"/>
    <x v="24"/>
    <n v="43.06033"/>
    <n v="-87.89546"/>
    <x v="22"/>
    <n v="43.060250000000003"/>
    <n v="-87.892169999999993"/>
    <n v="1"/>
    <n v="0"/>
    <n v="0.2"/>
    <n v="0.1"/>
    <n v="6"/>
    <n v="-1"/>
    <d v="2017-03-08T00:00:00"/>
    <d v="2017-03-01T00:00:00"/>
    <d v="2017-03-08T00:00:00"/>
    <s v="Wednesday"/>
    <d v="1899-12-30T02:06:04"/>
    <d v="1899-12-30T02:00:00"/>
    <n v="1"/>
    <d v="2017-03-08T00:00:00"/>
    <d v="2017-03-01T00:00:00"/>
    <d v="2017-03-08T00:00:00"/>
    <s v="Wednesday"/>
    <d v="1899-12-30T02:07:06"/>
    <d v="1899-12-30T02:00:00"/>
    <s v="One Way"/>
  </r>
  <r>
    <n v="1328721"/>
    <s v="RFID Card Member"/>
    <s v="Milwaukee"/>
    <s v="WI"/>
    <n v="53207"/>
    <s v="UNITED STATES"/>
    <s v="Annual Pass"/>
    <n v="3"/>
    <x v="33"/>
    <n v="43.041646999999998"/>
    <n v="-87.927257999999995"/>
    <x v="32"/>
    <n v="43.026229999999998"/>
    <n v="-87.912809999999993"/>
    <n v="10"/>
    <n v="0"/>
    <n v="1.5"/>
    <n v="1.4"/>
    <n v="60"/>
    <n v="-1"/>
    <d v="2017-03-08T00:00:00"/>
    <d v="2017-03-01T00:00:00"/>
    <d v="2017-03-08T00:00:00"/>
    <s v="Wednesday"/>
    <d v="1899-12-30T10:21:00"/>
    <d v="1899-12-30T10:00:00"/>
    <n v="1"/>
    <d v="2017-03-08T00:00:00"/>
    <d v="2017-03-01T00:00:00"/>
    <d v="2017-03-08T00:00:00"/>
    <s v="Wednesday"/>
    <d v="1899-12-30T10:31:40"/>
    <d v="1899-12-30T11:00:00"/>
    <s v="One Way"/>
  </r>
  <r>
    <n v="1260485"/>
    <s v="RFID Card Member"/>
    <s v="Shorewood"/>
    <s v="WI"/>
    <n v="53211"/>
    <s v="UNITED STATES"/>
    <s v="Annual Pass"/>
    <n v="231"/>
    <x v="2"/>
    <n v="43.03886"/>
    <n v="-87.902720000000002"/>
    <x v="28"/>
    <n v="43.038719999999998"/>
    <n v="-87.905339999999995"/>
    <n v="2"/>
    <n v="0"/>
    <n v="0.3"/>
    <n v="0.3"/>
    <n v="12"/>
    <n v="-1"/>
    <d v="2017-03-08T00:00:00"/>
    <d v="2017-03-01T00:00:00"/>
    <d v="2017-03-08T00:00:00"/>
    <s v="Wednesday"/>
    <d v="1899-12-30T12:41:23"/>
    <d v="1899-12-30T13:00:00"/>
    <n v="1"/>
    <d v="2017-03-08T00:00:00"/>
    <d v="2017-03-01T00:00:00"/>
    <d v="2017-03-08T00:00:00"/>
    <s v="Wednesday"/>
    <d v="1899-12-30T12:43:15"/>
    <d v="1899-12-30T13:00:00"/>
    <s v="One Way"/>
  </r>
  <r>
    <n v="946290"/>
    <s v="RFID Card Member"/>
    <s v="Milwaukee"/>
    <s v="WI"/>
    <n v="53208"/>
    <s v="UNITED STATES"/>
    <s v="Annual Pass"/>
    <n v="5522"/>
    <x v="52"/>
    <n v="43.069021999999997"/>
    <n v="-87.887940999999998"/>
    <x v="44"/>
    <n v="43.077359999999999"/>
    <n v="-87.880769999999998"/>
    <n v="7"/>
    <n v="0"/>
    <n v="1.1000000000000001"/>
    <n v="1"/>
    <n v="42"/>
    <n v="-1"/>
    <d v="2017-03-08T00:00:00"/>
    <d v="2017-03-01T00:00:00"/>
    <d v="2017-03-08T00:00:00"/>
    <s v="Wednesday"/>
    <d v="1899-12-30T13:33:21"/>
    <d v="1899-12-30T14:00:00"/>
    <n v="1"/>
    <d v="2017-03-08T00:00:00"/>
    <d v="2017-03-01T00:00:00"/>
    <d v="2017-03-08T00:00:00"/>
    <s v="Wednesday"/>
    <d v="1899-12-30T13:40:12"/>
    <d v="1899-12-30T14:00:00"/>
    <s v="One Way"/>
  </r>
  <r>
    <n v="563412"/>
    <s v="RFID Card Member"/>
    <s v="Kenilworth"/>
    <s v="IL"/>
    <n v="60043"/>
    <s v="UNITED STATES"/>
    <s v="Annual Pass"/>
    <n v="5533"/>
    <x v="14"/>
    <n v="43.049230000000001"/>
    <n v="-87.911940000000001"/>
    <x v="27"/>
    <n v="43.034619999999997"/>
    <n v="-87.917500000000004"/>
    <n v="15"/>
    <n v="0"/>
    <n v="2.2999999999999998"/>
    <n v="2.1"/>
    <n v="90"/>
    <n v="-1"/>
    <d v="2017-03-08T00:00:00"/>
    <d v="2017-03-01T00:00:00"/>
    <d v="2017-03-08T00:00:00"/>
    <s v="Wednesday"/>
    <d v="1899-12-30T17:21:45"/>
    <d v="1899-12-30T17:00:00"/>
    <n v="1"/>
    <d v="2017-03-08T00:00:00"/>
    <d v="2017-03-01T00:00:00"/>
    <d v="2017-03-08T00:00:00"/>
    <s v="Wednesday"/>
    <d v="1899-12-30T17:36:15"/>
    <d v="1899-12-30T18:00:00"/>
    <s v="One Way"/>
  </r>
  <r>
    <n v="1249286"/>
    <s v="RFID Card Member"/>
    <s v="Skokie"/>
    <s v="IL"/>
    <n v="60077"/>
    <s v="UNITED STATES"/>
    <s v="Bublr for Organizations"/>
    <n v="5465"/>
    <x v="6"/>
    <n v="43.078530000000001"/>
    <n v="-87.882620000000003"/>
    <x v="7"/>
    <n v="43.074655999999997"/>
    <n v="-87.889011999999994"/>
    <n v="15"/>
    <n v="0"/>
    <n v="2.2999999999999998"/>
    <n v="2.1"/>
    <n v="90"/>
    <n v="-1"/>
    <d v="2017-03-08T00:00:00"/>
    <d v="2017-03-01T00:00:00"/>
    <d v="2017-03-08T00:00:00"/>
    <s v="Wednesday"/>
    <d v="1899-12-30T19:51:21"/>
    <d v="1899-12-30T20:00:00"/>
    <n v="1"/>
    <d v="2017-03-08T00:00:00"/>
    <d v="2017-03-01T00:00:00"/>
    <d v="2017-03-08T00:00:00"/>
    <s v="Wednesday"/>
    <d v="1899-12-30T20:06:30"/>
    <d v="1899-12-30T20:00:00"/>
    <s v="One Way"/>
  </r>
  <r>
    <n v="1518070"/>
    <s v="RFID Card Member"/>
    <s v="Milwaukee"/>
    <s v="WI"/>
    <n v="53211"/>
    <s v="UNITED STATES"/>
    <s v="30-Day Pass"/>
    <n v="11051"/>
    <x v="52"/>
    <n v="43.069021999999997"/>
    <n v="-87.887940999999998"/>
    <x v="20"/>
    <n v="43.05847"/>
    <n v="-87.898079999999993"/>
    <n v="8"/>
    <n v="0"/>
    <n v="1.2"/>
    <n v="1.1000000000000001"/>
    <n v="48"/>
    <n v="-1"/>
    <d v="2017-03-08T00:00:00"/>
    <d v="2017-03-01T00:00:00"/>
    <d v="2017-03-08T00:00:00"/>
    <s v="Wednesday"/>
    <d v="1899-12-30T20:06:28"/>
    <d v="1899-12-30T20:00:00"/>
    <n v="1"/>
    <d v="2017-03-08T00:00:00"/>
    <d v="2017-03-01T00:00:00"/>
    <d v="2017-03-08T00:00:00"/>
    <s v="Wednesday"/>
    <d v="1899-12-30T20:14:34"/>
    <d v="1899-12-30T20:00:00"/>
    <s v="One Way"/>
  </r>
  <r>
    <n v="1408049"/>
    <s v="RFID Card Member"/>
    <s v="Milwaukee"/>
    <s v="WI"/>
    <n v="53202"/>
    <s v="UNITED STATES"/>
    <s v="Annual Pass"/>
    <n v="263"/>
    <x v="18"/>
    <n v="43.034619999999997"/>
    <n v="-87.917500000000004"/>
    <x v="13"/>
    <n v="43.031480000000002"/>
    <n v="-87.908169999999998"/>
    <n v="8"/>
    <n v="0"/>
    <n v="1.2"/>
    <n v="1.1000000000000001"/>
    <n v="48"/>
    <n v="-1"/>
    <d v="2017-03-08T00:00:00"/>
    <d v="2017-03-01T00:00:00"/>
    <d v="2017-03-08T00:00:00"/>
    <s v="Wednesday"/>
    <d v="1899-12-30T20:38:57"/>
    <d v="1899-12-30T21:00:00"/>
    <n v="1"/>
    <d v="2017-03-08T00:00:00"/>
    <d v="2017-03-01T00:00:00"/>
    <d v="2017-03-08T00:00:00"/>
    <s v="Wednesday"/>
    <d v="1899-12-30T20:46:47"/>
    <d v="1899-12-30T21:00:00"/>
    <s v="One Way"/>
  </r>
  <r>
    <n v="1360169"/>
    <s v="RFID Card Member"/>
    <s v="Elkhorn"/>
    <s v="WI"/>
    <n v="53121"/>
    <s v="UNITED STATES"/>
    <s v="Annual Pass"/>
    <n v="234"/>
    <x v="24"/>
    <n v="43.06033"/>
    <n v="-87.89546"/>
    <x v="22"/>
    <n v="43.060250000000003"/>
    <n v="-87.892169999999993"/>
    <n v="1"/>
    <n v="0"/>
    <n v="0.2"/>
    <n v="0.1"/>
    <n v="6"/>
    <n v="-1"/>
    <d v="2017-03-09T00:00:00"/>
    <d v="2017-03-01T00:00:00"/>
    <d v="2017-03-09T00:00:00"/>
    <s v="Thursday"/>
    <d v="1899-12-30T02:32:15"/>
    <d v="1899-12-30T03:00:00"/>
    <n v="1"/>
    <d v="2017-03-09T00:00:00"/>
    <d v="2017-03-01T00:00:00"/>
    <d v="2017-03-09T00:00:00"/>
    <s v="Thursday"/>
    <d v="1899-12-30T02:33:20"/>
    <d v="1899-12-30T03:00:00"/>
    <s v="One Way"/>
  </r>
  <r>
    <n v="1360169"/>
    <s v="RFID Card Member"/>
    <s v="Elkhorn"/>
    <s v="WI"/>
    <n v="53121"/>
    <s v="UNITED STATES"/>
    <s v="Annual Pass"/>
    <n v="5433"/>
    <x v="24"/>
    <n v="43.06033"/>
    <n v="-87.89546"/>
    <x v="22"/>
    <n v="43.060250000000003"/>
    <n v="-87.892169999999993"/>
    <n v="2"/>
    <n v="0"/>
    <n v="0.3"/>
    <n v="0.3"/>
    <n v="12"/>
    <n v="-1"/>
    <d v="2017-03-09T00:00:00"/>
    <d v="2017-03-01T00:00:00"/>
    <d v="2017-03-09T00:00:00"/>
    <s v="Thursday"/>
    <d v="1899-12-30T13:42:35"/>
    <d v="1899-12-30T14:00:00"/>
    <n v="1"/>
    <d v="2017-03-09T00:00:00"/>
    <d v="2017-03-01T00:00:00"/>
    <d v="2017-03-09T00:00:00"/>
    <s v="Thursday"/>
    <d v="1899-12-30T13:44:08"/>
    <d v="1899-12-30T14:00:00"/>
    <s v="One Way"/>
  </r>
  <r>
    <n v="545427"/>
    <s v="RFID Card Member"/>
    <s v="Milwaukee"/>
    <s v="WI"/>
    <n v="53211"/>
    <s v="UNITED STATES"/>
    <s v="Annual Pass"/>
    <n v="47"/>
    <x v="3"/>
    <n v="43.03519"/>
    <n v="-87.907390000000007"/>
    <x v="28"/>
    <n v="43.038719999999998"/>
    <n v="-87.905339999999995"/>
    <n v="4"/>
    <n v="0"/>
    <n v="0.6"/>
    <n v="0.6"/>
    <n v="24"/>
    <n v="-1"/>
    <d v="2017-03-09T00:00:00"/>
    <d v="2017-03-01T00:00:00"/>
    <d v="2017-03-09T00:00:00"/>
    <s v="Thursday"/>
    <d v="1899-12-30T14:34:09"/>
    <d v="1899-12-30T15:00:00"/>
    <n v="1"/>
    <d v="2017-03-09T00:00:00"/>
    <d v="2017-03-01T00:00:00"/>
    <d v="2017-03-09T00:00:00"/>
    <s v="Thursday"/>
    <d v="1899-12-30T14:38:21"/>
    <d v="1899-12-30T15:00:00"/>
    <s v="One Way"/>
  </r>
  <r>
    <n v="1527212"/>
    <s v="RFID Card Member"/>
    <s v="Milwaukee"/>
    <s v="WI"/>
    <n v="53202"/>
    <s v="UNITED STATES"/>
    <s v="Annual Pass"/>
    <n v="17"/>
    <x v="19"/>
    <n v="43.074890000000003"/>
    <n v="-87.882810000000006"/>
    <x v="19"/>
    <n v="43.060786"/>
    <n v="-87.883825999999999"/>
    <n v="10"/>
    <n v="0"/>
    <n v="1.5"/>
    <n v="1.4"/>
    <n v="60"/>
    <n v="-1"/>
    <d v="2017-03-09T00:00:00"/>
    <d v="2017-03-01T00:00:00"/>
    <d v="2017-03-09T00:00:00"/>
    <s v="Thursday"/>
    <d v="1899-12-30T15:09:58"/>
    <d v="1899-12-30T15:00:00"/>
    <n v="1"/>
    <d v="2017-03-09T00:00:00"/>
    <d v="2017-03-01T00:00:00"/>
    <d v="2017-03-09T00:00:00"/>
    <s v="Thursday"/>
    <d v="1899-12-30T15:19:47"/>
    <d v="1899-12-30T15:00:00"/>
    <s v="One Way"/>
  </r>
  <r>
    <n v="1518070"/>
    <s v="RFID Card Member"/>
    <s v="Milwaukee"/>
    <s v="WI"/>
    <n v="53211"/>
    <s v="UNITED STATES"/>
    <s v="30-Day Pass"/>
    <n v="5446"/>
    <x v="52"/>
    <n v="43.069021999999997"/>
    <n v="-87.887940999999998"/>
    <x v="47"/>
    <n v="43.06033"/>
    <n v="-87.89546"/>
    <n v="7"/>
    <n v="0"/>
    <n v="1.1000000000000001"/>
    <n v="1"/>
    <n v="42"/>
    <n v="-1"/>
    <d v="2017-03-09T00:00:00"/>
    <d v="2017-03-01T00:00:00"/>
    <d v="2017-03-09T00:00:00"/>
    <s v="Thursday"/>
    <d v="1899-12-30T18:49:31"/>
    <d v="1899-12-30T19:00:00"/>
    <n v="1"/>
    <d v="2017-03-09T00:00:00"/>
    <d v="2017-03-01T00:00:00"/>
    <d v="2017-03-09T00:00:00"/>
    <s v="Thursday"/>
    <d v="1899-12-30T18:56:07"/>
    <d v="1899-12-30T19:00:00"/>
    <s v="One Way"/>
  </r>
  <r>
    <n v="1269318"/>
    <s v="RFID Card Member"/>
    <s v="Milwaukee"/>
    <s v="WI"/>
    <n v="53204"/>
    <s v="UNITED STATES"/>
    <s v="Annual Pass"/>
    <n v="11144"/>
    <x v="9"/>
    <n v="43.02948"/>
    <n v="-87.912819999999996"/>
    <x v="9"/>
    <n v="43.03913"/>
    <n v="-87.916150000000002"/>
    <n v="7"/>
    <n v="0"/>
    <n v="1.1000000000000001"/>
    <n v="1"/>
    <n v="42"/>
    <n v="-1"/>
    <d v="2017-03-10T00:00:00"/>
    <d v="2017-03-01T00:00:00"/>
    <d v="2017-03-10T00:00:00"/>
    <s v="Friday"/>
    <d v="1899-12-30T09:00:54"/>
    <d v="1899-12-30T09:00:00"/>
    <n v="1"/>
    <d v="2017-03-10T00:00:00"/>
    <d v="2017-03-01T00:00:00"/>
    <d v="2017-03-10T00:00:00"/>
    <s v="Friday"/>
    <d v="1899-12-30T09:07:07"/>
    <d v="1899-12-30T09:00:00"/>
    <s v="One Way"/>
  </r>
  <r>
    <n v="1164700"/>
    <s v="RFID Card Member"/>
    <s v="Milwaukee"/>
    <s v="WI"/>
    <n v="53202"/>
    <s v="UNITED STATES"/>
    <s v="Annual Pass"/>
    <n v="11086"/>
    <x v="37"/>
    <n v="43.046570000000003"/>
    <n v="-87.908720000000002"/>
    <x v="15"/>
    <n v="43.049230000000001"/>
    <n v="-87.911940000000001"/>
    <n v="3"/>
    <n v="0"/>
    <n v="0.5"/>
    <n v="0.4"/>
    <n v="18"/>
    <n v="-1"/>
    <d v="2017-03-10T00:00:00"/>
    <d v="2017-03-01T00:00:00"/>
    <d v="2017-03-10T00:00:00"/>
    <s v="Friday"/>
    <d v="1899-12-30T10:04:58"/>
    <d v="1899-12-30T10:00:00"/>
    <n v="1"/>
    <d v="2017-03-10T00:00:00"/>
    <d v="2017-03-01T00:00:00"/>
    <d v="2017-03-10T00:00:00"/>
    <s v="Friday"/>
    <d v="1899-12-30T10:07:40"/>
    <d v="1899-12-30T10:00:00"/>
    <s v="One Way"/>
  </r>
  <r>
    <n v="1433213"/>
    <s v="RFID Card Member"/>
    <s v="Milwaukee"/>
    <s v="WI"/>
    <n v="53233"/>
    <s v="UNITED STATES"/>
    <s v="Annual Pass"/>
    <n v="11138"/>
    <x v="32"/>
    <n v="43.040154000000001"/>
    <n v="-87.932113000000001"/>
    <x v="8"/>
    <n v="43.058619999999998"/>
    <n v="-87.885319999999993"/>
    <n v="23"/>
    <n v="0"/>
    <n v="3.5"/>
    <n v="3.3"/>
    <n v="138"/>
    <n v="-1"/>
    <d v="2017-03-10T00:00:00"/>
    <d v="2017-03-01T00:00:00"/>
    <d v="2017-03-10T00:00:00"/>
    <s v="Friday"/>
    <d v="1899-12-30T11:39:23"/>
    <d v="1899-12-30T12:00:00"/>
    <n v="1"/>
    <d v="2017-03-10T00:00:00"/>
    <d v="2017-03-01T00:00:00"/>
    <d v="2017-03-10T00:00:00"/>
    <s v="Friday"/>
    <d v="1899-12-30T12:02:30"/>
    <d v="1899-12-30T12:00:00"/>
    <s v="One Way"/>
  </r>
  <r>
    <n v="558783"/>
    <s v="RFID Card Member"/>
    <s v="Oconomowoc"/>
    <s v="WI"/>
    <n v="53066"/>
    <s v="UNITED STATES"/>
    <s v="Annual Pass"/>
    <n v="5433"/>
    <x v="2"/>
    <n v="43.03886"/>
    <n v="-87.902720000000002"/>
    <x v="3"/>
    <n v="43.03519"/>
    <n v="-87.907390000000007"/>
    <n v="4"/>
    <n v="0"/>
    <n v="0.6"/>
    <n v="0.6"/>
    <n v="24"/>
    <n v="-1"/>
    <d v="2017-03-10T00:00:00"/>
    <d v="2017-03-01T00:00:00"/>
    <d v="2017-03-10T00:00:00"/>
    <s v="Friday"/>
    <d v="1899-12-30T12:32:59"/>
    <d v="1899-12-30T13:00:00"/>
    <n v="1"/>
    <d v="2017-03-10T00:00:00"/>
    <d v="2017-03-01T00:00:00"/>
    <d v="2017-03-10T00:00:00"/>
    <s v="Friday"/>
    <d v="1899-12-30T12:36:19"/>
    <d v="1899-12-30T13:00:00"/>
    <s v="One Way"/>
  </r>
  <r>
    <n v="825934"/>
    <s v="RFID Card Member"/>
    <s v="Milwaukee"/>
    <s v="WI"/>
    <n v="53208"/>
    <s v="UNITED STATES"/>
    <s v="Annual Pass"/>
    <n v="5"/>
    <x v="0"/>
    <n v="43.042490000000001"/>
    <n v="-87.909959999999998"/>
    <x v="48"/>
    <n v="43.05097"/>
    <n v="-87.906440000000003"/>
    <n v="6"/>
    <n v="0"/>
    <n v="0.9"/>
    <n v="0.9"/>
    <n v="36"/>
    <n v="-1"/>
    <d v="2017-03-10T00:00:00"/>
    <d v="2017-03-01T00:00:00"/>
    <d v="2017-03-10T00:00:00"/>
    <s v="Friday"/>
    <d v="1899-12-30T14:25:00"/>
    <d v="1899-12-30T14:00:00"/>
    <n v="1"/>
    <d v="2017-03-10T00:00:00"/>
    <d v="2017-03-01T00:00:00"/>
    <d v="2017-03-10T00:00:00"/>
    <s v="Friday"/>
    <d v="1899-12-30T14:31:59"/>
    <d v="1899-12-30T15:00:00"/>
    <s v="One Way"/>
  </r>
  <r>
    <n v="1328721"/>
    <s v="RFID Card Member"/>
    <s v="Milwaukee"/>
    <s v="WI"/>
    <n v="53207"/>
    <s v="UNITED STATES"/>
    <s v="Annual Pass"/>
    <n v="315"/>
    <x v="49"/>
    <n v="43.026229999999998"/>
    <n v="-87.912809999999993"/>
    <x v="4"/>
    <n v="43.038580000000003"/>
    <n v="-87.90934"/>
    <n v="21"/>
    <n v="0"/>
    <n v="3.2"/>
    <n v="3"/>
    <n v="126"/>
    <n v="-1"/>
    <d v="2017-03-11T00:00:00"/>
    <d v="2017-03-01T00:00:00"/>
    <d v="2017-03-11T00:00:00"/>
    <s v="Saturday"/>
    <d v="1899-12-30T06:37:41"/>
    <d v="1899-12-30T07:00:00"/>
    <n v="1"/>
    <d v="2017-03-11T00:00:00"/>
    <d v="2017-03-01T00:00:00"/>
    <d v="2017-03-11T00:00:00"/>
    <s v="Saturday"/>
    <d v="1899-12-30T06:58:58"/>
    <d v="1899-12-30T07:00:00"/>
    <s v="One Way"/>
  </r>
  <r>
    <n v="1397107"/>
    <s v="RFID Card Member"/>
    <s v="MILWAUKEE"/>
    <s v="WI"/>
    <n v="53233"/>
    <s v="UNITED STATES"/>
    <s v="Annual Pass"/>
    <n v="11134"/>
    <x v="4"/>
    <n v="43.040349999999997"/>
    <n v="-87.920760000000001"/>
    <x v="34"/>
    <n v="43.053040000000003"/>
    <n v="-87.897660000000002"/>
    <n v="81"/>
    <n v="3"/>
    <n v="12.2"/>
    <n v="11.5"/>
    <n v="486"/>
    <n v="-1"/>
    <d v="2017-03-11T00:00:00"/>
    <d v="2017-03-01T00:00:00"/>
    <d v="2017-03-11T00:00:00"/>
    <s v="Saturday"/>
    <d v="1899-12-30T10:22:31"/>
    <d v="1899-12-30T10:00:00"/>
    <n v="1"/>
    <d v="2017-03-11T00:00:00"/>
    <d v="2017-03-01T00:00:00"/>
    <d v="2017-03-11T00:00:00"/>
    <s v="Saturday"/>
    <d v="1899-12-30T11:43:44"/>
    <d v="1899-12-30T12:00:00"/>
    <s v="One Way"/>
  </r>
  <r>
    <n v="1466945"/>
    <s v="RFID Card Member"/>
    <s v="Milwaukee"/>
    <s v="WI"/>
    <n v="53211"/>
    <s v="UNITED STATES"/>
    <s v="Annual Pass"/>
    <n v="228"/>
    <x v="52"/>
    <n v="43.069021999999997"/>
    <n v="-87.887940999999998"/>
    <x v="18"/>
    <n v="43.074890000000003"/>
    <n v="-87.882810000000006"/>
    <n v="5"/>
    <n v="0"/>
    <n v="0.8"/>
    <n v="0.7"/>
    <n v="30"/>
    <n v="-1"/>
    <d v="2017-03-11T00:00:00"/>
    <d v="2017-03-01T00:00:00"/>
    <d v="2017-03-11T00:00:00"/>
    <s v="Saturday"/>
    <d v="1899-12-30T13:24:26"/>
    <d v="1899-12-30T13:00:00"/>
    <n v="1"/>
    <d v="2017-03-11T00:00:00"/>
    <d v="2017-03-01T00:00:00"/>
    <d v="2017-03-11T00:00:00"/>
    <s v="Saturday"/>
    <d v="1899-12-30T13:29:25"/>
    <d v="1899-12-30T13:00:00"/>
    <s v="One Way"/>
  </r>
  <r>
    <n v="1249909"/>
    <s v="RFID Card Member"/>
    <s v="appleton"/>
    <s v="WI"/>
    <n v="54914"/>
    <s v="UNITED STATES"/>
    <s v="Bublr for Organizations"/>
    <n v="5470"/>
    <x v="19"/>
    <n v="43.074890000000003"/>
    <n v="-87.882810000000006"/>
    <x v="7"/>
    <n v="43.074655999999997"/>
    <n v="-87.889011999999994"/>
    <n v="2"/>
    <n v="0"/>
    <n v="0.3"/>
    <n v="0.3"/>
    <n v="12"/>
    <n v="-1"/>
    <d v="2017-03-11T00:00:00"/>
    <d v="2017-03-01T00:00:00"/>
    <d v="2017-03-11T00:00:00"/>
    <s v="Saturday"/>
    <d v="1899-12-30T15:49:27"/>
    <d v="1899-12-30T16:00:00"/>
    <n v="1"/>
    <d v="2017-03-11T00:00:00"/>
    <d v="2017-03-01T00:00:00"/>
    <d v="2017-03-11T00:00:00"/>
    <s v="Saturday"/>
    <d v="1899-12-30T15:51:36"/>
    <d v="1899-12-30T16:00:00"/>
    <s v="One Way"/>
  </r>
  <r>
    <n v="1358589"/>
    <s v="RFID Card Member"/>
    <s v="Milwaukee"/>
    <s v="WI"/>
    <n v="53211"/>
    <s v="UNITED STATES"/>
    <s v="Annual Pass"/>
    <n v="993"/>
    <x v="29"/>
    <n v="43.045712999999999"/>
    <n v="-87.899756999999994"/>
    <x v="0"/>
    <n v="43.04824"/>
    <n v="-87.904970000000006"/>
    <n v="3"/>
    <n v="0"/>
    <n v="0.5"/>
    <n v="0.4"/>
    <n v="18"/>
    <n v="-1"/>
    <d v="2017-03-12T00:00:00"/>
    <d v="2017-03-01T00:00:00"/>
    <d v="2017-03-12T00:00:00"/>
    <s v="Sunday"/>
    <d v="1899-12-30T11:53:18"/>
    <d v="1899-12-30T12:00:00"/>
    <n v="1"/>
    <d v="2017-03-12T00:00:00"/>
    <d v="2017-03-01T00:00:00"/>
    <d v="2017-03-12T00:00:00"/>
    <s v="Sunday"/>
    <d v="1899-12-30T11:56:34"/>
    <d v="1899-12-30T12:00:00"/>
    <s v="One Way"/>
  </r>
  <r>
    <n v="1425087"/>
    <s v="RFID Card Member"/>
    <s v="milwaukee"/>
    <s v="WI"/>
    <n v="53212"/>
    <s v="UNITED STATES"/>
    <s v="Annual Pass"/>
    <n v="5459"/>
    <x v="13"/>
    <n v="43.03913"/>
    <n v="-87.916150000000002"/>
    <x v="47"/>
    <n v="43.06033"/>
    <n v="-87.89546"/>
    <n v="17"/>
    <n v="0"/>
    <n v="2.6"/>
    <n v="2.4"/>
    <n v="102"/>
    <n v="-1"/>
    <d v="2017-03-12T00:00:00"/>
    <d v="2017-03-01T00:00:00"/>
    <d v="2017-03-12T00:00:00"/>
    <s v="Sunday"/>
    <d v="1899-12-30T16:02:33"/>
    <d v="1899-12-30T16:00:00"/>
    <n v="1"/>
    <d v="2017-03-12T00:00:00"/>
    <d v="2017-03-01T00:00:00"/>
    <d v="2017-03-12T00:00:00"/>
    <s v="Sunday"/>
    <d v="1899-12-30T16:19:21"/>
    <d v="1899-12-30T16:00:00"/>
    <s v="One Way"/>
  </r>
  <r>
    <n v="1373301"/>
    <s v="RFID Card Member"/>
    <s v="Mequon"/>
    <s v="WI"/>
    <n v="53092"/>
    <s v="UNITED STATES"/>
    <s v="Annual Pass"/>
    <n v="362"/>
    <x v="34"/>
    <n v="43.060250000000003"/>
    <n v="-87.892169999999993"/>
    <x v="41"/>
    <n v="43.060155999999999"/>
    <n v="-87.881258000000003"/>
    <n v="12"/>
    <n v="0"/>
    <n v="1.8"/>
    <n v="1.7"/>
    <n v="72"/>
    <n v="-1"/>
    <d v="2017-03-12T00:00:00"/>
    <d v="2017-03-01T00:00:00"/>
    <d v="2017-03-12T00:00:00"/>
    <s v="Sunday"/>
    <d v="1899-12-30T16:57:18"/>
    <d v="1899-12-30T17:00:00"/>
    <n v="1"/>
    <d v="2017-03-12T00:00:00"/>
    <d v="2017-03-01T00:00:00"/>
    <d v="2017-03-12T00:00:00"/>
    <s v="Sunday"/>
    <d v="1899-12-30T17:09:28"/>
    <d v="1899-12-30T17:00:00"/>
    <s v="One Way"/>
  </r>
  <r>
    <n v="1373301"/>
    <s v="RFID Card Member"/>
    <s v="Mequon"/>
    <s v="WI"/>
    <n v="53092"/>
    <s v="UNITED STATES"/>
    <s v="Annual Pass"/>
    <n v="5521"/>
    <x v="51"/>
    <n v="43.060155999999999"/>
    <n v="-87.881258000000003"/>
    <x v="22"/>
    <n v="43.060250000000003"/>
    <n v="-87.892169999999993"/>
    <n v="42"/>
    <n v="0"/>
    <n v="6.3"/>
    <n v="6"/>
    <n v="252"/>
    <n v="-1"/>
    <d v="2017-03-12T00:00:00"/>
    <d v="2017-03-01T00:00:00"/>
    <d v="2017-03-12T00:00:00"/>
    <s v="Sunday"/>
    <d v="1899-12-30T17:09:35"/>
    <d v="1899-12-30T17:00:00"/>
    <n v="1"/>
    <d v="2017-03-12T00:00:00"/>
    <d v="2017-03-01T00:00:00"/>
    <d v="2017-03-12T00:00:00"/>
    <s v="Sunday"/>
    <d v="1899-12-30T17:51:46"/>
    <d v="1899-12-30T18:00:00"/>
    <s v="One Way"/>
  </r>
  <r>
    <n v="583361"/>
    <s v="RFID Card Member"/>
    <s v="Milwaukee"/>
    <s v="WI"/>
    <n v="53202"/>
    <s v="UNITED STATES"/>
    <s v="Annual Pass"/>
    <n v="247"/>
    <x v="5"/>
    <n v="43.031320000000001"/>
    <n v="-87.904259999999994"/>
    <x v="13"/>
    <n v="43.031480000000002"/>
    <n v="-87.908169999999998"/>
    <n v="2"/>
    <n v="0"/>
    <n v="0.3"/>
    <n v="0.3"/>
    <n v="12"/>
    <n v="-1"/>
    <d v="2017-03-12T00:00:00"/>
    <d v="2017-03-01T00:00:00"/>
    <d v="2017-03-12T00:00:00"/>
    <s v="Sunday"/>
    <d v="1899-12-30T17:31:05"/>
    <d v="1899-12-30T18:00:00"/>
    <n v="1"/>
    <d v="2017-03-12T00:00:00"/>
    <d v="2017-03-01T00:00:00"/>
    <d v="2017-03-12T00:00:00"/>
    <s v="Sunday"/>
    <d v="1899-12-30T17:33:01"/>
    <d v="1899-12-30T18:00:00"/>
    <s v="One Way"/>
  </r>
  <r>
    <n v="1088320"/>
    <s v="RFID Card Member"/>
    <s v="milwaukee"/>
    <s v="WI"/>
    <n v="53202"/>
    <s v="UNITED STATES"/>
    <s v="Annual Pass"/>
    <n v="21"/>
    <x v="2"/>
    <n v="43.03886"/>
    <n v="-87.902720000000002"/>
    <x v="0"/>
    <n v="43.04824"/>
    <n v="-87.904970000000006"/>
    <n v="385"/>
    <n v="0"/>
    <n v="18"/>
    <n v="17.100000000000001"/>
    <n v="720"/>
    <n v="-1"/>
    <d v="2017-03-13T00:00:00"/>
    <d v="2017-03-01T00:00:00"/>
    <d v="2017-03-13T00:00:00"/>
    <s v="Monday"/>
    <d v="1899-12-30T17:35:55"/>
    <d v="1899-12-30T18:00:00"/>
    <n v="1"/>
    <d v="2017-03-14T00:00:00"/>
    <d v="2017-03-01T00:00:00"/>
    <d v="2017-03-14T00:00:00"/>
    <s v="Tuesday"/>
    <d v="1899-12-30T00:00:49"/>
    <d v="1899-12-30T00:00:00"/>
    <s v="One Way"/>
  </r>
  <r>
    <n v="1088320"/>
    <s v="RFID Card Member"/>
    <s v="milwaukee"/>
    <s v="WI"/>
    <n v="53202"/>
    <s v="UNITED STATES"/>
    <s v="Annual Pass"/>
    <n v="11087"/>
    <x v="1"/>
    <n v="43.048200000000001"/>
    <n v="-87.900859999999994"/>
    <x v="1"/>
    <n v="43.03886"/>
    <n v="-87.902720000000002"/>
    <n v="7"/>
    <n v="0"/>
    <n v="1.1000000000000001"/>
    <n v="1"/>
    <n v="42"/>
    <n v="-1"/>
    <d v="2017-03-14T00:00:00"/>
    <d v="2017-03-01T00:00:00"/>
    <d v="2017-03-14T00:00:00"/>
    <s v="Tuesday"/>
    <d v="1899-12-30T08:14:25"/>
    <d v="1899-12-30T08:00:00"/>
    <n v="1"/>
    <d v="2017-03-14T00:00:00"/>
    <d v="2017-03-01T00:00:00"/>
    <d v="2017-03-14T00:00:00"/>
    <s v="Tuesday"/>
    <d v="1899-12-30T08:21:11"/>
    <d v="1899-12-30T08:00:00"/>
    <s v="One Way"/>
  </r>
  <r>
    <n v="1442430"/>
    <s v="RFID Card Member"/>
    <s v="Milwaukee"/>
    <s v="WI"/>
    <n v="53211"/>
    <s v="UNITED STATES"/>
    <s v="Annual Pass"/>
    <n v="11047"/>
    <x v="35"/>
    <n v="43.074655999999997"/>
    <n v="-87.889011999999994"/>
    <x v="18"/>
    <n v="43.074890000000003"/>
    <n v="-87.882810000000006"/>
    <n v="2"/>
    <n v="0"/>
    <n v="0.3"/>
    <n v="0.3"/>
    <n v="12"/>
    <n v="-1"/>
    <d v="2017-03-14T00:00:00"/>
    <d v="2017-03-01T00:00:00"/>
    <d v="2017-03-14T00:00:00"/>
    <s v="Tuesday"/>
    <d v="1899-12-30T15:28:35"/>
    <d v="1899-12-30T15:00:00"/>
    <n v="1"/>
    <d v="2017-03-14T00:00:00"/>
    <d v="2017-03-01T00:00:00"/>
    <d v="2017-03-14T00:00:00"/>
    <s v="Tuesday"/>
    <d v="1899-12-30T15:30:55"/>
    <d v="1899-12-30T16:00:00"/>
    <s v="One Way"/>
  </r>
  <r>
    <n v="1518070"/>
    <s v="RFID Card Member"/>
    <s v="Milwaukee"/>
    <s v="WI"/>
    <n v="53211"/>
    <s v="UNITED STATES"/>
    <s v="30-Day Pass"/>
    <n v="11126"/>
    <x v="28"/>
    <n v="43.052549999999997"/>
    <n v="-87.909329999999997"/>
    <x v="39"/>
    <n v="43.05536"/>
    <n v="-87.90504"/>
    <n v="3"/>
    <n v="0"/>
    <n v="0.5"/>
    <n v="0.4"/>
    <n v="18"/>
    <n v="-1"/>
    <d v="2017-03-14T00:00:00"/>
    <d v="2017-03-01T00:00:00"/>
    <d v="2017-03-14T00:00:00"/>
    <s v="Tuesday"/>
    <d v="1899-12-30T17:14:51"/>
    <d v="1899-12-30T17:00:00"/>
    <n v="1"/>
    <d v="2017-03-14T00:00:00"/>
    <d v="2017-03-01T00:00:00"/>
    <d v="2017-03-14T00:00:00"/>
    <s v="Tuesday"/>
    <d v="1899-12-30T17:17:37"/>
    <d v="1899-12-30T17:00:00"/>
    <s v="One Way"/>
  </r>
  <r>
    <n v="986622"/>
    <s v="RFID Card Member"/>
    <s v="Waukegan"/>
    <s v="IL"/>
    <n v="60085"/>
    <s v="UNITED STATES"/>
    <s v="Annual Pass"/>
    <n v="11087"/>
    <x v="11"/>
    <n v="43.031480000000002"/>
    <n v="-87.908169999999998"/>
    <x v="28"/>
    <n v="43.038719999999998"/>
    <n v="-87.905339999999995"/>
    <n v="7"/>
    <n v="0"/>
    <n v="1.1000000000000001"/>
    <n v="1"/>
    <n v="42"/>
    <n v="-1"/>
    <d v="2017-03-14T00:00:00"/>
    <d v="2017-03-01T00:00:00"/>
    <d v="2017-03-14T00:00:00"/>
    <s v="Tuesday"/>
    <d v="1899-12-30T17:26:51"/>
    <d v="1899-12-30T17:00:00"/>
    <n v="1"/>
    <d v="2017-03-14T00:00:00"/>
    <d v="2017-03-01T00:00:00"/>
    <d v="2017-03-14T00:00:00"/>
    <s v="Tuesday"/>
    <d v="1899-12-30T17:33:41"/>
    <d v="1899-12-30T18:00:00"/>
    <s v="One Way"/>
  </r>
  <r>
    <n v="1407702"/>
    <s v="RFID Card Member"/>
    <s v="Milwaukee"/>
    <s v="WI"/>
    <n v="53202"/>
    <s v="UNITED STATES"/>
    <s v="Annual Pass"/>
    <n v="250"/>
    <x v="20"/>
    <n v="43.077359999999999"/>
    <n v="-87.880769999999998"/>
    <x v="7"/>
    <n v="43.074655999999997"/>
    <n v="-87.889011999999994"/>
    <n v="6"/>
    <n v="0"/>
    <n v="0.9"/>
    <n v="0.9"/>
    <n v="36"/>
    <n v="-1"/>
    <d v="2017-03-14T00:00:00"/>
    <d v="2017-03-01T00:00:00"/>
    <d v="2017-03-14T00:00:00"/>
    <s v="Tuesday"/>
    <d v="1899-12-30T19:31:29"/>
    <d v="1899-12-30T20:00:00"/>
    <n v="1"/>
    <d v="2017-03-14T00:00:00"/>
    <d v="2017-03-01T00:00:00"/>
    <d v="2017-03-14T00:00:00"/>
    <s v="Tuesday"/>
    <d v="1899-12-30T19:37:59"/>
    <d v="1899-12-30T20:00:00"/>
    <s v="One Way"/>
  </r>
  <r>
    <n v="1010620"/>
    <s v="RFID Card Member"/>
    <s v="Milwaukee"/>
    <s v="WI"/>
    <n v="53202"/>
    <s v="UNITED STATES"/>
    <s v="Annual Pass"/>
    <n v="5489"/>
    <x v="1"/>
    <n v="43.048200000000001"/>
    <n v="-87.900859999999994"/>
    <x v="18"/>
    <n v="43.074890000000003"/>
    <n v="-87.882810000000006"/>
    <n v="20"/>
    <n v="0"/>
    <n v="3"/>
    <n v="2.9"/>
    <n v="120"/>
    <n v="-1"/>
    <d v="2017-03-15T00:00:00"/>
    <d v="2017-03-01T00:00:00"/>
    <d v="2017-03-15T00:00:00"/>
    <s v="Wednesday"/>
    <d v="1899-12-30T12:23:41"/>
    <d v="1899-12-30T12:00:00"/>
    <n v="1"/>
    <d v="2017-03-15T00:00:00"/>
    <d v="2017-03-01T00:00:00"/>
    <d v="2017-03-15T00:00:00"/>
    <s v="Wednesday"/>
    <d v="1899-12-30T12:43:03"/>
    <d v="1899-12-30T13:00:00"/>
    <s v="One Way"/>
  </r>
  <r>
    <n v="1417084"/>
    <s v="RFID Card Member"/>
    <s v="waukesha"/>
    <s v="WI"/>
    <n v="53188"/>
    <s v="UNITED STATES"/>
    <s v="Annual Pass"/>
    <n v="5440"/>
    <x v="19"/>
    <n v="43.074890000000003"/>
    <n v="-87.882810000000006"/>
    <x v="31"/>
    <n v="43.069021999999997"/>
    <n v="-87.887940999999998"/>
    <n v="4"/>
    <n v="0"/>
    <n v="0.6"/>
    <n v="0.6"/>
    <n v="24"/>
    <n v="-1"/>
    <d v="2017-03-16T00:00:00"/>
    <d v="2017-03-01T00:00:00"/>
    <d v="2017-03-16T00:00:00"/>
    <s v="Thursday"/>
    <d v="1899-12-30T16:54:42"/>
    <d v="1899-12-30T17:00:00"/>
    <n v="1"/>
    <d v="2017-03-16T00:00:00"/>
    <d v="2017-03-01T00:00:00"/>
    <d v="2017-03-16T00:00:00"/>
    <s v="Thursday"/>
    <d v="1899-12-30T16:58:45"/>
    <d v="1899-12-30T17:00:00"/>
    <s v="One Way"/>
  </r>
  <r>
    <n v="1536102"/>
    <s v="RFID Card Member"/>
    <s v="Shorewood"/>
    <s v="WI"/>
    <n v="53211"/>
    <s v="UNITED STATES"/>
    <s v="Annual Pass"/>
    <n v="5468"/>
    <x v="21"/>
    <n v="43.060786"/>
    <n v="-87.883825999999999"/>
    <x v="18"/>
    <n v="43.074890000000003"/>
    <n v="-87.882810000000006"/>
    <n v="9"/>
    <n v="0"/>
    <n v="1.4"/>
    <n v="1.3"/>
    <n v="54"/>
    <n v="-1"/>
    <d v="2017-03-16T00:00:00"/>
    <d v="2017-03-01T00:00:00"/>
    <d v="2017-03-16T00:00:00"/>
    <s v="Thursday"/>
    <d v="1899-12-30T18:10:46"/>
    <d v="1899-12-30T18:00:00"/>
    <n v="1"/>
    <d v="2017-03-16T00:00:00"/>
    <d v="2017-03-01T00:00:00"/>
    <d v="2017-03-16T00:00:00"/>
    <s v="Thursday"/>
    <d v="1899-12-30T18:19:34"/>
    <d v="1899-12-30T18:00:00"/>
    <s v="One Way"/>
  </r>
  <r>
    <n v="1441219"/>
    <s v="RFID Card Member"/>
    <s v="Milwaukee"/>
    <s v="WI"/>
    <n v="53202"/>
    <s v="UNITED STATES"/>
    <s v="Annual Pass"/>
    <n v="5472"/>
    <x v="8"/>
    <n v="43.04804"/>
    <n v="-87.896720000000002"/>
    <x v="25"/>
    <n v="43.04804"/>
    <n v="-87.896720000000002"/>
    <n v="9"/>
    <n v="0"/>
    <n v="1.4"/>
    <n v="1.3"/>
    <n v="54"/>
    <n v="-1"/>
    <d v="2017-03-16T00:00:00"/>
    <d v="2017-03-01T00:00:00"/>
    <d v="2017-03-16T00:00:00"/>
    <s v="Thursday"/>
    <d v="1899-12-30T20:00:48"/>
    <d v="1899-12-30T20:00:00"/>
    <n v="1"/>
    <d v="2017-03-16T00:00:00"/>
    <d v="2017-03-01T00:00:00"/>
    <d v="2017-03-16T00:00:00"/>
    <s v="Thursday"/>
    <d v="1899-12-30T20:09:50"/>
    <d v="1899-12-30T20:00:00"/>
    <s v="Round Trip"/>
  </r>
  <r>
    <n v="1214824"/>
    <s v="RFID Card Member"/>
    <s v="Wauwatosa"/>
    <s v="WI"/>
    <n v="53222"/>
    <s v="UNITED STATES"/>
    <s v="Annual Pass"/>
    <n v="5558"/>
    <x v="13"/>
    <n v="43.03913"/>
    <n v="-87.916150000000002"/>
    <x v="37"/>
    <n v="43.02948"/>
    <n v="-87.912819999999996"/>
    <n v="8"/>
    <n v="0"/>
    <n v="1.2"/>
    <n v="1.1000000000000001"/>
    <n v="48"/>
    <n v="-1"/>
    <d v="2017-03-16T00:00:00"/>
    <d v="2017-03-01T00:00:00"/>
    <d v="2017-03-16T00:00:00"/>
    <s v="Thursday"/>
    <d v="1899-12-30T20:01:40"/>
    <d v="1899-12-30T20:00:00"/>
    <n v="1"/>
    <d v="2017-03-16T00:00:00"/>
    <d v="2017-03-01T00:00:00"/>
    <d v="2017-03-16T00:00:00"/>
    <s v="Thursday"/>
    <d v="1899-12-30T20:09:31"/>
    <d v="1899-12-30T20:00:00"/>
    <s v="One Way"/>
  </r>
  <r>
    <n v="1249103"/>
    <s v="RFID Card Member"/>
    <s v="wauwatosa"/>
    <s v="WI"/>
    <n v="53213"/>
    <s v="UNITED STATES"/>
    <s v="Bublr for Organizations"/>
    <n v="5537"/>
    <x v="35"/>
    <n v="43.074655999999997"/>
    <n v="-87.889011999999994"/>
    <x v="18"/>
    <n v="43.074890000000003"/>
    <n v="-87.882810000000006"/>
    <n v="3"/>
    <n v="0"/>
    <n v="0.5"/>
    <n v="0.4"/>
    <n v="18"/>
    <n v="-1"/>
    <d v="2017-03-17T00:00:00"/>
    <d v="2017-03-01T00:00:00"/>
    <d v="2017-03-17T00:00:00"/>
    <s v="Friday"/>
    <d v="1899-12-30T14:13:26"/>
    <d v="1899-12-30T14:00:00"/>
    <n v="1"/>
    <d v="2017-03-17T00:00:00"/>
    <d v="2017-03-01T00:00:00"/>
    <d v="2017-03-17T00:00:00"/>
    <s v="Friday"/>
    <d v="1899-12-30T14:16:59"/>
    <d v="1899-12-30T14:00:00"/>
    <s v="One Way"/>
  </r>
  <r>
    <n v="1224715"/>
    <s v="RFID Card Member"/>
    <s v="Milwaukee"/>
    <s v="WI"/>
    <n v="53212"/>
    <s v="UNITED STATES"/>
    <s v="Annual Pass"/>
    <n v="11100"/>
    <x v="0"/>
    <n v="43.042490000000001"/>
    <n v="-87.909959999999998"/>
    <x v="20"/>
    <n v="43.05847"/>
    <n v="-87.898079999999993"/>
    <n v="13"/>
    <n v="0"/>
    <n v="2"/>
    <n v="1.9"/>
    <n v="78"/>
    <n v="-1"/>
    <d v="2017-03-17T00:00:00"/>
    <d v="2017-03-01T00:00:00"/>
    <d v="2017-03-17T00:00:00"/>
    <s v="Friday"/>
    <d v="1899-12-30T16:44:10"/>
    <d v="1899-12-30T17:00:00"/>
    <n v="1"/>
    <d v="2017-03-17T00:00:00"/>
    <d v="2017-03-01T00:00:00"/>
    <d v="2017-03-17T00:00:00"/>
    <s v="Friday"/>
    <d v="1899-12-30T16:57:29"/>
    <d v="1899-12-30T17:00:00"/>
    <s v="One Way"/>
  </r>
  <r>
    <n v="1164700"/>
    <s v="RFID Card Member"/>
    <s v="Milwaukee"/>
    <s v="WI"/>
    <n v="53202"/>
    <s v="UNITED STATES"/>
    <s v="Annual Pass"/>
    <n v="5567"/>
    <x v="15"/>
    <n v="43.04824"/>
    <n v="-87.904970000000006"/>
    <x v="15"/>
    <n v="43.049230000000001"/>
    <n v="-87.911940000000001"/>
    <n v="3"/>
    <n v="0"/>
    <n v="0.5"/>
    <n v="0.4"/>
    <n v="18"/>
    <n v="-1"/>
    <d v="2017-03-17T00:00:00"/>
    <d v="2017-03-01T00:00:00"/>
    <d v="2017-03-17T00:00:00"/>
    <s v="Friday"/>
    <d v="1899-12-30T16:54:26"/>
    <d v="1899-12-30T17:00:00"/>
    <n v="1"/>
    <d v="2017-03-17T00:00:00"/>
    <d v="2017-03-01T00:00:00"/>
    <d v="2017-03-17T00:00:00"/>
    <s v="Friday"/>
    <d v="1899-12-30T16:57:56"/>
    <d v="1899-12-30T17:00:00"/>
    <s v="One Way"/>
  </r>
  <r>
    <n v="1251108"/>
    <s v="RFID Card Member"/>
    <s v="Appleton"/>
    <s v="WI"/>
    <n v="54913"/>
    <s v="UNITED STATES"/>
    <s v="Bublr for Organizations"/>
    <n v="11149"/>
    <x v="34"/>
    <n v="43.060250000000003"/>
    <n v="-87.892169999999993"/>
    <x v="47"/>
    <n v="43.06033"/>
    <n v="-87.89546"/>
    <n v="2"/>
    <n v="0"/>
    <n v="0.3"/>
    <n v="0.3"/>
    <n v="12"/>
    <n v="-1"/>
    <d v="2017-03-17T00:00:00"/>
    <d v="2017-03-01T00:00:00"/>
    <d v="2017-03-17T00:00:00"/>
    <s v="Friday"/>
    <d v="1899-12-30T23:37:58"/>
    <d v="1899-12-31T00:00:00"/>
    <n v="1"/>
    <d v="2017-03-17T00:00:00"/>
    <d v="2017-03-01T00:00:00"/>
    <d v="2017-03-17T00:00:00"/>
    <s v="Friday"/>
    <d v="1899-12-30T23:39:38"/>
    <d v="1899-12-31T00:00:00"/>
    <s v="One Way"/>
  </r>
  <r>
    <n v="983645"/>
    <s v="RFID Card Member"/>
    <s v="Milwaukee"/>
    <s v="WI"/>
    <n v="53212"/>
    <s v="UNITED STATES"/>
    <s v="Annual Pass"/>
    <n v="31"/>
    <x v="16"/>
    <n v="43.051119999999997"/>
    <n v="-87.918819999999997"/>
    <x v="15"/>
    <n v="43.049230000000001"/>
    <n v="-87.911940000000001"/>
    <n v="5"/>
    <n v="0"/>
    <n v="0.8"/>
    <n v="0.7"/>
    <n v="30"/>
    <n v="-1"/>
    <d v="2017-03-18T00:00:00"/>
    <d v="2017-03-01T00:00:00"/>
    <d v="2017-03-18T00:00:00"/>
    <s v="Saturday"/>
    <d v="1899-12-30T12:40:11"/>
    <d v="1899-12-30T13:00:00"/>
    <n v="1"/>
    <d v="2017-03-18T00:00:00"/>
    <d v="2017-03-01T00:00:00"/>
    <d v="2017-03-18T00:00:00"/>
    <s v="Saturday"/>
    <d v="1899-12-30T12:45:53"/>
    <d v="1899-12-30T13:00:00"/>
    <s v="One Way"/>
  </r>
  <r>
    <n v="1518070"/>
    <s v="RFID Card Member"/>
    <s v="Milwaukee"/>
    <s v="WI"/>
    <n v="53211"/>
    <s v="UNITED STATES"/>
    <s v="30-Day Pass"/>
    <n v="136"/>
    <x v="52"/>
    <n v="43.069021999999997"/>
    <n v="-87.887940999999998"/>
    <x v="47"/>
    <n v="43.06033"/>
    <n v="-87.89546"/>
    <n v="88"/>
    <n v="3"/>
    <n v="13.2"/>
    <n v="12.5"/>
    <n v="528"/>
    <n v="-1"/>
    <d v="2017-03-18T00:00:00"/>
    <d v="2017-03-01T00:00:00"/>
    <d v="2017-03-18T00:00:00"/>
    <s v="Saturday"/>
    <d v="1899-12-30T17:55:47"/>
    <d v="1899-12-30T18:00:00"/>
    <n v="1"/>
    <d v="2017-03-18T00:00:00"/>
    <d v="2017-03-01T00:00:00"/>
    <d v="2017-03-18T00:00:00"/>
    <s v="Saturday"/>
    <d v="1899-12-30T19:23:23"/>
    <d v="1899-12-30T19:00:00"/>
    <s v="One Way"/>
  </r>
  <r>
    <n v="1128154"/>
    <s v="RFID Card Member"/>
    <s v="Milwaukee"/>
    <s v="WI"/>
    <n v="53211"/>
    <s v="UNITED STATES"/>
    <s v="Bublr for Organizations"/>
    <n v="11101"/>
    <x v="30"/>
    <n v="43.053040000000003"/>
    <n v="-87.897660000000002"/>
    <x v="34"/>
    <n v="43.053040000000003"/>
    <n v="-87.897660000000002"/>
    <n v="2"/>
    <n v="0"/>
    <n v="0.3"/>
    <n v="0.3"/>
    <n v="12"/>
    <n v="-1"/>
    <d v="2017-03-19T00:00:00"/>
    <d v="2017-03-01T00:00:00"/>
    <d v="2017-03-19T00:00:00"/>
    <s v="Sunday"/>
    <d v="1899-12-30T01:37:43"/>
    <d v="1899-12-30T02:00:00"/>
    <n v="1"/>
    <d v="2017-03-19T00:00:00"/>
    <d v="2017-03-01T00:00:00"/>
    <d v="2017-03-19T00:00:00"/>
    <s v="Sunday"/>
    <d v="1899-12-30T01:39:28"/>
    <d v="1899-12-30T02:00:00"/>
    <s v="Round Trip"/>
  </r>
  <r>
    <n v="1425087"/>
    <s v="RFID Card Member"/>
    <s v="milwaukee"/>
    <s v="WI"/>
    <n v="53212"/>
    <s v="UNITED STATES"/>
    <s v="Annual Pass"/>
    <n v="5555"/>
    <x v="24"/>
    <n v="43.06033"/>
    <n v="-87.89546"/>
    <x v="9"/>
    <n v="43.03913"/>
    <n v="-87.916150000000002"/>
    <n v="12"/>
    <n v="0"/>
    <n v="1.8"/>
    <n v="1.7"/>
    <n v="72"/>
    <n v="-1"/>
    <d v="2017-03-19T00:00:00"/>
    <d v="2017-03-01T00:00:00"/>
    <d v="2017-03-19T00:00:00"/>
    <s v="Sunday"/>
    <d v="1899-12-30T08:27:17"/>
    <d v="1899-12-30T08:00:00"/>
    <n v="1"/>
    <d v="2017-03-19T00:00:00"/>
    <d v="2017-03-01T00:00:00"/>
    <d v="2017-03-19T00:00:00"/>
    <s v="Sunday"/>
    <d v="1899-12-30T08:39:42"/>
    <d v="1899-12-30T09:00:00"/>
    <s v="One Way"/>
  </r>
  <r>
    <n v="1298099"/>
    <s v="RFID Card Member"/>
    <s v="Milwaukee"/>
    <s v="WI"/>
    <n v="53233"/>
    <s v="UNITED STATES"/>
    <s v="Annual Pass"/>
    <n v="957"/>
    <x v="21"/>
    <n v="43.060786"/>
    <n v="-87.883825999999999"/>
    <x v="26"/>
    <n v="43.052460000000004"/>
    <n v="-87.891000000000005"/>
    <n v="5"/>
    <n v="0"/>
    <n v="0.8"/>
    <n v="0.7"/>
    <n v="30"/>
    <n v="-1"/>
    <d v="2017-03-19T00:00:00"/>
    <d v="2017-03-01T00:00:00"/>
    <d v="2017-03-19T00:00:00"/>
    <s v="Sunday"/>
    <d v="1899-12-30T14:31:56"/>
    <d v="1899-12-30T15:00:00"/>
    <n v="1"/>
    <d v="2017-03-19T00:00:00"/>
    <d v="2017-03-01T00:00:00"/>
    <d v="2017-03-19T00:00:00"/>
    <s v="Sunday"/>
    <d v="1899-12-30T14:36:22"/>
    <d v="1899-12-30T15:00:00"/>
    <s v="One Way"/>
  </r>
  <r>
    <n v="1397248"/>
    <s v="RFID Card Member"/>
    <s v="Milwaukee"/>
    <s v="WI"/>
    <n v="53211"/>
    <s v="UNITED STATES"/>
    <s v="Annual Pass"/>
    <n v="5565"/>
    <x v="6"/>
    <n v="43.078530000000001"/>
    <n v="-87.882620000000003"/>
    <x v="11"/>
    <n v="43.078530000000001"/>
    <n v="-87.882620000000003"/>
    <n v="20"/>
    <n v="0"/>
    <n v="3"/>
    <n v="2.9"/>
    <n v="120"/>
    <n v="-1"/>
    <d v="2017-03-20T00:00:00"/>
    <d v="2017-03-01T00:00:00"/>
    <d v="2017-03-20T00:00:00"/>
    <s v="Monday"/>
    <d v="1899-12-30T00:53:30"/>
    <d v="1899-12-30T01:00:00"/>
    <n v="1"/>
    <d v="2017-03-20T00:00:00"/>
    <d v="2017-03-01T00:00:00"/>
    <d v="2017-03-20T00:00:00"/>
    <s v="Monday"/>
    <d v="1899-12-30T01:13:17"/>
    <d v="1899-12-30T01:00:00"/>
    <s v="Round Trip"/>
  </r>
  <r>
    <n v="1386556"/>
    <s v="RFID Card Member"/>
    <s v="Wauwatosa"/>
    <s v="WI"/>
    <n v="53213"/>
    <s v="UNITED STATES"/>
    <s v="Annual Pass"/>
    <n v="16"/>
    <x v="52"/>
    <n v="43.069021999999997"/>
    <n v="-87.887940999999998"/>
    <x v="26"/>
    <n v="43.052460000000004"/>
    <n v="-87.891000000000005"/>
    <n v="11"/>
    <n v="0"/>
    <n v="1.7"/>
    <n v="1.6"/>
    <n v="66"/>
    <n v="-1"/>
    <d v="2017-03-20T00:00:00"/>
    <d v="2017-03-01T00:00:00"/>
    <d v="2017-03-20T00:00:00"/>
    <s v="Monday"/>
    <d v="1899-12-30T11:36:04"/>
    <d v="1899-12-30T12:00:00"/>
    <n v="1"/>
    <d v="2017-03-20T00:00:00"/>
    <d v="2017-03-01T00:00:00"/>
    <d v="2017-03-20T00:00:00"/>
    <s v="Monday"/>
    <d v="1899-12-30T11:47:06"/>
    <d v="1899-12-30T12:00:00"/>
    <s v="One Way"/>
  </r>
  <r>
    <n v="1538823"/>
    <s v="RFID Card Member"/>
    <s v="Milwaukee"/>
    <s v="WI"/>
    <n v="53202"/>
    <s v="UNITED STATES"/>
    <s v="Annual Pass"/>
    <n v="319"/>
    <x v="23"/>
    <n v="43.05847"/>
    <n v="-87.898079999999993"/>
    <x v="8"/>
    <n v="43.058619999999998"/>
    <n v="-87.885319999999993"/>
    <n v="7"/>
    <n v="0"/>
    <n v="1.1000000000000001"/>
    <n v="1"/>
    <n v="42"/>
    <n v="-1"/>
    <d v="2017-03-20T00:00:00"/>
    <d v="2017-03-01T00:00:00"/>
    <d v="2017-03-20T00:00:00"/>
    <s v="Monday"/>
    <d v="1899-12-30T14:01:22"/>
    <d v="1899-12-30T14:00:00"/>
    <n v="1"/>
    <d v="2017-03-20T00:00:00"/>
    <d v="2017-03-01T00:00:00"/>
    <d v="2017-03-20T00:00:00"/>
    <s v="Monday"/>
    <d v="1899-12-30T14:08:39"/>
    <d v="1899-12-30T14:00:00"/>
    <s v="One Way"/>
  </r>
  <r>
    <n v="1201980"/>
    <s v="RFID Card Member"/>
    <s v="Elkhorn"/>
    <s v="WI"/>
    <n v="53121"/>
    <s v="UNITED STATES"/>
    <s v="Annual Pass"/>
    <n v="5221"/>
    <x v="17"/>
    <n v="43.066893999999998"/>
    <n v="-87.877936000000005"/>
    <x v="18"/>
    <n v="43.074890000000003"/>
    <n v="-87.882810000000006"/>
    <n v="6"/>
    <n v="0"/>
    <n v="0.9"/>
    <n v="0.9"/>
    <n v="36"/>
    <n v="-1"/>
    <d v="2017-03-20T00:00:00"/>
    <d v="2017-03-01T00:00:00"/>
    <d v="2017-03-20T00:00:00"/>
    <s v="Monday"/>
    <d v="1899-12-30T14:03:20"/>
    <d v="1899-12-30T14:00:00"/>
    <n v="1"/>
    <d v="2017-03-20T00:00:00"/>
    <d v="2017-03-01T00:00:00"/>
    <d v="2017-03-20T00:00:00"/>
    <s v="Monday"/>
    <d v="1899-12-30T14:09:31"/>
    <d v="1899-12-30T14:00:00"/>
    <s v="One Way"/>
  </r>
  <r>
    <n v="1546736"/>
    <s v="RFID Card Member"/>
    <s v="Milwaukee "/>
    <s v="WI"/>
    <n v="53233"/>
    <s v="UNITED STATES"/>
    <s v="Pay as You Go Pass"/>
    <n v="11063"/>
    <x v="32"/>
    <n v="43.040154000000001"/>
    <n v="-87.932113000000001"/>
    <x v="29"/>
    <n v="43.040154000000001"/>
    <n v="-87.932113000000001"/>
    <n v="75"/>
    <n v="6"/>
    <n v="11.3"/>
    <n v="10.7"/>
    <n v="450"/>
    <n v="-1"/>
    <d v="2017-03-20T00:00:00"/>
    <d v="2017-03-01T00:00:00"/>
    <d v="2017-03-20T00:00:00"/>
    <s v="Monday"/>
    <d v="1899-12-30T16:12:56"/>
    <d v="1899-12-30T16:00:00"/>
    <n v="1"/>
    <d v="2017-03-20T00:00:00"/>
    <d v="2017-03-01T00:00:00"/>
    <d v="2017-03-20T00:00:00"/>
    <s v="Monday"/>
    <d v="1899-12-30T17:27:21"/>
    <d v="1899-12-30T17:00:00"/>
    <s v="Round Trip"/>
  </r>
  <r>
    <n v="1088320"/>
    <s v="RFID Card Member"/>
    <s v="milwaukee"/>
    <s v="WI"/>
    <n v="53202"/>
    <s v="UNITED STATES"/>
    <s v="Annual Pass"/>
    <n v="357"/>
    <x v="2"/>
    <n v="43.03886"/>
    <n v="-87.902720000000002"/>
    <x v="0"/>
    <n v="43.04824"/>
    <n v="-87.904970000000006"/>
    <n v="5"/>
    <n v="0"/>
    <n v="0.8"/>
    <n v="0.7"/>
    <n v="30"/>
    <n v="-1"/>
    <d v="2017-03-20T00:00:00"/>
    <d v="2017-03-01T00:00:00"/>
    <d v="2017-03-20T00:00:00"/>
    <s v="Monday"/>
    <d v="1899-12-30T17:32:09"/>
    <d v="1899-12-30T18:00:00"/>
    <n v="1"/>
    <d v="2017-03-20T00:00:00"/>
    <d v="2017-03-01T00:00:00"/>
    <d v="2017-03-20T00:00:00"/>
    <s v="Monday"/>
    <d v="1899-12-30T17:37:28"/>
    <d v="1899-12-30T18:00:00"/>
    <s v="One Way"/>
  </r>
  <r>
    <n v="1297838"/>
    <s v="RFID Card Member"/>
    <s v="MILWAUKEE"/>
    <s v="WI"/>
    <n v="53204"/>
    <s v="UNITED STATES"/>
    <s v="Pay as You Go Pass"/>
    <n v="5505"/>
    <x v="38"/>
    <n v="43.038719999999998"/>
    <n v="-87.905339999999995"/>
    <x v="3"/>
    <n v="43.03519"/>
    <n v="-87.907390000000007"/>
    <n v="5"/>
    <n v="2"/>
    <n v="0.8"/>
    <n v="0.7"/>
    <n v="30"/>
    <n v="-1"/>
    <d v="2017-03-20T00:00:00"/>
    <d v="2017-03-01T00:00:00"/>
    <d v="2017-03-20T00:00:00"/>
    <s v="Monday"/>
    <d v="1899-12-30T18:34:46"/>
    <d v="1899-12-30T19:00:00"/>
    <n v="1"/>
    <d v="2017-03-20T00:00:00"/>
    <d v="2017-03-01T00:00:00"/>
    <d v="2017-03-20T00:00:00"/>
    <s v="Monday"/>
    <d v="1899-12-30T18:39:30"/>
    <d v="1899-12-30T19:00:00"/>
    <s v="One Way"/>
  </r>
  <r>
    <n v="1546752"/>
    <s v="RFID Card Member"/>
    <s v="Milwaukee "/>
    <s v="WI"/>
    <n v="53202"/>
    <s v="UNITED STATES"/>
    <s v="Annual Pass"/>
    <n v="11109"/>
    <x v="31"/>
    <n v="43.052460000000004"/>
    <n v="-87.891000000000005"/>
    <x v="18"/>
    <n v="43.074890000000003"/>
    <n v="-87.882810000000006"/>
    <n v="18"/>
    <n v="0"/>
    <n v="2.7"/>
    <n v="2.6"/>
    <n v="108"/>
    <n v="-1"/>
    <d v="2017-03-21T00:00:00"/>
    <d v="2017-03-01T00:00:00"/>
    <d v="2017-03-21T00:00:00"/>
    <s v="Tuesday"/>
    <d v="1899-12-30T07:45:01"/>
    <d v="1899-12-30T08:00:00"/>
    <n v="1"/>
    <d v="2017-03-21T00:00:00"/>
    <d v="2017-03-01T00:00:00"/>
    <d v="2017-03-21T00:00:00"/>
    <s v="Tuesday"/>
    <d v="1899-12-30T08:03:03"/>
    <d v="1899-12-30T08:00:00"/>
    <s v="One Way"/>
  </r>
  <r>
    <n v="563412"/>
    <s v="RFID Card Member"/>
    <s v="Kenilworth"/>
    <s v="IL"/>
    <n v="60043"/>
    <s v="UNITED STATES"/>
    <s v="Annual Pass"/>
    <n v="5572"/>
    <x v="18"/>
    <n v="43.034619999999997"/>
    <n v="-87.917500000000004"/>
    <x v="15"/>
    <n v="43.049230000000001"/>
    <n v="-87.911940000000001"/>
    <n v="7"/>
    <n v="0"/>
    <n v="1.1000000000000001"/>
    <n v="1"/>
    <n v="42"/>
    <n v="-1"/>
    <d v="2017-03-21T00:00:00"/>
    <d v="2017-03-01T00:00:00"/>
    <d v="2017-03-21T00:00:00"/>
    <s v="Tuesday"/>
    <d v="1899-12-30T07:50:09"/>
    <d v="1899-12-30T08:00:00"/>
    <n v="1"/>
    <d v="2017-03-21T00:00:00"/>
    <d v="2017-03-01T00:00:00"/>
    <d v="2017-03-21T00:00:00"/>
    <s v="Tuesday"/>
    <d v="1899-12-30T07:57:44"/>
    <d v="1899-12-30T08:00:00"/>
    <s v="One Way"/>
  </r>
  <r>
    <n v="1509123"/>
    <s v="RFID Card Member"/>
    <s v="Milwaukee"/>
    <s v="WI"/>
    <n v="53211"/>
    <s v="UNITED STATES"/>
    <s v="Annual Pass"/>
    <n v="167"/>
    <x v="55"/>
    <n v="43.060296999999998"/>
    <n v="-87.913150000000002"/>
    <x v="31"/>
    <n v="43.069021999999997"/>
    <n v="-87.887940999999998"/>
    <n v="18"/>
    <n v="0"/>
    <n v="2.7"/>
    <n v="2.6"/>
    <n v="108"/>
    <n v="-1"/>
    <d v="2017-03-21T00:00:00"/>
    <d v="2017-03-01T00:00:00"/>
    <d v="2017-03-21T00:00:00"/>
    <s v="Tuesday"/>
    <d v="1899-12-30T12:17:23"/>
    <d v="1899-12-30T12:00:00"/>
    <n v="1"/>
    <d v="2017-03-21T00:00:00"/>
    <d v="2017-03-01T00:00:00"/>
    <d v="2017-03-21T00:00:00"/>
    <s v="Tuesday"/>
    <d v="1899-12-30T12:35:17"/>
    <d v="1899-12-30T13:00:00"/>
    <s v="One Way"/>
  </r>
  <r>
    <n v="1432106"/>
    <s v="RFID Card Member"/>
    <s v="Milwaukee"/>
    <s v="WI"/>
    <n v="53202"/>
    <s v="UNITED STATES"/>
    <s v="Annual Pass"/>
    <n v="5463"/>
    <x v="38"/>
    <n v="43.038719999999998"/>
    <n v="-87.905339999999995"/>
    <x v="9"/>
    <n v="43.03913"/>
    <n v="-87.916150000000002"/>
    <n v="8"/>
    <n v="0"/>
    <n v="1.2"/>
    <n v="1.1000000000000001"/>
    <n v="48"/>
    <n v="-1"/>
    <d v="2017-03-21T00:00:00"/>
    <d v="2017-03-01T00:00:00"/>
    <d v="2017-03-21T00:00:00"/>
    <s v="Tuesday"/>
    <d v="1899-12-30T12:56:02"/>
    <d v="1899-12-30T13:00:00"/>
    <n v="1"/>
    <d v="2017-03-21T00:00:00"/>
    <d v="2017-03-01T00:00:00"/>
    <d v="2017-03-21T00:00:00"/>
    <s v="Tuesday"/>
    <d v="1899-12-30T13:04:17"/>
    <d v="1899-12-30T13:00:00"/>
    <s v="One Way"/>
  </r>
  <r>
    <n v="783916"/>
    <s v="RFID Card Member"/>
    <s v="Chicago"/>
    <s v="IL"/>
    <n v="60618"/>
    <s v="UNITED STATES"/>
    <s v="Annual Pass"/>
    <n v="982"/>
    <x v="38"/>
    <n v="43.038719999999998"/>
    <n v="-87.905339999999995"/>
    <x v="1"/>
    <n v="43.03886"/>
    <n v="-87.902720000000002"/>
    <n v="33"/>
    <n v="0"/>
    <n v="5"/>
    <n v="4.7"/>
    <n v="198"/>
    <n v="-1"/>
    <d v="2017-03-21T00:00:00"/>
    <d v="2017-03-01T00:00:00"/>
    <d v="2017-03-21T00:00:00"/>
    <s v="Tuesday"/>
    <d v="1899-12-30T17:57:40"/>
    <d v="1899-12-30T18:00:00"/>
    <n v="1"/>
    <d v="2017-03-21T00:00:00"/>
    <d v="2017-03-01T00:00:00"/>
    <d v="2017-03-21T00:00:00"/>
    <s v="Tuesday"/>
    <d v="1899-12-30T18:30:53"/>
    <d v="1899-12-30T19:00:00"/>
    <s v="One Way"/>
  </r>
  <r>
    <n v="1517760"/>
    <s v="RFID Card Member"/>
    <s v="Milwaukee"/>
    <s v="WI"/>
    <n v="53212"/>
    <s v="UNITED STATES"/>
    <s v="Annual Pass"/>
    <n v="5449"/>
    <x v="38"/>
    <n v="43.038719999999998"/>
    <n v="-87.905339999999995"/>
    <x v="24"/>
    <n v="43.052549999999997"/>
    <n v="-87.909329999999997"/>
    <n v="9"/>
    <n v="0"/>
    <n v="1.4"/>
    <n v="1.3"/>
    <n v="54"/>
    <n v="-1"/>
    <d v="2017-03-21T00:00:00"/>
    <d v="2017-03-01T00:00:00"/>
    <d v="2017-03-21T00:00:00"/>
    <s v="Tuesday"/>
    <d v="1899-12-30T17:58:44"/>
    <d v="1899-12-30T18:00:00"/>
    <n v="1"/>
    <d v="2017-03-21T00:00:00"/>
    <d v="2017-03-01T00:00:00"/>
    <d v="2017-03-21T00:00:00"/>
    <s v="Tuesday"/>
    <d v="1899-12-30T18:07:15"/>
    <d v="1899-12-30T18:00:00"/>
    <s v="One Way"/>
  </r>
  <r>
    <n v="1017964"/>
    <s v="RFID Card Member"/>
    <s v="Milwaukee"/>
    <s v="WI"/>
    <n v="53202"/>
    <s v="UNITED STATES"/>
    <s v="Annual Pass"/>
    <n v="317"/>
    <x v="8"/>
    <n v="43.04804"/>
    <n v="-87.896720000000002"/>
    <x v="8"/>
    <n v="43.058619999999998"/>
    <n v="-87.885319999999993"/>
    <n v="7"/>
    <n v="0"/>
    <n v="1.1000000000000001"/>
    <n v="1"/>
    <n v="42"/>
    <n v="-1"/>
    <d v="2017-03-21T00:00:00"/>
    <d v="2017-03-01T00:00:00"/>
    <d v="2017-03-21T00:00:00"/>
    <s v="Tuesday"/>
    <d v="1899-12-30T19:09:21"/>
    <d v="1899-12-30T19:00:00"/>
    <n v="1"/>
    <d v="2017-03-21T00:00:00"/>
    <d v="2017-03-01T00:00:00"/>
    <d v="2017-03-21T00:00:00"/>
    <s v="Tuesday"/>
    <d v="1899-12-30T19:16:15"/>
    <d v="1899-12-30T19:00:00"/>
    <s v="One Way"/>
  </r>
  <r>
    <n v="783916"/>
    <s v="RFID Card Member"/>
    <s v="Chicago"/>
    <s v="IL"/>
    <n v="60618"/>
    <s v="UNITED STATES"/>
    <s v="Annual Pass"/>
    <n v="982"/>
    <x v="2"/>
    <n v="43.03886"/>
    <n v="-87.902720000000002"/>
    <x v="27"/>
    <n v="43.034619999999997"/>
    <n v="-87.917500000000004"/>
    <n v="13"/>
    <n v="0"/>
    <n v="2"/>
    <n v="1.9"/>
    <n v="78"/>
    <n v="-1"/>
    <d v="2017-03-22T00:00:00"/>
    <d v="2017-03-01T00:00:00"/>
    <d v="2017-03-22T00:00:00"/>
    <s v="Wednesday"/>
    <d v="1899-12-30T05:50:15"/>
    <d v="1899-12-30T06:00:00"/>
    <n v="1"/>
    <d v="2017-03-22T00:00:00"/>
    <d v="2017-03-01T00:00:00"/>
    <d v="2017-03-22T00:00:00"/>
    <s v="Wednesday"/>
    <d v="1899-12-30T06:03:37"/>
    <d v="1899-12-30T06:00:00"/>
    <s v="One Way"/>
  </r>
  <r>
    <n v="946290"/>
    <s v="RFID Card Member"/>
    <s v="Milwaukee"/>
    <s v="WI"/>
    <n v="53208"/>
    <s v="UNITED STATES"/>
    <s v="Annual Pass"/>
    <n v="5556"/>
    <x v="52"/>
    <n v="43.069021999999997"/>
    <n v="-87.887940999999998"/>
    <x v="44"/>
    <n v="43.077359999999999"/>
    <n v="-87.880769999999998"/>
    <n v="7"/>
    <n v="0"/>
    <n v="1.1000000000000001"/>
    <n v="1"/>
    <n v="42"/>
    <n v="-1"/>
    <d v="2017-03-22T00:00:00"/>
    <d v="2017-03-01T00:00:00"/>
    <d v="2017-03-22T00:00:00"/>
    <s v="Wednesday"/>
    <d v="1899-12-30T13:55:21"/>
    <d v="1899-12-30T14:00:00"/>
    <n v="1"/>
    <d v="2017-03-22T00:00:00"/>
    <d v="2017-03-01T00:00:00"/>
    <d v="2017-03-22T00:00:00"/>
    <s v="Wednesday"/>
    <d v="1899-12-30T14:02:31"/>
    <d v="1899-12-30T14:00:00"/>
    <s v="One Way"/>
  </r>
  <r>
    <n v="545427"/>
    <s v="RFID Card Member"/>
    <s v="Milwaukee"/>
    <s v="WI"/>
    <n v="53211"/>
    <s v="UNITED STATES"/>
    <s v="Annual Pass"/>
    <n v="5513"/>
    <x v="38"/>
    <n v="43.038719999999998"/>
    <n v="-87.905339999999995"/>
    <x v="3"/>
    <n v="43.03519"/>
    <n v="-87.907390000000007"/>
    <n v="4"/>
    <n v="0"/>
    <n v="0.6"/>
    <n v="0.6"/>
    <n v="24"/>
    <n v="-1"/>
    <d v="2017-03-22T00:00:00"/>
    <d v="2017-03-01T00:00:00"/>
    <d v="2017-03-22T00:00:00"/>
    <s v="Wednesday"/>
    <d v="1899-12-30T15:53:37"/>
    <d v="1899-12-30T16:00:00"/>
    <n v="1"/>
    <d v="2017-03-22T00:00:00"/>
    <d v="2017-03-01T00:00:00"/>
    <d v="2017-03-22T00:00:00"/>
    <s v="Wednesday"/>
    <d v="1899-12-30T15:57:28"/>
    <d v="1899-12-30T16:00:00"/>
    <s v="One Way"/>
  </r>
  <r>
    <n v="1425087"/>
    <s v="RFID Card Member"/>
    <s v="milwaukee"/>
    <s v="WI"/>
    <n v="53212"/>
    <s v="UNITED STATES"/>
    <s v="Annual Pass"/>
    <n v="5555"/>
    <x v="13"/>
    <n v="43.03913"/>
    <n v="-87.916150000000002"/>
    <x v="47"/>
    <n v="43.06033"/>
    <n v="-87.89546"/>
    <n v="12"/>
    <n v="0"/>
    <n v="1.8"/>
    <n v="1.7"/>
    <n v="72"/>
    <n v="-1"/>
    <d v="2017-03-22T00:00:00"/>
    <d v="2017-03-01T00:00:00"/>
    <d v="2017-03-22T00:00:00"/>
    <s v="Wednesday"/>
    <d v="1899-12-30T20:56:20"/>
    <d v="1899-12-30T21:00:00"/>
    <n v="1"/>
    <d v="2017-03-22T00:00:00"/>
    <d v="2017-03-01T00:00:00"/>
    <d v="2017-03-22T00:00:00"/>
    <s v="Wednesday"/>
    <d v="1899-12-30T21:08:43"/>
    <d v="1899-12-30T21:00:00"/>
    <s v="One Way"/>
  </r>
  <r>
    <n v="1314976"/>
    <s v="RFID Card Member"/>
    <s v="Milwaukee"/>
    <s v="WI"/>
    <n v="53202"/>
    <s v="UNITED STATES"/>
    <s v="Pay as You Go Pass"/>
    <n v="23"/>
    <x v="18"/>
    <n v="43.034619999999997"/>
    <n v="-87.917500000000004"/>
    <x v="27"/>
    <n v="43.034619999999997"/>
    <n v="-87.917500000000004"/>
    <n v="7"/>
    <n v="2"/>
    <n v="1.1000000000000001"/>
    <n v="1"/>
    <n v="42"/>
    <n v="-1"/>
    <d v="2017-03-22T00:00:00"/>
    <d v="2017-03-01T00:00:00"/>
    <d v="2017-03-22T00:00:00"/>
    <s v="Wednesday"/>
    <d v="1899-12-30T21:33:57"/>
    <d v="1899-12-30T22:00:00"/>
    <n v="1"/>
    <d v="2017-03-22T00:00:00"/>
    <d v="2017-03-01T00:00:00"/>
    <d v="2017-03-22T00:00:00"/>
    <s v="Wednesday"/>
    <d v="1899-12-30T21:40:43"/>
    <d v="1899-12-30T22:00:00"/>
    <s v="Round Trip"/>
  </r>
  <r>
    <n v="1372080"/>
    <s v="RFID Card Member"/>
    <s v="Milwaukee"/>
    <s v="WI"/>
    <n v="53201"/>
    <s v="UNITED STATES"/>
    <s v="Annual Pass"/>
    <n v="5532"/>
    <x v="48"/>
    <n v="43.058619999999998"/>
    <n v="-87.885319999999993"/>
    <x v="11"/>
    <n v="43.078530000000001"/>
    <n v="-87.882620000000003"/>
    <n v="11"/>
    <n v="0"/>
    <n v="1.7"/>
    <n v="1.6"/>
    <n v="66"/>
    <n v="-1"/>
    <d v="2017-03-23T00:00:00"/>
    <d v="2017-03-01T00:00:00"/>
    <d v="2017-03-23T00:00:00"/>
    <s v="Thursday"/>
    <d v="1899-12-30T12:33:11"/>
    <d v="1899-12-30T13:00:00"/>
    <n v="1"/>
    <d v="2017-03-23T00:00:00"/>
    <d v="2017-03-01T00:00:00"/>
    <d v="2017-03-23T00:00:00"/>
    <s v="Thursday"/>
    <d v="1899-12-30T12:44:16"/>
    <d v="1899-12-30T13:00:00"/>
    <s v="One Way"/>
  </r>
  <r>
    <n v="1425087"/>
    <s v="RFID Card Member"/>
    <s v="milwaukee"/>
    <s v="WI"/>
    <n v="53212"/>
    <s v="UNITED STATES"/>
    <s v="Annual Pass"/>
    <n v="5555"/>
    <x v="24"/>
    <n v="43.06033"/>
    <n v="-87.89546"/>
    <x v="9"/>
    <n v="43.03913"/>
    <n v="-87.916150000000002"/>
    <n v="12"/>
    <n v="0"/>
    <n v="1.8"/>
    <n v="1.7"/>
    <n v="72"/>
    <n v="-1"/>
    <d v="2017-03-23T00:00:00"/>
    <d v="2017-03-01T00:00:00"/>
    <d v="2017-03-23T00:00:00"/>
    <s v="Thursday"/>
    <d v="1899-12-30T13:34:08"/>
    <d v="1899-12-30T14:00:00"/>
    <n v="1"/>
    <d v="2017-03-23T00:00:00"/>
    <d v="2017-03-01T00:00:00"/>
    <d v="2017-03-23T00:00:00"/>
    <s v="Thursday"/>
    <d v="1899-12-30T13:46:13"/>
    <d v="1899-12-30T14:00:00"/>
    <s v="One Way"/>
  </r>
  <r>
    <n v="1357250"/>
    <s v="RFID Card Member"/>
    <s v="Milwaukee"/>
    <s v="WI"/>
    <n v="53202"/>
    <s v="UNITED STATES"/>
    <s v="Annual Pass"/>
    <n v="361"/>
    <x v="2"/>
    <n v="43.03886"/>
    <n v="-87.902720000000002"/>
    <x v="2"/>
    <n v="43.048200000000001"/>
    <n v="-87.900859999999994"/>
    <n v="5"/>
    <n v="0"/>
    <n v="0.8"/>
    <n v="0.7"/>
    <n v="30"/>
    <n v="-1"/>
    <d v="2017-03-23T00:00:00"/>
    <d v="2017-03-01T00:00:00"/>
    <d v="2017-03-23T00:00:00"/>
    <s v="Thursday"/>
    <d v="1899-12-30T18:28:26"/>
    <d v="1899-12-30T18:00:00"/>
    <n v="1"/>
    <d v="2017-03-23T00:00:00"/>
    <d v="2017-03-01T00:00:00"/>
    <d v="2017-03-23T00:00:00"/>
    <s v="Thursday"/>
    <d v="1899-12-30T18:33:08"/>
    <d v="1899-12-30T19:00:00"/>
    <s v="One Way"/>
  </r>
  <r>
    <n v="1425087"/>
    <s v="RFID Card Member"/>
    <s v="milwaukee"/>
    <s v="WI"/>
    <n v="53212"/>
    <s v="UNITED STATES"/>
    <s v="Annual Pass"/>
    <n v="5530"/>
    <x v="0"/>
    <n v="43.042490000000001"/>
    <n v="-87.909959999999998"/>
    <x v="47"/>
    <n v="43.06033"/>
    <n v="-87.89546"/>
    <n v="9"/>
    <n v="0"/>
    <n v="1.4"/>
    <n v="1.3"/>
    <n v="54"/>
    <n v="-1"/>
    <d v="2017-03-23T00:00:00"/>
    <d v="2017-03-01T00:00:00"/>
    <d v="2017-03-23T00:00:00"/>
    <s v="Thursday"/>
    <d v="1899-12-30T22:13:12"/>
    <d v="1899-12-30T22:00:00"/>
    <n v="1"/>
    <d v="2017-03-23T00:00:00"/>
    <d v="2017-03-01T00:00:00"/>
    <d v="2017-03-23T00:00:00"/>
    <s v="Thursday"/>
    <d v="1899-12-30T22:22:42"/>
    <d v="1899-12-30T22:00:00"/>
    <s v="One Way"/>
  </r>
  <r>
    <n v="1137916"/>
    <s v="RFID Card Member"/>
    <s v="Milwaukee "/>
    <s v="WI"/>
    <n v="53202"/>
    <s v="UNITED STATES"/>
    <s v="Annual Pass"/>
    <n v="1000"/>
    <x v="31"/>
    <n v="43.052460000000004"/>
    <n v="-87.891000000000005"/>
    <x v="1"/>
    <n v="43.03886"/>
    <n v="-87.902720000000002"/>
    <n v="8"/>
    <n v="0"/>
    <n v="1.2"/>
    <n v="1.1000000000000001"/>
    <n v="48"/>
    <n v="-1"/>
    <d v="2017-03-24T00:00:00"/>
    <d v="2017-03-01T00:00:00"/>
    <d v="2017-03-24T00:00:00"/>
    <s v="Friday"/>
    <d v="1899-12-30T07:43:51"/>
    <d v="1899-12-30T08:00:00"/>
    <n v="1"/>
    <d v="2017-03-24T00:00:00"/>
    <d v="2017-03-01T00:00:00"/>
    <d v="2017-03-24T00:00:00"/>
    <s v="Friday"/>
    <d v="1899-12-30T07:51:06"/>
    <d v="1899-12-30T08:00:00"/>
    <s v="One Way"/>
  </r>
  <r>
    <n v="1088320"/>
    <s v="RFID Card Member"/>
    <s v="milwaukee"/>
    <s v="WI"/>
    <n v="53202"/>
    <s v="UNITED STATES"/>
    <s v="Annual Pass"/>
    <n v="361"/>
    <x v="1"/>
    <n v="43.048200000000001"/>
    <n v="-87.900859999999994"/>
    <x v="1"/>
    <n v="43.03886"/>
    <n v="-87.902720000000002"/>
    <n v="20"/>
    <n v="0"/>
    <n v="3"/>
    <n v="2.9"/>
    <n v="120"/>
    <n v="-1"/>
    <d v="2017-03-24T00:00:00"/>
    <d v="2017-03-01T00:00:00"/>
    <d v="2017-03-24T00:00:00"/>
    <s v="Friday"/>
    <d v="1899-12-30T07:54:55"/>
    <d v="1899-12-30T08:00:00"/>
    <n v="1"/>
    <d v="2017-03-24T00:00:00"/>
    <d v="2017-03-01T00:00:00"/>
    <d v="2017-03-24T00:00:00"/>
    <s v="Friday"/>
    <d v="1899-12-30T08:14:50"/>
    <d v="1899-12-30T08:00:00"/>
    <s v="One Way"/>
  </r>
  <r>
    <n v="1386556"/>
    <s v="RFID Card Member"/>
    <s v="Wauwatosa"/>
    <s v="WI"/>
    <n v="53213"/>
    <s v="UNITED STATES"/>
    <s v="Annual Pass"/>
    <n v="5441"/>
    <x v="31"/>
    <n v="43.052460000000004"/>
    <n v="-87.891000000000005"/>
    <x v="8"/>
    <n v="43.058619999999998"/>
    <n v="-87.885319999999993"/>
    <n v="4"/>
    <n v="0"/>
    <n v="0.6"/>
    <n v="0.6"/>
    <n v="24"/>
    <n v="-1"/>
    <d v="2017-03-24T00:00:00"/>
    <d v="2017-03-01T00:00:00"/>
    <d v="2017-03-24T00:00:00"/>
    <s v="Friday"/>
    <d v="1899-12-30T08:54:54"/>
    <d v="1899-12-30T09:00:00"/>
    <n v="1"/>
    <d v="2017-03-24T00:00:00"/>
    <d v="2017-03-01T00:00:00"/>
    <d v="2017-03-24T00:00:00"/>
    <s v="Friday"/>
    <d v="1899-12-30T08:58:26"/>
    <d v="1899-12-30T09:00:00"/>
    <s v="One Way"/>
  </r>
  <r>
    <n v="1494109"/>
    <s v="RFID Card Member"/>
    <s v="Milwaukee"/>
    <s v="WI"/>
    <n v="53233"/>
    <s v="UNITED STATES"/>
    <s v="Annual Pass"/>
    <n v="28"/>
    <x v="2"/>
    <n v="43.03886"/>
    <n v="-87.902720000000002"/>
    <x v="5"/>
    <n v="43.040349999999997"/>
    <n v="-87.920760000000001"/>
    <n v="7"/>
    <n v="0"/>
    <n v="1.1000000000000001"/>
    <n v="1"/>
    <n v="42"/>
    <n v="-1"/>
    <d v="2017-03-24T00:00:00"/>
    <d v="2017-03-01T00:00:00"/>
    <d v="2017-03-24T00:00:00"/>
    <s v="Friday"/>
    <d v="1899-12-30T11:42:34"/>
    <d v="1899-12-30T12:00:00"/>
    <n v="1"/>
    <d v="2017-03-24T00:00:00"/>
    <d v="2017-03-01T00:00:00"/>
    <d v="2017-03-24T00:00:00"/>
    <s v="Friday"/>
    <d v="1899-12-30T11:49:29"/>
    <d v="1899-12-30T12:00:00"/>
    <s v="One Way"/>
  </r>
  <r>
    <n v="1004775"/>
    <s v="RFID Card Member"/>
    <s v="Milwaukee"/>
    <s v="WI"/>
    <n v="53202"/>
    <s v="UNITED STATES"/>
    <s v="Annual Pass"/>
    <n v="11129"/>
    <x v="15"/>
    <n v="43.04824"/>
    <n v="-87.904970000000006"/>
    <x v="20"/>
    <n v="43.05847"/>
    <n v="-87.898079999999993"/>
    <n v="7"/>
    <n v="0"/>
    <n v="1.1000000000000001"/>
    <n v="1"/>
    <n v="42"/>
    <n v="-1"/>
    <d v="2017-03-24T00:00:00"/>
    <d v="2017-03-01T00:00:00"/>
    <d v="2017-03-24T00:00:00"/>
    <s v="Friday"/>
    <d v="1899-12-30T11:44:01"/>
    <d v="1899-12-30T12:00:00"/>
    <n v="1"/>
    <d v="2017-03-24T00:00:00"/>
    <d v="2017-03-01T00:00:00"/>
    <d v="2017-03-24T00:00:00"/>
    <s v="Friday"/>
    <d v="1899-12-30T11:51:31"/>
    <d v="1899-12-30T12:00:00"/>
    <s v="One Way"/>
  </r>
  <r>
    <n v="1359140"/>
    <s v="RFID Card Member"/>
    <s v="Dousman"/>
    <s v="WI"/>
    <n v="53118"/>
    <s v="UNITED STATES"/>
    <s v="Annual Pass"/>
    <n v="5422"/>
    <x v="34"/>
    <n v="43.060250000000003"/>
    <n v="-87.892169999999993"/>
    <x v="8"/>
    <n v="43.058619999999998"/>
    <n v="-87.885319999999993"/>
    <n v="4"/>
    <n v="0"/>
    <n v="0.6"/>
    <n v="0.6"/>
    <n v="24"/>
    <n v="-1"/>
    <d v="2017-03-24T00:00:00"/>
    <d v="2017-03-01T00:00:00"/>
    <d v="2017-03-24T00:00:00"/>
    <s v="Friday"/>
    <d v="1899-12-30T12:29:50"/>
    <d v="1899-12-30T12:00:00"/>
    <n v="1"/>
    <d v="2017-03-24T00:00:00"/>
    <d v="2017-03-01T00:00:00"/>
    <d v="2017-03-24T00:00:00"/>
    <s v="Friday"/>
    <d v="1899-12-30T12:33:12"/>
    <d v="1899-12-30T13:00:00"/>
    <s v="One Way"/>
  </r>
  <r>
    <n v="1400126"/>
    <s v="RFID Card Member"/>
    <s v="Milwaukee"/>
    <s v="WI"/>
    <n v="53211"/>
    <s v="UNITED STATES"/>
    <s v="Annual Pass"/>
    <n v="91"/>
    <x v="21"/>
    <n v="43.060786"/>
    <n v="-87.883825999999999"/>
    <x v="49"/>
    <n v="43.066893999999998"/>
    <n v="-87.877936000000005"/>
    <n v="5"/>
    <n v="0"/>
    <n v="0.8"/>
    <n v="0.7"/>
    <n v="30"/>
    <n v="-1"/>
    <d v="2017-03-24T00:00:00"/>
    <d v="2017-03-01T00:00:00"/>
    <d v="2017-03-24T00:00:00"/>
    <s v="Friday"/>
    <d v="1899-12-30T14:19:38"/>
    <d v="1899-12-30T14:00:00"/>
    <n v="1"/>
    <d v="2017-03-24T00:00:00"/>
    <d v="2017-03-01T00:00:00"/>
    <d v="2017-03-24T00:00:00"/>
    <s v="Friday"/>
    <d v="1899-12-30T14:24:40"/>
    <d v="1899-12-30T14:00:00"/>
    <s v="One Way"/>
  </r>
  <r>
    <n v="1550291"/>
    <s v="RFID Card Member"/>
    <s v="Sandy"/>
    <s v="OR"/>
    <n v="97055"/>
    <s v="UNITED STATES"/>
    <s v="Pay as You Go Pass"/>
    <n v="168"/>
    <x v="13"/>
    <n v="43.03913"/>
    <n v="-87.916150000000002"/>
    <x v="40"/>
    <n v="43.048609999999996"/>
    <n v="-88.008480000000006"/>
    <n v="122"/>
    <n v="8"/>
    <n v="18"/>
    <n v="17.100000000000001"/>
    <n v="720"/>
    <n v="-1"/>
    <d v="2017-03-24T00:00:00"/>
    <d v="2017-03-01T00:00:00"/>
    <d v="2017-03-24T00:00:00"/>
    <s v="Friday"/>
    <d v="1899-12-30T15:16:11"/>
    <d v="1899-12-30T15:00:00"/>
    <n v="1"/>
    <d v="2017-03-24T00:00:00"/>
    <d v="2017-03-01T00:00:00"/>
    <d v="2017-03-24T00:00:00"/>
    <s v="Friday"/>
    <d v="1899-12-30T17:18:52"/>
    <d v="1899-12-30T17:00:00"/>
    <s v="One Way"/>
  </r>
  <r>
    <n v="1359140"/>
    <s v="RFID Card Member"/>
    <s v="Dousman"/>
    <s v="WI"/>
    <n v="53118"/>
    <s v="UNITED STATES"/>
    <s v="Annual Pass"/>
    <n v="5422"/>
    <x v="48"/>
    <n v="43.058619999999998"/>
    <n v="-87.885319999999993"/>
    <x v="22"/>
    <n v="43.060250000000003"/>
    <n v="-87.892169999999993"/>
    <n v="3"/>
    <n v="0"/>
    <n v="0.5"/>
    <n v="0.4"/>
    <n v="18"/>
    <n v="-1"/>
    <d v="2017-03-24T00:00:00"/>
    <d v="2017-03-01T00:00:00"/>
    <d v="2017-03-24T00:00:00"/>
    <s v="Friday"/>
    <d v="1899-12-30T16:47:21"/>
    <d v="1899-12-30T17:00:00"/>
    <n v="1"/>
    <d v="2017-03-24T00:00:00"/>
    <d v="2017-03-01T00:00:00"/>
    <d v="2017-03-24T00:00:00"/>
    <s v="Friday"/>
    <d v="1899-12-30T16:50:57"/>
    <d v="1899-12-30T17:00:00"/>
    <s v="One Way"/>
  </r>
  <r>
    <n v="1357250"/>
    <s v="RFID Card Member"/>
    <s v="Milwaukee"/>
    <s v="WI"/>
    <n v="53202"/>
    <s v="UNITED STATES"/>
    <s v="Annual Pass"/>
    <n v="357"/>
    <x v="38"/>
    <n v="43.038719999999998"/>
    <n v="-87.905339999999995"/>
    <x v="2"/>
    <n v="43.048200000000001"/>
    <n v="-87.900859999999994"/>
    <n v="23"/>
    <n v="0"/>
    <n v="3.5"/>
    <n v="3.3"/>
    <n v="138"/>
    <n v="-1"/>
    <d v="2017-03-25T00:00:00"/>
    <d v="2017-03-01T00:00:00"/>
    <d v="2017-03-25T00:00:00"/>
    <s v="Saturday"/>
    <d v="1899-12-30T14:46:45"/>
    <d v="1899-12-30T15:00:00"/>
    <n v="1"/>
    <d v="2017-03-25T00:00:00"/>
    <d v="2017-03-01T00:00:00"/>
    <d v="2017-03-25T00:00:00"/>
    <s v="Saturday"/>
    <d v="1899-12-30T15:09:05"/>
    <d v="1899-12-30T15:00:00"/>
    <s v="One Way"/>
  </r>
  <r>
    <n v="1425087"/>
    <s v="RFID Card Member"/>
    <s v="milwaukee"/>
    <s v="WI"/>
    <n v="53212"/>
    <s v="UNITED STATES"/>
    <s v="Annual Pass"/>
    <n v="11078"/>
    <x v="24"/>
    <n v="43.06033"/>
    <n v="-87.89546"/>
    <x v="20"/>
    <n v="43.05847"/>
    <n v="-87.898079999999993"/>
    <n v="20"/>
    <n v="0"/>
    <n v="3"/>
    <n v="2.9"/>
    <n v="120"/>
    <n v="-1"/>
    <d v="2017-03-25T00:00:00"/>
    <d v="2017-03-01T00:00:00"/>
    <d v="2017-03-25T00:00:00"/>
    <s v="Saturday"/>
    <d v="1899-12-30T15:18:21"/>
    <d v="1899-12-30T15:00:00"/>
    <n v="1"/>
    <d v="2017-03-25T00:00:00"/>
    <d v="2017-03-01T00:00:00"/>
    <d v="2017-03-25T00:00:00"/>
    <s v="Saturday"/>
    <d v="1899-12-30T15:38:41"/>
    <d v="1899-12-30T16:00:00"/>
    <s v="One Way"/>
  </r>
  <r>
    <n v="1378271"/>
    <s v="RFID Card Member"/>
    <s v="Milwaukee"/>
    <s v="WI"/>
    <n v="53202"/>
    <s v="UNITED STATES"/>
    <s v="Annual Pass"/>
    <n v="5472"/>
    <x v="48"/>
    <n v="43.058619999999998"/>
    <n v="-87.885319999999993"/>
    <x v="8"/>
    <n v="43.058619999999998"/>
    <n v="-87.885319999999993"/>
    <n v="18"/>
    <n v="0"/>
    <n v="2.7"/>
    <n v="2.6"/>
    <n v="108"/>
    <n v="-1"/>
    <d v="2017-03-25T00:00:00"/>
    <d v="2017-03-01T00:00:00"/>
    <d v="2017-03-25T00:00:00"/>
    <s v="Saturday"/>
    <d v="1899-12-30T20:53:11"/>
    <d v="1899-12-30T21:00:00"/>
    <n v="1"/>
    <d v="2017-03-25T00:00:00"/>
    <d v="2017-03-01T00:00:00"/>
    <d v="2017-03-25T00:00:00"/>
    <s v="Saturday"/>
    <d v="1899-12-30T21:11:09"/>
    <d v="1899-12-30T21:00:00"/>
    <s v="Round Trip"/>
  </r>
  <r>
    <n v="1224715"/>
    <s v="RFID Card Member"/>
    <s v="Milwaukee"/>
    <s v="WI"/>
    <n v="53212"/>
    <s v="UNITED STATES"/>
    <s v="Annual Pass"/>
    <n v="11085"/>
    <x v="38"/>
    <n v="43.038719999999998"/>
    <n v="-87.905339999999995"/>
    <x v="20"/>
    <n v="43.05847"/>
    <n v="-87.898079999999993"/>
    <n v="9"/>
    <n v="0"/>
    <n v="1.4"/>
    <n v="1.3"/>
    <n v="54"/>
    <n v="-1"/>
    <d v="2017-03-26T00:00:00"/>
    <d v="2017-03-01T00:00:00"/>
    <d v="2017-03-26T00:00:00"/>
    <s v="Sunday"/>
    <d v="1899-12-30T18:06:23"/>
    <d v="1899-12-30T18:00:00"/>
    <n v="1"/>
    <d v="2017-03-26T00:00:00"/>
    <d v="2017-03-01T00:00:00"/>
    <d v="2017-03-26T00:00:00"/>
    <s v="Sunday"/>
    <d v="1899-12-30T18:15:49"/>
    <d v="1899-12-30T18:00:00"/>
    <s v="One Way"/>
  </r>
  <r>
    <n v="1400126"/>
    <s v="RFID Card Member"/>
    <s v="Milwaukee"/>
    <s v="WI"/>
    <n v="53211"/>
    <s v="UNITED STATES"/>
    <s v="Annual Pass"/>
    <n v="91"/>
    <x v="24"/>
    <n v="43.06033"/>
    <n v="-87.89546"/>
    <x v="49"/>
    <n v="43.066893999999998"/>
    <n v="-87.877936000000005"/>
    <n v="9"/>
    <n v="0"/>
    <n v="1.4"/>
    <n v="1.3"/>
    <n v="54"/>
    <n v="-1"/>
    <d v="2017-03-26T00:00:00"/>
    <d v="2017-03-01T00:00:00"/>
    <d v="2017-03-26T00:00:00"/>
    <s v="Sunday"/>
    <d v="1899-12-30T22:26:07"/>
    <d v="1899-12-30T22:00:00"/>
    <n v="1"/>
    <d v="2017-03-26T00:00:00"/>
    <d v="2017-03-01T00:00:00"/>
    <d v="2017-03-26T00:00:00"/>
    <s v="Sunday"/>
    <d v="1899-12-30T22:35:59"/>
    <d v="1899-12-30T23:00:00"/>
    <s v="One Way"/>
  </r>
  <r>
    <n v="1253542"/>
    <s v="RFID Card Member"/>
    <s v="fox point"/>
    <s v="WI"/>
    <n v="53217"/>
    <s v="UNITED STATES"/>
    <s v="Bublr for Organizations"/>
    <n v="5525"/>
    <x v="34"/>
    <n v="43.060250000000003"/>
    <n v="-87.892169999999993"/>
    <x v="22"/>
    <n v="43.060250000000003"/>
    <n v="-87.892169999999993"/>
    <n v="0"/>
    <n v="0"/>
    <n v="0"/>
    <n v="0"/>
    <n v="0"/>
    <n v="-1"/>
    <d v="2017-03-27T00:00:00"/>
    <d v="2017-03-01T00:00:00"/>
    <d v="2017-03-27T00:00:00"/>
    <s v="Monday"/>
    <d v="1899-12-30T15:34:11"/>
    <d v="1899-12-30T16:00:00"/>
    <n v="1"/>
    <d v="2017-03-27T00:00:00"/>
    <d v="2017-03-01T00:00:00"/>
    <d v="2017-03-27T00:00:00"/>
    <s v="Monday"/>
    <d v="1899-12-30T15:34:24"/>
    <d v="1899-12-30T16:00:00"/>
    <s v="Round Trip"/>
  </r>
  <r>
    <n v="986622"/>
    <s v="RFID Card Member"/>
    <s v="Waukegan"/>
    <s v="IL"/>
    <n v="60085"/>
    <s v="UNITED STATES"/>
    <s v="Annual Pass"/>
    <n v="5545"/>
    <x v="30"/>
    <n v="43.053040000000003"/>
    <n v="-87.897660000000002"/>
    <x v="23"/>
    <n v="43.045712999999999"/>
    <n v="-87.899756999999994"/>
    <n v="5"/>
    <n v="0"/>
    <n v="0.8"/>
    <n v="0.7"/>
    <n v="30"/>
    <n v="-1"/>
    <d v="2017-03-27T00:00:00"/>
    <d v="2017-03-01T00:00:00"/>
    <d v="2017-03-27T00:00:00"/>
    <s v="Monday"/>
    <d v="1899-12-30T16:55:33"/>
    <d v="1899-12-30T17:00:00"/>
    <n v="1"/>
    <d v="2017-03-27T00:00:00"/>
    <d v="2017-03-01T00:00:00"/>
    <d v="2017-03-27T00:00:00"/>
    <s v="Monday"/>
    <d v="1899-12-30T17:00:14"/>
    <d v="1899-12-30T17:00:00"/>
    <s v="One Way"/>
  </r>
  <r>
    <n v="1357250"/>
    <s v="RFID Card Member"/>
    <s v="Milwaukee"/>
    <s v="WI"/>
    <n v="53202"/>
    <s v="UNITED STATES"/>
    <s v="Annual Pass"/>
    <n v="114"/>
    <x v="1"/>
    <n v="43.048200000000001"/>
    <n v="-87.900859999999994"/>
    <x v="1"/>
    <n v="43.03886"/>
    <n v="-87.902720000000002"/>
    <n v="4"/>
    <n v="0"/>
    <n v="0.6"/>
    <n v="0.6"/>
    <n v="24"/>
    <n v="-1"/>
    <d v="2017-03-28T00:00:00"/>
    <d v="2017-03-01T00:00:00"/>
    <d v="2017-03-28T00:00:00"/>
    <s v="Tuesday"/>
    <d v="1899-12-30T06:47:47"/>
    <d v="1899-12-30T07:00:00"/>
    <n v="1"/>
    <d v="2017-03-28T00:00:00"/>
    <d v="2017-03-01T00:00:00"/>
    <d v="2017-03-28T00:00:00"/>
    <s v="Tuesday"/>
    <d v="1899-12-30T06:51:53"/>
    <d v="1899-12-30T07:00:00"/>
    <s v="One Way"/>
  </r>
  <r>
    <n v="1468078"/>
    <s v="RFID Card Member"/>
    <s v="Milwaukee "/>
    <s v="WI"/>
    <n v="53209"/>
    <s v="UNITED STATES"/>
    <s v="Annual Pass"/>
    <n v="5453"/>
    <x v="48"/>
    <n v="43.058619999999998"/>
    <n v="-87.885319999999993"/>
    <x v="43"/>
    <n v="43.046570000000003"/>
    <n v="-87.908720000000002"/>
    <n v="8"/>
    <n v="0"/>
    <n v="1.2"/>
    <n v="1.1000000000000001"/>
    <n v="48"/>
    <n v="-1"/>
    <d v="2017-03-28T00:00:00"/>
    <d v="2017-03-01T00:00:00"/>
    <d v="2017-03-28T00:00:00"/>
    <s v="Tuesday"/>
    <d v="1899-12-30T08:47:25"/>
    <d v="1899-12-30T09:00:00"/>
    <n v="1"/>
    <d v="2017-03-28T00:00:00"/>
    <d v="2017-03-01T00:00:00"/>
    <d v="2017-03-28T00:00:00"/>
    <s v="Tuesday"/>
    <d v="1899-12-30T08:55:27"/>
    <d v="1899-12-30T09:00:00"/>
    <s v="One Way"/>
  </r>
  <r>
    <n v="1482346"/>
    <s v="RFID Card Member"/>
    <s v="Milwaukee"/>
    <s v="WI"/>
    <n v="53207"/>
    <s v="UNITED STATES"/>
    <s v="Annual Pass"/>
    <n v="5571"/>
    <x v="11"/>
    <n v="43.031480000000002"/>
    <n v="-87.908169999999998"/>
    <x v="4"/>
    <n v="43.038580000000003"/>
    <n v="-87.90934"/>
    <n v="5"/>
    <n v="0"/>
    <n v="0.8"/>
    <n v="0.7"/>
    <n v="30"/>
    <n v="-1"/>
    <d v="2017-03-28T00:00:00"/>
    <d v="2017-03-01T00:00:00"/>
    <d v="2017-03-28T00:00:00"/>
    <s v="Tuesday"/>
    <d v="1899-12-30T11:10:52"/>
    <d v="1899-12-30T11:00:00"/>
    <n v="1"/>
    <d v="2017-03-28T00:00:00"/>
    <d v="2017-03-01T00:00:00"/>
    <d v="2017-03-28T00:00:00"/>
    <s v="Tuesday"/>
    <d v="1899-12-30T11:15:51"/>
    <d v="1899-12-30T11:00:00"/>
    <s v="One Way"/>
  </r>
  <r>
    <n v="1371872"/>
    <s v="RFID Card Member"/>
    <s v="Wauwatosa"/>
    <s v="WI"/>
    <n v="53222"/>
    <s v="UNITED STATES"/>
    <s v="Annual Pass"/>
    <n v="976"/>
    <x v="34"/>
    <n v="43.060250000000003"/>
    <n v="-87.892169999999993"/>
    <x v="4"/>
    <n v="43.038580000000003"/>
    <n v="-87.90934"/>
    <n v="17"/>
    <n v="0"/>
    <n v="2.6"/>
    <n v="2.4"/>
    <n v="102"/>
    <n v="-1"/>
    <d v="2017-03-28T00:00:00"/>
    <d v="2017-03-01T00:00:00"/>
    <d v="2017-03-28T00:00:00"/>
    <s v="Tuesday"/>
    <d v="1899-12-30T12:42:35"/>
    <d v="1899-12-30T13:00:00"/>
    <n v="1"/>
    <d v="2017-03-28T00:00:00"/>
    <d v="2017-03-01T00:00:00"/>
    <d v="2017-03-28T00:00:00"/>
    <s v="Tuesday"/>
    <d v="1899-12-30T12:59:41"/>
    <d v="1899-12-30T13:00:00"/>
    <s v="One Way"/>
  </r>
  <r>
    <n v="1260485"/>
    <s v="RFID Card Member"/>
    <s v="Shorewood"/>
    <s v="WI"/>
    <n v="53211"/>
    <s v="UNITED STATES"/>
    <s v="Annual Pass"/>
    <n v="5421"/>
    <x v="1"/>
    <n v="43.048200000000001"/>
    <n v="-87.900859999999994"/>
    <x v="1"/>
    <n v="43.03886"/>
    <n v="-87.902720000000002"/>
    <n v="4"/>
    <n v="0"/>
    <n v="0.6"/>
    <n v="0.6"/>
    <n v="24"/>
    <n v="-1"/>
    <d v="2017-03-28T00:00:00"/>
    <d v="2017-03-01T00:00:00"/>
    <d v="2017-03-28T00:00:00"/>
    <s v="Tuesday"/>
    <d v="1899-12-30T13:41:30"/>
    <d v="1899-12-30T14:00:00"/>
    <n v="1"/>
    <d v="2017-03-28T00:00:00"/>
    <d v="2017-03-01T00:00:00"/>
    <d v="2017-03-28T00:00:00"/>
    <s v="Tuesday"/>
    <d v="1899-12-30T13:45:57"/>
    <d v="1899-12-30T14:00:00"/>
    <s v="One Way"/>
  </r>
  <r>
    <n v="1260485"/>
    <s v="RFID Card Member"/>
    <s v="Shorewood"/>
    <s v="WI"/>
    <n v="53211"/>
    <s v="UNITED STATES"/>
    <s v="Annual Pass"/>
    <n v="5506"/>
    <x v="8"/>
    <n v="43.04804"/>
    <n v="-87.896720000000002"/>
    <x v="2"/>
    <n v="43.048200000000001"/>
    <n v="-87.900859999999994"/>
    <n v="2"/>
    <n v="0"/>
    <n v="0.3"/>
    <n v="0.3"/>
    <n v="12"/>
    <n v="-1"/>
    <d v="2017-03-28T00:00:00"/>
    <d v="2017-03-01T00:00:00"/>
    <d v="2017-03-28T00:00:00"/>
    <s v="Tuesday"/>
    <d v="1899-12-30T17:35:16"/>
    <d v="1899-12-30T18:00:00"/>
    <n v="1"/>
    <d v="2017-03-28T00:00:00"/>
    <d v="2017-03-01T00:00:00"/>
    <d v="2017-03-28T00:00:00"/>
    <s v="Tuesday"/>
    <d v="1899-12-30T17:37:19"/>
    <d v="1899-12-30T18:00:00"/>
    <s v="One Way"/>
  </r>
  <r>
    <n v="1251113"/>
    <s v="RFID Card Member"/>
    <s v="Neenah"/>
    <s v="WI"/>
    <n v="54956"/>
    <s v="UNITED STATES"/>
    <s v="Bublr for Organizations"/>
    <n v="144"/>
    <x v="19"/>
    <n v="43.074890000000003"/>
    <n v="-87.882810000000006"/>
    <x v="22"/>
    <n v="43.060250000000003"/>
    <n v="-87.892169999999993"/>
    <n v="9"/>
    <n v="0"/>
    <n v="1.4"/>
    <n v="1.3"/>
    <n v="54"/>
    <n v="-1"/>
    <d v="2017-03-29T00:00:00"/>
    <d v="2017-03-01T00:00:00"/>
    <d v="2017-03-29T00:00:00"/>
    <s v="Wednesday"/>
    <d v="1899-12-30T10:03:25"/>
    <d v="1899-12-30T10:00:00"/>
    <n v="1"/>
    <d v="2017-03-29T00:00:00"/>
    <d v="2017-03-01T00:00:00"/>
    <d v="2017-03-29T00:00:00"/>
    <s v="Wednesday"/>
    <d v="1899-12-30T10:12:20"/>
    <d v="1899-12-30T10:00:00"/>
    <s v="One Way"/>
  </r>
  <r>
    <n v="1260485"/>
    <s v="RFID Card Member"/>
    <s v="Shorewood"/>
    <s v="WI"/>
    <n v="53211"/>
    <s v="UNITED STATES"/>
    <s v="Annual Pass"/>
    <n v="11148"/>
    <x v="2"/>
    <n v="43.03886"/>
    <n v="-87.902720000000002"/>
    <x v="28"/>
    <n v="43.038719999999998"/>
    <n v="-87.905339999999995"/>
    <n v="2"/>
    <n v="0"/>
    <n v="0.3"/>
    <n v="0.3"/>
    <n v="12"/>
    <n v="-1"/>
    <d v="2017-03-29T00:00:00"/>
    <d v="2017-03-01T00:00:00"/>
    <d v="2017-03-29T00:00:00"/>
    <s v="Wednesday"/>
    <d v="1899-12-30T12:44:38"/>
    <d v="1899-12-30T13:00:00"/>
    <n v="1"/>
    <d v="2017-03-29T00:00:00"/>
    <d v="2017-03-01T00:00:00"/>
    <d v="2017-03-29T00:00:00"/>
    <s v="Wednesday"/>
    <d v="1899-12-30T12:46:17"/>
    <d v="1899-12-30T13:00:00"/>
    <s v="One Way"/>
  </r>
  <r>
    <n v="1251113"/>
    <s v="RFID Card Member"/>
    <s v="Neenah"/>
    <s v="WI"/>
    <n v="54956"/>
    <s v="UNITED STATES"/>
    <s v="Bublr for Organizations"/>
    <n v="46"/>
    <x v="34"/>
    <n v="43.060250000000003"/>
    <n v="-87.892169999999993"/>
    <x v="20"/>
    <n v="43.05847"/>
    <n v="-87.898079999999993"/>
    <n v="5"/>
    <n v="0"/>
    <n v="0.8"/>
    <n v="0.7"/>
    <n v="30"/>
    <n v="-1"/>
    <d v="2017-03-29T00:00:00"/>
    <d v="2017-03-01T00:00:00"/>
    <d v="2017-03-29T00:00:00"/>
    <s v="Wednesday"/>
    <d v="1899-12-30T13:35:18"/>
    <d v="1899-12-30T14:00:00"/>
    <n v="1"/>
    <d v="2017-03-29T00:00:00"/>
    <d v="2017-03-01T00:00:00"/>
    <d v="2017-03-29T00:00:00"/>
    <s v="Wednesday"/>
    <d v="1899-12-30T13:40:07"/>
    <d v="1899-12-30T14:00:00"/>
    <s v="One Way"/>
  </r>
  <r>
    <n v="1251113"/>
    <s v="RFID Card Member"/>
    <s v="Neenah"/>
    <s v="WI"/>
    <n v="54956"/>
    <s v="UNITED STATES"/>
    <s v="Bublr for Organizations"/>
    <n v="78"/>
    <x v="24"/>
    <n v="43.06033"/>
    <n v="-87.89546"/>
    <x v="22"/>
    <n v="43.060250000000003"/>
    <n v="-87.892169999999993"/>
    <n v="2"/>
    <n v="0"/>
    <n v="0.3"/>
    <n v="0.3"/>
    <n v="12"/>
    <n v="-1"/>
    <d v="2017-03-29T00:00:00"/>
    <d v="2017-03-01T00:00:00"/>
    <d v="2017-03-29T00:00:00"/>
    <s v="Wednesday"/>
    <d v="1899-12-30T13:58:55"/>
    <d v="1899-12-30T14:00:00"/>
    <n v="1"/>
    <d v="2017-03-29T00:00:00"/>
    <d v="2017-03-01T00:00:00"/>
    <d v="2017-03-29T00:00:00"/>
    <s v="Wednesday"/>
    <d v="1899-12-30T14:00:18"/>
    <d v="1899-12-30T14:00:00"/>
    <s v="One Way"/>
  </r>
  <r>
    <n v="1371872"/>
    <s v="RFID Card Member"/>
    <s v="Wauwatosa"/>
    <s v="WI"/>
    <n v="53222"/>
    <s v="UNITED STATES"/>
    <s v="Annual Pass"/>
    <n v="11161"/>
    <x v="34"/>
    <n v="43.060250000000003"/>
    <n v="-87.892169999999993"/>
    <x v="4"/>
    <n v="43.038580000000003"/>
    <n v="-87.90934"/>
    <n v="21"/>
    <n v="0"/>
    <n v="3.2"/>
    <n v="3"/>
    <n v="126"/>
    <n v="-1"/>
    <d v="2017-03-29T00:00:00"/>
    <d v="2017-03-01T00:00:00"/>
    <d v="2017-03-29T00:00:00"/>
    <s v="Wednesday"/>
    <d v="1899-12-30T14:27:08"/>
    <d v="1899-12-30T14:00:00"/>
    <n v="1"/>
    <d v="2017-03-29T00:00:00"/>
    <d v="2017-03-01T00:00:00"/>
    <d v="2017-03-29T00:00:00"/>
    <s v="Wednesday"/>
    <d v="1899-12-30T14:48:57"/>
    <d v="1899-12-30T15:00:00"/>
    <s v="One Way"/>
  </r>
  <r>
    <n v="1371872"/>
    <s v="RFID Card Member"/>
    <s v="Wauwatosa"/>
    <s v="WI"/>
    <n v="53222"/>
    <s v="UNITED STATES"/>
    <s v="Annual Pass"/>
    <n v="11161"/>
    <x v="7"/>
    <n v="43.038580000000003"/>
    <n v="-87.90934"/>
    <x v="28"/>
    <n v="43.038719999999998"/>
    <n v="-87.905339999999995"/>
    <n v="3"/>
    <n v="0"/>
    <n v="0.5"/>
    <n v="0.4"/>
    <n v="18"/>
    <n v="-1"/>
    <d v="2017-03-29T00:00:00"/>
    <d v="2017-03-01T00:00:00"/>
    <d v="2017-03-29T00:00:00"/>
    <s v="Wednesday"/>
    <d v="1899-12-30T14:49:07"/>
    <d v="1899-12-30T15:00:00"/>
    <n v="1"/>
    <d v="2017-03-29T00:00:00"/>
    <d v="2017-03-01T00:00:00"/>
    <d v="2017-03-29T00:00:00"/>
    <s v="Wednesday"/>
    <d v="1899-12-30T14:52:22"/>
    <d v="1899-12-30T15:00:00"/>
    <s v="One Way"/>
  </r>
  <r>
    <n v="1276651"/>
    <s v="RFID Card Member"/>
    <s v="Milwaukee"/>
    <s v="WI"/>
    <n v="53211"/>
    <s v="UNITED STATES"/>
    <s v="Annual Pass"/>
    <n v="19"/>
    <x v="28"/>
    <n v="43.052549999999997"/>
    <n v="-87.909329999999997"/>
    <x v="48"/>
    <n v="43.05097"/>
    <n v="-87.906440000000003"/>
    <n v="1"/>
    <n v="0"/>
    <n v="0.2"/>
    <n v="0.1"/>
    <n v="6"/>
    <n v="-1"/>
    <d v="2017-03-29T00:00:00"/>
    <d v="2017-03-01T00:00:00"/>
    <d v="2017-03-29T00:00:00"/>
    <s v="Wednesday"/>
    <d v="1899-12-30T18:08:00"/>
    <d v="1899-12-30T18:00:00"/>
    <n v="1"/>
    <d v="2017-03-29T00:00:00"/>
    <d v="2017-03-01T00:00:00"/>
    <d v="2017-03-29T00:00:00"/>
    <s v="Wednesday"/>
    <d v="1899-12-30T18:09:52"/>
    <d v="1899-12-30T18:00:00"/>
    <s v="One Way"/>
  </r>
  <r>
    <n v="1373087"/>
    <s v="RFID Card Member"/>
    <s v="Milwaukee"/>
    <s v="WI"/>
    <n v="53211"/>
    <s v="UNITED STATES"/>
    <s v="Annual Pass"/>
    <n v="5542"/>
    <x v="34"/>
    <n v="43.060250000000003"/>
    <n v="-87.892169999999993"/>
    <x v="11"/>
    <n v="43.078530000000001"/>
    <n v="-87.882620000000003"/>
    <n v="14"/>
    <n v="0"/>
    <n v="2.1"/>
    <n v="2"/>
    <n v="84"/>
    <n v="-1"/>
    <d v="2017-03-29T00:00:00"/>
    <d v="2017-03-01T00:00:00"/>
    <d v="2017-03-29T00:00:00"/>
    <s v="Wednesday"/>
    <d v="1899-12-30T19:24:26"/>
    <d v="1899-12-30T19:00:00"/>
    <n v="1"/>
    <d v="2017-03-29T00:00:00"/>
    <d v="2017-03-01T00:00:00"/>
    <d v="2017-03-29T00:00:00"/>
    <s v="Wednesday"/>
    <d v="1899-12-30T19:38:41"/>
    <d v="1899-12-30T20:00:00"/>
    <s v="One Way"/>
  </r>
  <r>
    <n v="1530544"/>
    <s v="RFID Card Member"/>
    <s v="Woodland Park"/>
    <s v="NJ"/>
    <n v="7424"/>
    <s v="UNITED STATES"/>
    <s v="30-Day Pass"/>
    <n v="175"/>
    <x v="11"/>
    <n v="43.031480000000002"/>
    <n v="-87.908169999999998"/>
    <x v="10"/>
    <n v="43.042490000000001"/>
    <n v="-87.909959999999998"/>
    <n v="8"/>
    <n v="0"/>
    <n v="1.2"/>
    <n v="1.1000000000000001"/>
    <n v="48"/>
    <n v="-1"/>
    <d v="2017-03-28T00:00:00"/>
    <d v="2017-03-01T00:00:00"/>
    <d v="2017-03-28T00:00:00"/>
    <s v="Tuesday"/>
    <d v="1899-12-30T13:27:12"/>
    <d v="1899-12-30T13:00:00"/>
    <n v="1"/>
    <d v="2017-03-28T00:00:00"/>
    <d v="2017-03-01T00:00:00"/>
    <d v="2017-03-28T00:00:00"/>
    <s v="Tuesday"/>
    <d v="1899-12-30T13:35:30"/>
    <d v="1899-12-30T14:00:00"/>
    <s v="One Way"/>
  </r>
  <r>
    <n v="1482626"/>
    <s v="RFID Card Member"/>
    <s v="Milwaukee"/>
    <s v="WI"/>
    <n v="53207"/>
    <s v="UNITED STATES"/>
    <s v="Annual Pass"/>
    <n v="217"/>
    <x v="7"/>
    <n v="43.038580000000003"/>
    <n v="-87.90934"/>
    <x v="33"/>
    <n v="43.004728999999998"/>
    <n v="-87.905463999999995"/>
    <n v="22"/>
    <n v="0"/>
    <n v="3.3"/>
    <n v="3.1"/>
    <n v="132"/>
    <n v="-1"/>
    <d v="2017-03-06T00:00:00"/>
    <d v="2017-03-01T00:00:00"/>
    <d v="2017-03-06T00:00:00"/>
    <s v="Monday"/>
    <d v="1899-12-30T22:35:13"/>
    <d v="1899-12-30T23:00:00"/>
    <n v="1"/>
    <d v="2017-03-06T00:00:00"/>
    <d v="2017-03-01T00:00:00"/>
    <d v="2017-03-06T00:00:00"/>
    <s v="Monday"/>
    <d v="1899-12-30T22:57:04"/>
    <d v="1899-12-30T23:00:00"/>
    <s v="One Way"/>
  </r>
  <r>
    <n v="1482626"/>
    <s v="RFID Card Member"/>
    <s v="Milwaukee"/>
    <s v="WI"/>
    <n v="53207"/>
    <s v="UNITED STATES"/>
    <s v="Annual Pass"/>
    <n v="336"/>
    <x v="40"/>
    <n v="43.004728999999998"/>
    <n v="-87.905463999999995"/>
    <x v="10"/>
    <n v="43.042490000000001"/>
    <n v="-87.909959999999998"/>
    <n v="21"/>
    <n v="0"/>
    <n v="3.2"/>
    <n v="3"/>
    <n v="126"/>
    <n v="-1"/>
    <d v="2017-03-17T00:00:00"/>
    <d v="2017-03-01T00:00:00"/>
    <d v="2017-03-17T00:00:00"/>
    <s v="Friday"/>
    <d v="1899-12-30T15:35:45"/>
    <d v="1899-12-30T16:00:00"/>
    <n v="1"/>
    <d v="2017-03-17T00:00:00"/>
    <d v="2017-03-01T00:00:00"/>
    <d v="2017-03-17T00:00:00"/>
    <s v="Friday"/>
    <d v="1899-12-30T15:56:38"/>
    <d v="1899-12-30T16:00:00"/>
    <s v="One Way"/>
  </r>
  <r>
    <n v="1357250"/>
    <s v="RFID Card Member"/>
    <s v="Milwaukee"/>
    <s v="WI"/>
    <n v="53202"/>
    <s v="UNITED STATES"/>
    <s v="Annual Pass"/>
    <n v="978"/>
    <x v="1"/>
    <n v="43.048200000000001"/>
    <n v="-87.900859999999994"/>
    <x v="1"/>
    <n v="43.03886"/>
    <n v="-87.902720000000002"/>
    <n v="4"/>
    <n v="0"/>
    <n v="0.6"/>
    <n v="0.6"/>
    <n v="24"/>
    <n v="-1"/>
    <d v="2017-03-01T00:00:00"/>
    <d v="2017-03-01T00:00:00"/>
    <d v="2017-03-01T00:00:00"/>
    <s v="Wednesday"/>
    <d v="1899-12-30T06:40:17"/>
    <d v="1899-12-30T07:00:00"/>
    <n v="1"/>
    <d v="2017-03-01T00:00:00"/>
    <d v="2017-03-01T00:00:00"/>
    <d v="2017-03-01T00:00:00"/>
    <s v="Wednesday"/>
    <d v="1899-12-30T06:44:20"/>
    <d v="1899-12-30T07:00:00"/>
    <s v="One Way"/>
  </r>
  <r>
    <n v="1088320"/>
    <s v="RFID Card Member"/>
    <s v="milwaukee"/>
    <s v="WI"/>
    <n v="53202"/>
    <s v="UNITED STATES"/>
    <s v="Annual Pass"/>
    <n v="38"/>
    <x v="1"/>
    <n v="43.048200000000001"/>
    <n v="-87.900859999999994"/>
    <x v="1"/>
    <n v="43.03886"/>
    <n v="-87.902720000000002"/>
    <n v="5"/>
    <n v="0"/>
    <n v="0.8"/>
    <n v="0.7"/>
    <n v="30"/>
    <n v="-1"/>
    <d v="2017-03-01T00:00:00"/>
    <d v="2017-03-01T00:00:00"/>
    <d v="2017-03-01T00:00:00"/>
    <s v="Wednesday"/>
    <d v="1899-12-30T08:22:57"/>
    <d v="1899-12-30T08:00:00"/>
    <n v="1"/>
    <d v="2017-03-01T00:00:00"/>
    <d v="2017-03-01T00:00:00"/>
    <d v="2017-03-01T00:00:00"/>
    <s v="Wednesday"/>
    <d v="1899-12-30T08:27:12"/>
    <d v="1899-12-30T08:00:00"/>
    <s v="One Way"/>
  </r>
  <r>
    <n v="1489319"/>
    <s v="RFID Card Member"/>
    <s v="Brookfield"/>
    <s v="WI"/>
    <n v="53045"/>
    <s v="UNITED STATES"/>
    <s v="Annual Pass"/>
    <n v="5481"/>
    <x v="21"/>
    <n v="43.060786"/>
    <n v="-87.883825999999999"/>
    <x v="18"/>
    <n v="43.074890000000003"/>
    <n v="-87.882810000000006"/>
    <n v="8"/>
    <n v="0"/>
    <n v="1.2"/>
    <n v="1.1000000000000001"/>
    <n v="48"/>
    <n v="-1"/>
    <d v="2017-03-01T00:00:00"/>
    <d v="2017-03-01T00:00:00"/>
    <d v="2017-03-01T00:00:00"/>
    <s v="Wednesday"/>
    <d v="1899-12-30T10:34:57"/>
    <d v="1899-12-30T11:00:00"/>
    <n v="1"/>
    <d v="2017-03-01T00:00:00"/>
    <d v="2017-03-01T00:00:00"/>
    <d v="2017-03-01T00:00:00"/>
    <s v="Wednesday"/>
    <d v="1899-12-30T10:42:27"/>
    <d v="1899-12-30T11:00:00"/>
    <s v="One Way"/>
  </r>
  <r>
    <n v="783916"/>
    <s v="RFID Card Member"/>
    <s v="Chicago"/>
    <s v="IL"/>
    <n v="60618"/>
    <s v="UNITED STATES"/>
    <s v="Annual Pass"/>
    <n v="978"/>
    <x v="2"/>
    <n v="43.03886"/>
    <n v="-87.902720000000002"/>
    <x v="27"/>
    <n v="43.034619999999997"/>
    <n v="-87.917500000000004"/>
    <n v="12"/>
    <n v="0"/>
    <n v="1.8"/>
    <n v="1.7"/>
    <n v="72"/>
    <n v="-1"/>
    <d v="2017-03-01T00:00:00"/>
    <d v="2017-03-01T00:00:00"/>
    <d v="2017-03-01T00:00:00"/>
    <s v="Wednesday"/>
    <d v="1899-12-30T14:30:41"/>
    <d v="1899-12-30T15:00:00"/>
    <n v="1"/>
    <d v="2017-03-01T00:00:00"/>
    <d v="2017-03-01T00:00:00"/>
    <d v="2017-03-01T00:00:00"/>
    <s v="Wednesday"/>
    <d v="1899-12-30T14:42:04"/>
    <d v="1899-12-30T15:00:00"/>
    <s v="One Way"/>
  </r>
  <r>
    <n v="1328721"/>
    <s v="RFID Card Member"/>
    <s v="Milwaukee"/>
    <s v="WI"/>
    <n v="53207"/>
    <s v="UNITED STATES"/>
    <s v="Annual Pass"/>
    <n v="997"/>
    <x v="49"/>
    <n v="43.026229999999998"/>
    <n v="-87.912809999999993"/>
    <x v="4"/>
    <n v="43.038580000000003"/>
    <n v="-87.90934"/>
    <n v="7"/>
    <n v="0"/>
    <n v="1.1000000000000001"/>
    <n v="1"/>
    <n v="42"/>
    <n v="-1"/>
    <d v="2017-03-01T00:00:00"/>
    <d v="2017-03-01T00:00:00"/>
    <d v="2017-03-01T00:00:00"/>
    <s v="Wednesday"/>
    <d v="1899-12-30T19:52:08"/>
    <d v="1899-12-30T20:00:00"/>
    <n v="1"/>
    <d v="2017-03-01T00:00:00"/>
    <d v="2017-03-01T00:00:00"/>
    <d v="2017-03-01T00:00:00"/>
    <s v="Wednesday"/>
    <d v="1899-12-30T19:59:20"/>
    <d v="1899-12-30T20:00:00"/>
    <s v="One Way"/>
  </r>
  <r>
    <n v="1425087"/>
    <s v="RFID Card Member"/>
    <s v="milwaukee"/>
    <s v="WI"/>
    <n v="53212"/>
    <s v="UNITED STATES"/>
    <s v="Annual Pass"/>
    <n v="5435"/>
    <x v="13"/>
    <n v="43.03913"/>
    <n v="-87.916150000000002"/>
    <x v="47"/>
    <n v="43.06033"/>
    <n v="-87.89546"/>
    <n v="13"/>
    <n v="0"/>
    <n v="2"/>
    <n v="1.9"/>
    <n v="78"/>
    <n v="-1"/>
    <d v="2017-03-01T00:00:00"/>
    <d v="2017-03-01T00:00:00"/>
    <d v="2017-03-01T00:00:00"/>
    <s v="Wednesday"/>
    <d v="1899-12-30T21:07:57"/>
    <d v="1899-12-30T21:00:00"/>
    <n v="1"/>
    <d v="2017-03-01T00:00:00"/>
    <d v="2017-03-01T00:00:00"/>
    <d v="2017-03-01T00:00:00"/>
    <s v="Wednesday"/>
    <d v="1899-12-30T21:20:46"/>
    <d v="1899-12-30T21:00:00"/>
    <s v="One Way"/>
  </r>
  <r>
    <n v="1240065"/>
    <s v="RFID Card Member"/>
    <s v="Milwaukee"/>
    <s v="WI"/>
    <n v="53212"/>
    <s v="UNITED STATES"/>
    <s v="Annual Pass"/>
    <n v="5529"/>
    <x v="14"/>
    <n v="43.049230000000001"/>
    <n v="-87.911940000000001"/>
    <x v="39"/>
    <n v="43.05536"/>
    <n v="-87.90504"/>
    <n v="5"/>
    <n v="0"/>
    <n v="0.8"/>
    <n v="0.7"/>
    <n v="30"/>
    <n v="-1"/>
    <d v="2017-03-01T00:00:00"/>
    <d v="2017-03-01T00:00:00"/>
    <d v="2017-03-01T00:00:00"/>
    <s v="Wednesday"/>
    <d v="1899-12-30T23:45:01"/>
    <d v="1899-12-31T00:00:00"/>
    <n v="1"/>
    <d v="2017-03-01T00:00:00"/>
    <d v="2017-03-01T00:00:00"/>
    <d v="2017-03-01T00:00:00"/>
    <s v="Wednesday"/>
    <d v="1899-12-30T23:50:27"/>
    <d v="1899-12-31T00:00:00"/>
    <s v="One Way"/>
  </r>
  <r>
    <n v="946290"/>
    <s v="RFID Card Member"/>
    <s v="Milwaukee"/>
    <s v="WI"/>
    <n v="53208"/>
    <s v="UNITED STATES"/>
    <s v="Annual Pass"/>
    <n v="5522"/>
    <x v="19"/>
    <n v="43.074890000000003"/>
    <n v="-87.882810000000006"/>
    <x v="31"/>
    <n v="43.069021999999997"/>
    <n v="-87.887940999999998"/>
    <n v="5"/>
    <n v="0"/>
    <n v="0.8"/>
    <n v="0.7"/>
    <n v="30"/>
    <n v="-1"/>
    <d v="2017-03-02T00:00:00"/>
    <d v="2017-03-01T00:00:00"/>
    <d v="2017-03-02T00:00:00"/>
    <s v="Thursday"/>
    <d v="1899-12-30T12:08:20"/>
    <d v="1899-12-30T12:00:00"/>
    <n v="1"/>
    <d v="2017-03-02T00:00:00"/>
    <d v="2017-03-01T00:00:00"/>
    <d v="2017-03-02T00:00:00"/>
    <s v="Thursday"/>
    <d v="1899-12-30T12:13:08"/>
    <d v="1899-12-30T12:00:00"/>
    <s v="One Way"/>
  </r>
  <r>
    <n v="1280631"/>
    <s v="RFID Card Member"/>
    <s v="Milwaukee"/>
    <s v="WI"/>
    <n v="53202"/>
    <s v="UNITED STATES"/>
    <s v="Annual Pass"/>
    <n v="11148"/>
    <x v="13"/>
    <n v="43.03913"/>
    <n v="-87.916150000000002"/>
    <x v="28"/>
    <n v="43.038719999999998"/>
    <n v="-87.905339999999995"/>
    <n v="6"/>
    <n v="0"/>
    <n v="0.9"/>
    <n v="0.9"/>
    <n v="36"/>
    <n v="-1"/>
    <d v="2017-03-02T00:00:00"/>
    <d v="2017-03-01T00:00:00"/>
    <d v="2017-03-02T00:00:00"/>
    <s v="Thursday"/>
    <d v="1899-12-30T13:05:06"/>
    <d v="1899-12-30T13:00:00"/>
    <n v="1"/>
    <d v="2017-03-02T00:00:00"/>
    <d v="2017-03-01T00:00:00"/>
    <d v="2017-03-02T00:00:00"/>
    <s v="Thursday"/>
    <d v="1899-12-30T13:11:00"/>
    <d v="1899-12-30T13:00:00"/>
    <s v="One Way"/>
  </r>
  <r>
    <n v="1255308"/>
    <s v="RFID Card Member"/>
    <s v="Milwaukee"/>
    <s v="WI"/>
    <n v="53211"/>
    <s v="UNITED STATES"/>
    <s v="30-Day Pass"/>
    <n v="11127"/>
    <x v="17"/>
    <n v="43.066893999999998"/>
    <n v="-87.877936000000005"/>
    <x v="19"/>
    <n v="43.060786"/>
    <n v="-87.883825999999999"/>
    <n v="5"/>
    <n v="0"/>
    <n v="0.8"/>
    <n v="0.7"/>
    <n v="30"/>
    <n v="-1"/>
    <d v="2017-03-02T00:00:00"/>
    <d v="2017-03-01T00:00:00"/>
    <d v="2017-03-02T00:00:00"/>
    <s v="Thursday"/>
    <d v="1899-12-30T15:46:39"/>
    <d v="1899-12-30T16:00:00"/>
    <n v="1"/>
    <d v="2017-03-02T00:00:00"/>
    <d v="2017-03-01T00:00:00"/>
    <d v="2017-03-02T00:00:00"/>
    <s v="Thursday"/>
    <d v="1899-12-30T15:51:49"/>
    <d v="1899-12-30T16:00:00"/>
    <s v="One Way"/>
  </r>
  <r>
    <n v="1492987"/>
    <s v="RFID Card Member"/>
    <s v="Milwaukee "/>
    <s v="WI"/>
    <n v="53202"/>
    <s v="UNITED STATES"/>
    <s v="30-Day Pass"/>
    <n v="11151"/>
    <x v="31"/>
    <n v="43.052460000000004"/>
    <n v="-87.891000000000005"/>
    <x v="10"/>
    <n v="43.042490000000001"/>
    <n v="-87.909959999999998"/>
    <n v="10"/>
    <n v="0"/>
    <n v="1.5"/>
    <n v="1.4"/>
    <n v="60"/>
    <n v="-1"/>
    <d v="2017-03-02T00:00:00"/>
    <d v="2017-03-01T00:00:00"/>
    <d v="2017-03-02T00:00:00"/>
    <s v="Thursday"/>
    <d v="1899-12-30T16:21:42"/>
    <d v="1899-12-30T16:00:00"/>
    <n v="1"/>
    <d v="2017-03-02T00:00:00"/>
    <d v="2017-03-01T00:00:00"/>
    <d v="2017-03-02T00:00:00"/>
    <s v="Thursday"/>
    <d v="1899-12-30T16:31:17"/>
    <d v="1899-12-30T17:00:00"/>
    <s v="One Way"/>
  </r>
  <r>
    <n v="1494109"/>
    <s v="RFID Card Member"/>
    <s v="Milwaukee"/>
    <s v="WI"/>
    <n v="53233"/>
    <s v="UNITED STATES"/>
    <s v="Annual Pass"/>
    <n v="11054"/>
    <x v="2"/>
    <n v="43.03886"/>
    <n v="-87.902720000000002"/>
    <x v="5"/>
    <n v="43.040349999999997"/>
    <n v="-87.920760000000001"/>
    <n v="9"/>
    <n v="0"/>
    <n v="1.4"/>
    <n v="1.3"/>
    <n v="54"/>
    <n v="-1"/>
    <d v="2017-03-02T00:00:00"/>
    <d v="2017-03-01T00:00:00"/>
    <d v="2017-03-02T00:00:00"/>
    <s v="Thursday"/>
    <d v="1899-12-30T17:11:32"/>
    <d v="1899-12-30T17:00:00"/>
    <n v="1"/>
    <d v="2017-03-02T00:00:00"/>
    <d v="2017-03-01T00:00:00"/>
    <d v="2017-03-02T00:00:00"/>
    <s v="Thursday"/>
    <d v="1899-12-30T17:20:29"/>
    <d v="1899-12-30T17:00:00"/>
    <s v="One Way"/>
  </r>
  <r>
    <n v="1137916"/>
    <s v="RFID Card Member"/>
    <s v="Milwaukee "/>
    <s v="WI"/>
    <n v="53202"/>
    <s v="UNITED STATES"/>
    <s v="Annual Pass"/>
    <n v="346"/>
    <x v="7"/>
    <n v="43.038580000000003"/>
    <n v="-87.90934"/>
    <x v="26"/>
    <n v="43.052460000000004"/>
    <n v="-87.891000000000005"/>
    <n v="13"/>
    <n v="0"/>
    <n v="2"/>
    <n v="1.9"/>
    <n v="78"/>
    <n v="-1"/>
    <d v="2017-03-02T00:00:00"/>
    <d v="2017-03-01T00:00:00"/>
    <d v="2017-03-02T00:00:00"/>
    <s v="Thursday"/>
    <d v="1899-12-30T18:19:56"/>
    <d v="1899-12-30T18:00:00"/>
    <n v="1"/>
    <d v="2017-03-02T00:00:00"/>
    <d v="2017-03-01T00:00:00"/>
    <d v="2017-03-02T00:00:00"/>
    <s v="Thursday"/>
    <d v="1899-12-30T18:32:05"/>
    <d v="1899-12-30T19:00:00"/>
    <s v="One Way"/>
  </r>
  <r>
    <n v="550946"/>
    <s v="RFID Card Member"/>
    <s v="Milwaukee"/>
    <s v="WI"/>
    <n v="53202"/>
    <s v="UNITED STATES"/>
    <s v="Annual Pass"/>
    <n v="5588"/>
    <x v="18"/>
    <n v="43.034619999999997"/>
    <n v="-87.917500000000004"/>
    <x v="3"/>
    <n v="43.03519"/>
    <n v="-87.907390000000007"/>
    <n v="5"/>
    <n v="0"/>
    <n v="0.8"/>
    <n v="0.7"/>
    <n v="30"/>
    <n v="-1"/>
    <d v="2017-03-02T00:00:00"/>
    <d v="2017-03-01T00:00:00"/>
    <d v="2017-03-02T00:00:00"/>
    <s v="Thursday"/>
    <d v="1899-12-30T18:35:50"/>
    <d v="1899-12-30T19:00:00"/>
    <n v="1"/>
    <d v="2017-03-02T00:00:00"/>
    <d v="2017-03-01T00:00:00"/>
    <d v="2017-03-02T00:00:00"/>
    <s v="Thursday"/>
    <d v="1899-12-30T18:40:59"/>
    <d v="1899-12-30T19:00:00"/>
    <s v="One Way"/>
  </r>
  <r>
    <n v="1249286"/>
    <s v="RFID Card Member"/>
    <s v="Skokie"/>
    <s v="IL"/>
    <n v="60077"/>
    <s v="UNITED STATES"/>
    <s v="Bublr for Organizations"/>
    <n v="5486"/>
    <x v="35"/>
    <n v="43.074655999999997"/>
    <n v="-87.889011999999994"/>
    <x v="11"/>
    <n v="43.078530000000001"/>
    <n v="-87.882620000000003"/>
    <n v="6"/>
    <n v="0"/>
    <n v="0.9"/>
    <n v="0.9"/>
    <n v="36"/>
    <n v="-1"/>
    <d v="2017-03-02T00:00:00"/>
    <d v="2017-03-01T00:00:00"/>
    <d v="2017-03-02T00:00:00"/>
    <s v="Thursday"/>
    <d v="1899-12-30T18:45:40"/>
    <d v="1899-12-30T19:00:00"/>
    <n v="1"/>
    <d v="2017-03-02T00:00:00"/>
    <d v="2017-03-01T00:00:00"/>
    <d v="2017-03-02T00:00:00"/>
    <s v="Thursday"/>
    <d v="1899-12-30T18:51:39"/>
    <d v="1899-12-30T19:00:00"/>
    <s v="One Way"/>
  </r>
  <r>
    <n v="825934"/>
    <s v="RFID Card Member"/>
    <s v="Milwaukee"/>
    <s v="WI"/>
    <n v="53208"/>
    <s v="UNITED STATES"/>
    <s v="Annual Pass"/>
    <n v="22"/>
    <x v="37"/>
    <n v="43.046570000000003"/>
    <n v="-87.908720000000002"/>
    <x v="10"/>
    <n v="43.042490000000001"/>
    <n v="-87.909959999999998"/>
    <n v="3"/>
    <n v="0"/>
    <n v="0.5"/>
    <n v="0.4"/>
    <n v="18"/>
    <n v="-1"/>
    <d v="2017-03-03T00:00:00"/>
    <d v="2017-03-01T00:00:00"/>
    <d v="2017-03-03T00:00:00"/>
    <s v="Friday"/>
    <d v="1899-12-30T07:25:40"/>
    <d v="1899-12-30T07:00:00"/>
    <n v="1"/>
    <d v="2017-03-03T00:00:00"/>
    <d v="2017-03-01T00:00:00"/>
    <d v="2017-03-03T00:00:00"/>
    <s v="Friday"/>
    <d v="1899-12-30T07:28:54"/>
    <d v="1899-12-30T07:00:00"/>
    <s v="One Way"/>
  </r>
  <r>
    <n v="1407702"/>
    <s v="RFID Card Member"/>
    <s v="Milwaukee"/>
    <s v="WI"/>
    <n v="53202"/>
    <s v="UNITED STATES"/>
    <s v="Annual Pass"/>
    <n v="99"/>
    <x v="35"/>
    <n v="43.074655999999997"/>
    <n v="-87.889011999999994"/>
    <x v="7"/>
    <n v="43.074655999999997"/>
    <n v="-87.889011999999994"/>
    <n v="17"/>
    <n v="0"/>
    <n v="2.6"/>
    <n v="2.4"/>
    <n v="102"/>
    <n v="-1"/>
    <d v="2017-03-03T00:00:00"/>
    <d v="2017-03-01T00:00:00"/>
    <d v="2017-03-03T00:00:00"/>
    <s v="Friday"/>
    <d v="1899-12-30T10:50:00"/>
    <d v="1899-12-30T11:00:00"/>
    <n v="1"/>
    <d v="2017-03-03T00:00:00"/>
    <d v="2017-03-01T00:00:00"/>
    <d v="2017-03-03T00:00:00"/>
    <s v="Friday"/>
    <d v="1899-12-30T11:07:53"/>
    <d v="1899-12-30T11:00:00"/>
    <s v="Round Trip"/>
  </r>
  <r>
    <n v="1215751"/>
    <s v="RFID Card Member"/>
    <s v="milwaukee"/>
    <s v="WI"/>
    <n v="53212"/>
    <s v="UNITED STATES"/>
    <s v="Bublr for Organizations"/>
    <n v="96"/>
    <x v="19"/>
    <n v="43.074890000000003"/>
    <n v="-87.882810000000006"/>
    <x v="18"/>
    <n v="43.074890000000003"/>
    <n v="-87.882810000000006"/>
    <n v="41"/>
    <n v="0"/>
    <n v="6.2"/>
    <n v="5.8"/>
    <n v="246"/>
    <n v="-1"/>
    <d v="2017-03-03T00:00:00"/>
    <d v="2017-03-01T00:00:00"/>
    <d v="2017-03-03T00:00:00"/>
    <s v="Friday"/>
    <d v="1899-12-30T11:23:52"/>
    <d v="1899-12-30T11:00:00"/>
    <n v="1"/>
    <d v="2017-03-03T00:00:00"/>
    <d v="2017-03-01T00:00:00"/>
    <d v="2017-03-03T00:00:00"/>
    <s v="Friday"/>
    <d v="1899-12-30T12:04:38"/>
    <d v="1899-12-30T12:00:00"/>
    <s v="Round Trip"/>
  </r>
  <r>
    <n v="1260485"/>
    <s v="RFID Card Member"/>
    <s v="Shorewood"/>
    <s v="WI"/>
    <n v="53211"/>
    <s v="UNITED STATES"/>
    <s v="Annual Pass"/>
    <n v="5544"/>
    <x v="38"/>
    <n v="43.038719999999998"/>
    <n v="-87.905339999999995"/>
    <x v="1"/>
    <n v="43.03886"/>
    <n v="-87.902720000000002"/>
    <n v="2"/>
    <n v="0"/>
    <n v="0.3"/>
    <n v="0.3"/>
    <n v="12"/>
    <n v="-1"/>
    <d v="2017-03-03T00:00:00"/>
    <d v="2017-03-01T00:00:00"/>
    <d v="2017-03-03T00:00:00"/>
    <s v="Friday"/>
    <d v="1899-12-30T13:26:18"/>
    <d v="1899-12-30T13:00:00"/>
    <n v="1"/>
    <d v="2017-03-03T00:00:00"/>
    <d v="2017-03-01T00:00:00"/>
    <d v="2017-03-03T00:00:00"/>
    <s v="Friday"/>
    <d v="1899-12-30T13:28:29"/>
    <d v="1899-12-30T13:00:00"/>
    <s v="One Way"/>
  </r>
  <r>
    <n v="1391757"/>
    <s v="RFID Card Member"/>
    <s v="Milwaukee"/>
    <s v="WI"/>
    <n v="53211"/>
    <s v="UNITED STATES"/>
    <s v="Annual Pass"/>
    <n v="33"/>
    <x v="0"/>
    <n v="43.042490000000001"/>
    <n v="-87.909959999999998"/>
    <x v="10"/>
    <n v="43.042490000000001"/>
    <n v="-87.909959999999998"/>
    <n v="44"/>
    <n v="0"/>
    <n v="6.6"/>
    <n v="6.3"/>
    <n v="264"/>
    <n v="-1"/>
    <d v="2017-03-03T00:00:00"/>
    <d v="2017-03-01T00:00:00"/>
    <d v="2017-03-03T00:00:00"/>
    <s v="Friday"/>
    <d v="1899-12-30T17:56:14"/>
    <d v="1899-12-30T18:00:00"/>
    <n v="1"/>
    <d v="2017-03-03T00:00:00"/>
    <d v="2017-03-01T00:00:00"/>
    <d v="2017-03-03T00:00:00"/>
    <s v="Friday"/>
    <d v="1899-12-30T18:40:26"/>
    <d v="1899-12-30T19:00:00"/>
    <s v="Round Trip"/>
  </r>
  <r>
    <n v="825934"/>
    <s v="RFID Card Member"/>
    <s v="Milwaukee"/>
    <s v="WI"/>
    <n v="53208"/>
    <s v="UNITED STATES"/>
    <s v="Annual Pass"/>
    <n v="22"/>
    <x v="0"/>
    <n v="43.042490000000001"/>
    <n v="-87.909959999999998"/>
    <x v="43"/>
    <n v="43.046570000000003"/>
    <n v="-87.908720000000002"/>
    <n v="5"/>
    <n v="0"/>
    <n v="0.8"/>
    <n v="0.7"/>
    <n v="30"/>
    <n v="-1"/>
    <d v="2017-03-03T00:00:00"/>
    <d v="2017-03-01T00:00:00"/>
    <d v="2017-03-03T00:00:00"/>
    <s v="Friday"/>
    <d v="1899-12-30T18:23:36"/>
    <d v="1899-12-30T18:00:00"/>
    <n v="1"/>
    <d v="2017-03-03T00:00:00"/>
    <d v="2017-03-01T00:00:00"/>
    <d v="2017-03-03T00:00:00"/>
    <s v="Friday"/>
    <d v="1899-12-30T18:28:41"/>
    <d v="1899-12-30T18:00:00"/>
    <s v="One Way"/>
  </r>
  <r>
    <n v="1196023"/>
    <s v="RFID Card Member"/>
    <s v="Milwaukee"/>
    <s v="WI"/>
    <n v="53202"/>
    <s v="UNITED STATES"/>
    <s v="Bublr for Organizations"/>
    <n v="47"/>
    <x v="17"/>
    <n v="43.066893999999998"/>
    <n v="-87.877936000000005"/>
    <x v="18"/>
    <n v="43.074890000000003"/>
    <n v="-87.882810000000006"/>
    <n v="14"/>
    <n v="0"/>
    <n v="2.1"/>
    <n v="2"/>
    <n v="84"/>
    <n v="-1"/>
    <d v="2017-03-04T00:00:00"/>
    <d v="2017-03-01T00:00:00"/>
    <d v="2017-03-04T00:00:00"/>
    <s v="Saturday"/>
    <d v="1899-12-30T17:24:42"/>
    <d v="1899-12-30T17:00:00"/>
    <n v="1"/>
    <d v="2017-03-04T00:00:00"/>
    <d v="2017-03-01T00:00:00"/>
    <d v="2017-03-04T00:00:00"/>
    <s v="Saturday"/>
    <d v="1899-12-30T17:38:41"/>
    <d v="1899-12-30T18:00:00"/>
    <s v="One Way"/>
  </r>
  <r>
    <n v="986622"/>
    <s v="RFID Card Member"/>
    <s v="Waukegan"/>
    <s v="IL"/>
    <n v="60085"/>
    <s v="UNITED STATES"/>
    <s v="Annual Pass"/>
    <n v="11135"/>
    <x v="30"/>
    <n v="43.053040000000003"/>
    <n v="-87.897660000000002"/>
    <x v="23"/>
    <n v="43.045712999999999"/>
    <n v="-87.899756999999994"/>
    <n v="6"/>
    <n v="0"/>
    <n v="0.9"/>
    <n v="0.9"/>
    <n v="36"/>
    <n v="-1"/>
    <d v="2017-03-04T00:00:00"/>
    <d v="2017-03-01T00:00:00"/>
    <d v="2017-03-04T00:00:00"/>
    <s v="Saturday"/>
    <d v="1899-12-30T17:41:58"/>
    <d v="1899-12-30T18:00:00"/>
    <n v="1"/>
    <d v="2017-03-04T00:00:00"/>
    <d v="2017-03-01T00:00:00"/>
    <d v="2017-03-04T00:00:00"/>
    <s v="Saturday"/>
    <d v="1899-12-30T17:47:20"/>
    <d v="1899-12-30T18:00:00"/>
    <s v="One Way"/>
  </r>
  <r>
    <n v="1357250"/>
    <s v="RFID Card Member"/>
    <s v="Milwaukee"/>
    <s v="WI"/>
    <n v="53202"/>
    <s v="UNITED STATES"/>
    <s v="Annual Pass"/>
    <n v="11087"/>
    <x v="37"/>
    <n v="43.046570000000003"/>
    <n v="-87.908720000000002"/>
    <x v="2"/>
    <n v="43.048200000000001"/>
    <n v="-87.900859999999994"/>
    <n v="5"/>
    <n v="0"/>
    <n v="0.8"/>
    <n v="0.7"/>
    <n v="30"/>
    <n v="-1"/>
    <d v="2017-03-04T00:00:00"/>
    <d v="2017-03-01T00:00:00"/>
    <d v="2017-03-04T00:00:00"/>
    <s v="Saturday"/>
    <d v="1899-12-30T21:40:07"/>
    <d v="1899-12-30T22:00:00"/>
    <n v="1"/>
    <d v="2017-03-04T00:00:00"/>
    <d v="2017-03-01T00:00:00"/>
    <d v="2017-03-04T00:00:00"/>
    <s v="Saturday"/>
    <d v="1899-12-30T21:45:31"/>
    <d v="1899-12-30T22:00:00"/>
    <s v="One Way"/>
  </r>
  <r>
    <n v="1250902"/>
    <s v="RFID Card Member"/>
    <s v="Wauwatosa"/>
    <s v="WI"/>
    <n v="53213"/>
    <s v="UNITED STATES"/>
    <s v="Bublr for Organizations"/>
    <n v="5446"/>
    <x v="24"/>
    <n v="43.06033"/>
    <n v="-87.89546"/>
    <x v="22"/>
    <n v="43.060250000000003"/>
    <n v="-87.892169999999993"/>
    <n v="1"/>
    <n v="0"/>
    <n v="0.2"/>
    <n v="0.1"/>
    <n v="6"/>
    <n v="-1"/>
    <d v="2017-03-04T00:00:00"/>
    <d v="2017-03-01T00:00:00"/>
    <d v="2017-03-04T00:00:00"/>
    <s v="Saturday"/>
    <d v="1899-12-30T22:03:23"/>
    <d v="1899-12-30T22:00:00"/>
    <n v="1"/>
    <d v="2017-03-04T00:00:00"/>
    <d v="2017-03-01T00:00:00"/>
    <d v="2017-03-04T00:00:00"/>
    <s v="Saturday"/>
    <d v="1899-12-30T22:04:39"/>
    <d v="1899-12-30T22:00:00"/>
    <s v="One Way"/>
  </r>
  <r>
    <n v="1351368"/>
    <s v="RFID Card Member"/>
    <s v="Milwaukee"/>
    <s v="WI"/>
    <n v="53202"/>
    <s v="UNITED STATES"/>
    <s v="Annual Pass"/>
    <n v="989"/>
    <x v="1"/>
    <n v="43.048200000000001"/>
    <n v="-87.900859999999994"/>
    <x v="26"/>
    <n v="43.052460000000004"/>
    <n v="-87.891000000000005"/>
    <n v="8"/>
    <n v="0"/>
    <n v="1.2"/>
    <n v="1.1000000000000001"/>
    <n v="48"/>
    <n v="-1"/>
    <d v="2017-03-04T00:00:00"/>
    <d v="2017-03-01T00:00:00"/>
    <d v="2017-03-04T00:00:00"/>
    <s v="Saturday"/>
    <d v="1899-12-30T22:20:44"/>
    <d v="1899-12-30T22:00:00"/>
    <n v="1"/>
    <d v="2017-03-04T00:00:00"/>
    <d v="2017-03-01T00:00:00"/>
    <d v="2017-03-04T00:00:00"/>
    <s v="Saturday"/>
    <d v="1899-12-30T22:28:08"/>
    <d v="1899-12-30T22:00:00"/>
    <s v="One Way"/>
  </r>
  <r>
    <n v="1360169"/>
    <s v="RFID Card Member"/>
    <s v="Elkhorn"/>
    <s v="WI"/>
    <n v="53121"/>
    <s v="UNITED STATES"/>
    <s v="Annual Pass"/>
    <n v="228"/>
    <x v="24"/>
    <n v="43.06033"/>
    <n v="-87.89546"/>
    <x v="22"/>
    <n v="43.060250000000003"/>
    <n v="-87.892169999999993"/>
    <n v="1"/>
    <n v="0"/>
    <n v="0.2"/>
    <n v="0.1"/>
    <n v="6"/>
    <n v="-1"/>
    <d v="2017-03-05T00:00:00"/>
    <d v="2017-03-01T00:00:00"/>
    <d v="2017-03-05T00:00:00"/>
    <s v="Sunday"/>
    <d v="1899-12-30T02:01:43"/>
    <d v="1899-12-30T02:00:00"/>
    <n v="1"/>
    <d v="2017-03-05T00:00:00"/>
    <d v="2017-03-01T00:00:00"/>
    <d v="2017-03-05T00:00:00"/>
    <s v="Sunday"/>
    <d v="1899-12-30T02:02:57"/>
    <d v="1899-12-30T02:00:00"/>
    <s v="One Way"/>
  </r>
  <r>
    <n v="1154367"/>
    <s v="RFID Card Member"/>
    <s v="Milwaukee"/>
    <s v="WI"/>
    <n v="53202"/>
    <s v="UNITED STATES"/>
    <s v="Annual Pass"/>
    <n v="5518"/>
    <x v="37"/>
    <n v="43.046570000000003"/>
    <n v="-87.908720000000002"/>
    <x v="10"/>
    <n v="43.042490000000001"/>
    <n v="-87.909959999999998"/>
    <n v="5"/>
    <n v="0"/>
    <n v="0.8"/>
    <n v="0.7"/>
    <n v="30"/>
    <n v="-1"/>
    <d v="2017-03-05T00:00:00"/>
    <d v="2017-03-01T00:00:00"/>
    <d v="2017-03-05T00:00:00"/>
    <s v="Sunday"/>
    <d v="1899-12-30T11:35:31"/>
    <d v="1899-12-30T12:00:00"/>
    <n v="1"/>
    <d v="2017-03-05T00:00:00"/>
    <d v="2017-03-01T00:00:00"/>
    <d v="2017-03-05T00:00:00"/>
    <s v="Sunday"/>
    <d v="1899-12-30T11:40:25"/>
    <d v="1899-12-30T12:00:00"/>
    <s v="One Way"/>
  </r>
  <r>
    <n v="1527517"/>
    <s v="RFID Card Member"/>
    <s v="Milwaukee"/>
    <s v="WI"/>
    <n v="53202"/>
    <s v="UNITED STATES"/>
    <s v="Pay as You Go Pass"/>
    <n v="11115"/>
    <x v="13"/>
    <n v="43.03913"/>
    <n v="-87.916150000000002"/>
    <x v="26"/>
    <n v="43.052460000000004"/>
    <n v="-87.891000000000005"/>
    <n v="21"/>
    <n v="2"/>
    <n v="3.2"/>
    <n v="3"/>
    <n v="126"/>
    <n v="-1"/>
    <d v="2017-03-05T00:00:00"/>
    <d v="2017-03-01T00:00:00"/>
    <d v="2017-03-05T00:00:00"/>
    <s v="Sunday"/>
    <d v="1899-12-30T14:49:03"/>
    <d v="1899-12-30T15:00:00"/>
    <n v="1"/>
    <d v="2017-03-05T00:00:00"/>
    <d v="2017-03-01T00:00:00"/>
    <d v="2017-03-05T00:00:00"/>
    <s v="Sunday"/>
    <d v="1899-12-30T15:10:59"/>
    <d v="1899-12-30T15:00:00"/>
    <s v="One Way"/>
  </r>
  <r>
    <n v="1362171"/>
    <s v="RFID Card Member"/>
    <s v="Milwaukee"/>
    <s v="WI"/>
    <n v="53201"/>
    <s v="UNITED STATES"/>
    <s v="Annual Pass"/>
    <n v="13"/>
    <x v="27"/>
    <n v="43.058010000000003"/>
    <n v="-87.877300000000005"/>
    <x v="11"/>
    <n v="43.078530000000001"/>
    <n v="-87.882620000000003"/>
    <n v="17"/>
    <n v="0"/>
    <n v="2.6"/>
    <n v="2.4"/>
    <n v="102"/>
    <n v="-1"/>
    <d v="2017-03-05T00:00:00"/>
    <d v="2017-03-01T00:00:00"/>
    <d v="2017-03-05T00:00:00"/>
    <s v="Sunday"/>
    <d v="1899-12-30T14:49:23"/>
    <d v="1899-12-30T15:00:00"/>
    <n v="1"/>
    <d v="2017-03-05T00:00:00"/>
    <d v="2017-03-01T00:00:00"/>
    <d v="2017-03-05T00:00:00"/>
    <s v="Sunday"/>
    <d v="1899-12-30T15:06:38"/>
    <d v="1899-12-30T15:00:00"/>
    <s v="One Way"/>
  </r>
  <r>
    <n v="1400126"/>
    <s v="RFID Card Member"/>
    <s v="Milwaukee"/>
    <s v="WI"/>
    <n v="53211"/>
    <s v="UNITED STATES"/>
    <s v="Annual Pass"/>
    <n v="44"/>
    <x v="17"/>
    <n v="43.066893999999998"/>
    <n v="-87.877936000000005"/>
    <x v="47"/>
    <n v="43.06033"/>
    <n v="-87.89546"/>
    <n v="7"/>
    <n v="0"/>
    <n v="1.1000000000000001"/>
    <n v="1"/>
    <n v="42"/>
    <n v="-1"/>
    <d v="2017-03-05T00:00:00"/>
    <d v="2017-03-01T00:00:00"/>
    <d v="2017-03-05T00:00:00"/>
    <s v="Sunday"/>
    <d v="1899-12-30T19:21:22"/>
    <d v="1899-12-30T19:00:00"/>
    <n v="1"/>
    <d v="2017-03-05T00:00:00"/>
    <d v="2017-03-01T00:00:00"/>
    <d v="2017-03-05T00:00:00"/>
    <s v="Sunday"/>
    <d v="1899-12-30T19:28:58"/>
    <d v="1899-12-30T19:00:00"/>
    <s v="One Way"/>
  </r>
  <r>
    <n v="1400126"/>
    <s v="RFID Card Member"/>
    <s v="Milwaukee"/>
    <s v="WI"/>
    <n v="53211"/>
    <s v="UNITED STATES"/>
    <s v="Annual Pass"/>
    <n v="44"/>
    <x v="24"/>
    <n v="43.06033"/>
    <n v="-87.89546"/>
    <x v="49"/>
    <n v="43.066893999999998"/>
    <n v="-87.877936000000005"/>
    <n v="10"/>
    <n v="0"/>
    <n v="1.5"/>
    <n v="1.4"/>
    <n v="60"/>
    <n v="-1"/>
    <d v="2017-03-05T00:00:00"/>
    <d v="2017-03-01T00:00:00"/>
    <d v="2017-03-05T00:00:00"/>
    <s v="Sunday"/>
    <d v="1899-12-30T22:20:36"/>
    <d v="1899-12-30T22:00:00"/>
    <n v="1"/>
    <d v="2017-03-05T00:00:00"/>
    <d v="2017-03-01T00:00:00"/>
    <d v="2017-03-05T00:00:00"/>
    <s v="Sunday"/>
    <d v="1899-12-30T22:30:40"/>
    <d v="1899-12-30T23:00:00"/>
    <s v="One Way"/>
  </r>
  <r>
    <n v="1425087"/>
    <s v="RFID Card Member"/>
    <s v="milwaukee"/>
    <s v="WI"/>
    <n v="53212"/>
    <s v="UNITED STATES"/>
    <s v="Annual Pass"/>
    <n v="11065"/>
    <x v="13"/>
    <n v="43.03913"/>
    <n v="-87.916150000000002"/>
    <x v="47"/>
    <n v="43.06033"/>
    <n v="-87.89546"/>
    <n v="20"/>
    <n v="0"/>
    <n v="3"/>
    <n v="2.9"/>
    <n v="120"/>
    <n v="-1"/>
    <d v="2017-03-05T00:00:00"/>
    <d v="2017-03-01T00:00:00"/>
    <d v="2017-03-05T00:00:00"/>
    <s v="Sunday"/>
    <d v="1899-12-30T22:34:24"/>
    <d v="1899-12-30T23:00:00"/>
    <n v="1"/>
    <d v="2017-03-05T00:00:00"/>
    <d v="2017-03-01T00:00:00"/>
    <d v="2017-03-05T00:00:00"/>
    <s v="Sunday"/>
    <d v="1899-12-30T22:54:16"/>
    <d v="1899-12-30T23:00:00"/>
    <s v="One Way"/>
  </r>
  <r>
    <n v="1523390"/>
    <s v="RFID Card Member"/>
    <s v="Milwaukee"/>
    <s v="WI"/>
    <n v="53212"/>
    <s v="UNITED STATES"/>
    <s v="Pay as You Go Pass"/>
    <n v="145"/>
    <x v="29"/>
    <n v="43.045712999999999"/>
    <n v="-87.899756999999994"/>
    <x v="20"/>
    <n v="43.05847"/>
    <n v="-87.898079999999993"/>
    <n v="5"/>
    <n v="2"/>
    <n v="0.8"/>
    <n v="0.7"/>
    <n v="30"/>
    <n v="-1"/>
    <d v="2017-03-06T00:00:00"/>
    <d v="2017-03-01T00:00:00"/>
    <d v="2017-03-06T00:00:00"/>
    <s v="Monday"/>
    <d v="1899-12-30T06:08:21"/>
    <d v="1899-12-30T06:00:00"/>
    <n v="1"/>
    <d v="2017-03-06T00:00:00"/>
    <d v="2017-03-01T00:00:00"/>
    <d v="2017-03-06T00:00:00"/>
    <s v="Monday"/>
    <d v="1899-12-30T06:13:25"/>
    <d v="1899-12-30T06:00:00"/>
    <s v="One Way"/>
  </r>
  <r>
    <n v="1395518"/>
    <s v="RFID Card Member"/>
    <s v="Stevens Point"/>
    <s v="WI"/>
    <n v="54481"/>
    <s v="UNITED STATES"/>
    <s v="Annual Pass"/>
    <n v="6"/>
    <x v="6"/>
    <n v="43.078530000000001"/>
    <n v="-87.882620000000003"/>
    <x v="18"/>
    <n v="43.074890000000003"/>
    <n v="-87.882810000000006"/>
    <n v="2"/>
    <n v="0"/>
    <n v="0.3"/>
    <n v="0.3"/>
    <n v="12"/>
    <n v="-1"/>
    <d v="2017-03-06T00:00:00"/>
    <d v="2017-03-01T00:00:00"/>
    <d v="2017-03-06T00:00:00"/>
    <s v="Monday"/>
    <d v="1899-12-30T06:20:20"/>
    <d v="1899-12-30T06:00:00"/>
    <n v="1"/>
    <d v="2017-03-06T00:00:00"/>
    <d v="2017-03-01T00:00:00"/>
    <d v="2017-03-06T00:00:00"/>
    <s v="Monday"/>
    <d v="1899-12-30T06:22:19"/>
    <d v="1899-12-30T06:00:00"/>
    <s v="One Way"/>
  </r>
  <r>
    <n v="1426266"/>
    <s v="RFID Card Member"/>
    <s v="Milwaukee"/>
    <s v="WI"/>
    <n v="53202"/>
    <s v="UNITED STATES"/>
    <s v="Pay as You Go Pass"/>
    <n v="129"/>
    <x v="48"/>
    <n v="43.058619999999998"/>
    <n v="-87.885319999999993"/>
    <x v="8"/>
    <n v="43.058619999999998"/>
    <n v="-87.885319999999993"/>
    <n v="1"/>
    <n v="0"/>
    <n v="0.2"/>
    <n v="0.1"/>
    <n v="6"/>
    <n v="-1"/>
    <d v="2017-03-06T00:00:00"/>
    <d v="2017-03-01T00:00:00"/>
    <d v="2017-03-06T00:00:00"/>
    <s v="Monday"/>
    <d v="1899-12-30T08:54:49"/>
    <d v="1899-12-30T09:00:00"/>
    <n v="1"/>
    <d v="2017-03-06T00:00:00"/>
    <d v="2017-03-01T00:00:00"/>
    <d v="2017-03-06T00:00:00"/>
    <s v="Monday"/>
    <d v="1899-12-30T08:55:13"/>
    <d v="1899-12-30T09:00:00"/>
    <s v="Round Trip"/>
  </r>
  <r>
    <n v="1400126"/>
    <s v="RFID Card Member"/>
    <s v="Milwaukee"/>
    <s v="WI"/>
    <n v="53211"/>
    <s v="UNITED STATES"/>
    <s v="Annual Pass"/>
    <n v="44"/>
    <x v="17"/>
    <n v="43.066893999999998"/>
    <n v="-87.877936000000005"/>
    <x v="18"/>
    <n v="43.074890000000003"/>
    <n v="-87.882810000000006"/>
    <n v="5"/>
    <n v="0"/>
    <n v="0.8"/>
    <n v="0.7"/>
    <n v="30"/>
    <n v="-1"/>
    <d v="2017-03-06T00:00:00"/>
    <d v="2017-03-01T00:00:00"/>
    <d v="2017-03-06T00:00:00"/>
    <s v="Monday"/>
    <d v="1899-12-30T09:50:32"/>
    <d v="1899-12-30T10:00:00"/>
    <n v="1"/>
    <d v="2017-03-06T00:00:00"/>
    <d v="2017-03-01T00:00:00"/>
    <d v="2017-03-06T00:00:00"/>
    <s v="Monday"/>
    <d v="1899-12-30T09:55:05"/>
    <d v="1899-12-30T10:00:00"/>
    <s v="One Way"/>
  </r>
  <r>
    <n v="1004775"/>
    <s v="RFID Card Member"/>
    <s v="Milwaukee"/>
    <s v="WI"/>
    <n v="53202"/>
    <s v="UNITED STATES"/>
    <s v="Annual Pass"/>
    <n v="11158"/>
    <x v="1"/>
    <n v="43.048200000000001"/>
    <n v="-87.900859999999994"/>
    <x v="8"/>
    <n v="43.058619999999998"/>
    <n v="-87.885319999999993"/>
    <n v="9"/>
    <n v="0"/>
    <n v="1.4"/>
    <n v="1.3"/>
    <n v="54"/>
    <n v="-1"/>
    <d v="2017-03-06T00:00:00"/>
    <d v="2017-03-01T00:00:00"/>
    <d v="2017-03-06T00:00:00"/>
    <s v="Monday"/>
    <d v="1899-12-30T11:22:57"/>
    <d v="1899-12-30T11:00:00"/>
    <n v="1"/>
    <d v="2017-03-06T00:00:00"/>
    <d v="2017-03-01T00:00:00"/>
    <d v="2017-03-06T00:00:00"/>
    <s v="Monday"/>
    <d v="1899-12-30T11:31:04"/>
    <d v="1899-12-30T12:00:00"/>
    <s v="One Way"/>
  </r>
  <r>
    <n v="1509599"/>
    <s v="RFID Card Member"/>
    <s v="Greenfield"/>
    <s v="WI"/>
    <n v="53220"/>
    <s v="UNITED STATES"/>
    <s v="Annual Pass"/>
    <n v="5511"/>
    <x v="15"/>
    <n v="43.04824"/>
    <n v="-87.904970000000006"/>
    <x v="28"/>
    <n v="43.038719999999998"/>
    <n v="-87.905339999999995"/>
    <n v="7"/>
    <n v="0"/>
    <n v="1.1000000000000001"/>
    <n v="1"/>
    <n v="42"/>
    <n v="-1"/>
    <d v="2017-03-06T00:00:00"/>
    <d v="2017-03-01T00:00:00"/>
    <d v="2017-03-06T00:00:00"/>
    <s v="Monday"/>
    <d v="1899-12-30T12:21:01"/>
    <d v="1899-12-30T12:00:00"/>
    <n v="1"/>
    <d v="2017-03-06T00:00:00"/>
    <d v="2017-03-01T00:00:00"/>
    <d v="2017-03-06T00:00:00"/>
    <s v="Monday"/>
    <d v="1899-12-30T12:28:07"/>
    <d v="1899-12-30T12:00:00"/>
    <s v="One Way"/>
  </r>
  <r>
    <n v="1004235"/>
    <s v="RFID Card Member"/>
    <s v="Milwaukee"/>
    <s v="WI"/>
    <n v="53203"/>
    <s v="UNITED STATES"/>
    <s v="Annual Pass"/>
    <n v="182"/>
    <x v="11"/>
    <n v="43.031480000000002"/>
    <n v="-87.908169999999998"/>
    <x v="26"/>
    <n v="43.052460000000004"/>
    <n v="-87.891000000000005"/>
    <n v="17"/>
    <n v="0"/>
    <n v="2.6"/>
    <n v="2.4"/>
    <n v="102"/>
    <n v="-1"/>
    <d v="2017-03-06T00:00:00"/>
    <d v="2017-03-01T00:00:00"/>
    <d v="2017-03-06T00:00:00"/>
    <s v="Monday"/>
    <d v="1899-12-30T16:20:07"/>
    <d v="1899-12-30T16:00:00"/>
    <n v="1"/>
    <d v="2017-03-06T00:00:00"/>
    <d v="2017-03-01T00:00:00"/>
    <d v="2017-03-06T00:00:00"/>
    <s v="Monday"/>
    <d v="1899-12-30T16:37:59"/>
    <d v="1899-12-30T17:00:00"/>
    <s v="One Way"/>
  </r>
  <r>
    <n v="1358502"/>
    <s v="RFID Card Member"/>
    <s v="Clintonville"/>
    <s v="WI"/>
    <n v="54929"/>
    <s v="UNITED STATES"/>
    <s v="Annual Pass"/>
    <n v="136"/>
    <x v="19"/>
    <n v="43.074890000000003"/>
    <n v="-87.882810000000006"/>
    <x v="47"/>
    <n v="43.06033"/>
    <n v="-87.89546"/>
    <n v="88"/>
    <n v="3"/>
    <n v="13.2"/>
    <n v="12.5"/>
    <n v="528"/>
    <n v="-1"/>
    <d v="2017-03-06T00:00:00"/>
    <d v="2017-03-01T00:00:00"/>
    <d v="2017-03-06T00:00:00"/>
    <s v="Monday"/>
    <d v="1899-12-30T17:40:15"/>
    <d v="1899-12-30T18:00:00"/>
    <n v="1"/>
    <d v="2017-03-06T00:00:00"/>
    <d v="2017-03-01T00:00:00"/>
    <d v="2017-03-06T00:00:00"/>
    <s v="Monday"/>
    <d v="1899-12-30T19:08:06"/>
    <d v="1899-12-30T19:00:00"/>
    <s v="One Way"/>
  </r>
  <r>
    <n v="717793"/>
    <s v="RFID Card Member"/>
    <s v="Milwaukee"/>
    <s v="WI"/>
    <n v="53202"/>
    <s v="UNITED STATES"/>
    <s v="Annual Pass"/>
    <n v="22"/>
    <x v="3"/>
    <n v="43.03519"/>
    <n v="-87.907390000000007"/>
    <x v="4"/>
    <n v="43.038580000000003"/>
    <n v="-87.90934"/>
    <n v="4"/>
    <n v="0"/>
    <n v="0.6"/>
    <n v="0.6"/>
    <n v="24"/>
    <n v="-1"/>
    <d v="2017-03-06T00:00:00"/>
    <d v="2017-03-01T00:00:00"/>
    <d v="2017-03-06T00:00:00"/>
    <s v="Monday"/>
    <d v="1899-12-30T17:41:17"/>
    <d v="1899-12-30T18:00:00"/>
    <n v="1"/>
    <d v="2017-03-06T00:00:00"/>
    <d v="2017-03-01T00:00:00"/>
    <d v="2017-03-06T00:00:00"/>
    <s v="Monday"/>
    <d v="1899-12-30T17:45:08"/>
    <d v="1899-12-30T18:00:00"/>
    <s v="One Way"/>
  </r>
  <r>
    <n v="1397107"/>
    <s v="RFID Card Member"/>
    <s v="MILWAUKEE"/>
    <s v="WI"/>
    <n v="53233"/>
    <s v="UNITED STATES"/>
    <s v="Annual Pass"/>
    <n v="11134"/>
    <x v="15"/>
    <n v="43.04824"/>
    <n v="-87.904970000000006"/>
    <x v="5"/>
    <n v="43.040349999999997"/>
    <n v="-87.920760000000001"/>
    <n v="8"/>
    <n v="0"/>
    <n v="1.2"/>
    <n v="1.1000000000000001"/>
    <n v="48"/>
    <n v="-1"/>
    <d v="2017-03-06T00:00:00"/>
    <d v="2017-03-01T00:00:00"/>
    <d v="2017-03-06T00:00:00"/>
    <s v="Monday"/>
    <d v="1899-12-30T20:07:02"/>
    <d v="1899-12-30T20:00:00"/>
    <n v="1"/>
    <d v="2017-03-06T00:00:00"/>
    <d v="2017-03-01T00:00:00"/>
    <d v="2017-03-06T00:00:00"/>
    <s v="Monday"/>
    <d v="1899-12-30T20:15:45"/>
    <d v="1899-12-30T20:00:00"/>
    <s v="One Way"/>
  </r>
  <r>
    <n v="1379395"/>
    <s v="RFID Card Member"/>
    <s v="milwaukee "/>
    <s v="WI"/>
    <n v="53212"/>
    <s v="UNITED STATES"/>
    <s v="Annual Pass"/>
    <n v="11065"/>
    <x v="24"/>
    <n v="43.06033"/>
    <n v="-87.89546"/>
    <x v="47"/>
    <n v="43.06033"/>
    <n v="-87.89546"/>
    <n v="31"/>
    <n v="0"/>
    <n v="4.7"/>
    <n v="4.4000000000000004"/>
    <n v="186"/>
    <n v="-1"/>
    <d v="2017-03-06T00:00:00"/>
    <d v="2017-03-01T00:00:00"/>
    <d v="2017-03-06T00:00:00"/>
    <s v="Monday"/>
    <d v="1899-12-30T20:18:10"/>
    <d v="1899-12-30T20:00:00"/>
    <n v="1"/>
    <d v="2017-03-06T00:00:00"/>
    <d v="2017-03-01T00:00:00"/>
    <d v="2017-03-06T00:00:00"/>
    <s v="Monday"/>
    <d v="1899-12-30T20:49:37"/>
    <d v="1899-12-30T21:00:00"/>
    <s v="Round Trip"/>
  </r>
  <r>
    <n v="1307574"/>
    <s v="RFID Card Member"/>
    <s v="Milwaukee"/>
    <s v="WI"/>
    <n v="53212"/>
    <s v="UNITED STATES"/>
    <s v="30-Day Pass"/>
    <n v="11068"/>
    <x v="1"/>
    <n v="43.048200000000001"/>
    <n v="-87.900859999999994"/>
    <x v="10"/>
    <n v="43.042490000000001"/>
    <n v="-87.909959999999998"/>
    <n v="6"/>
    <n v="0"/>
    <n v="0.9"/>
    <n v="0.9"/>
    <n v="36"/>
    <n v="-1"/>
    <d v="2017-03-07T00:00:00"/>
    <d v="2017-03-01T00:00:00"/>
    <d v="2017-03-07T00:00:00"/>
    <s v="Tuesday"/>
    <d v="1899-12-30T08:13:12"/>
    <d v="1899-12-30T08:00:00"/>
    <n v="1"/>
    <d v="2017-03-07T00:00:00"/>
    <d v="2017-03-01T00:00:00"/>
    <d v="2017-03-07T00:00:00"/>
    <s v="Tuesday"/>
    <d v="1899-12-30T08:19:36"/>
    <d v="1899-12-30T08:00:00"/>
    <s v="One Way"/>
  </r>
  <r>
    <n v="915465"/>
    <s v="RFID Card Member"/>
    <s v="Milwaukee"/>
    <s v="WI"/>
    <n v="53202"/>
    <s v="UNITED STATES"/>
    <s v="Annual Pass"/>
    <n v="5531"/>
    <x v="30"/>
    <n v="43.053040000000003"/>
    <n v="-87.897660000000002"/>
    <x v="1"/>
    <n v="43.03886"/>
    <n v="-87.902720000000002"/>
    <n v="8"/>
    <n v="0"/>
    <n v="1.2"/>
    <n v="1.1000000000000001"/>
    <n v="48"/>
    <n v="-1"/>
    <d v="2017-03-07T00:00:00"/>
    <d v="2017-03-01T00:00:00"/>
    <d v="2017-03-07T00:00:00"/>
    <s v="Tuesday"/>
    <d v="1899-12-30T08:31:02"/>
    <d v="1899-12-30T09:00:00"/>
    <n v="1"/>
    <d v="2017-03-07T00:00:00"/>
    <d v="2017-03-01T00:00:00"/>
    <d v="2017-03-07T00:00:00"/>
    <s v="Tuesday"/>
    <d v="1899-12-30T08:39:58"/>
    <d v="1899-12-30T09:00:00"/>
    <s v="One Way"/>
  </r>
  <r>
    <n v="1489319"/>
    <s v="RFID Card Member"/>
    <s v="Brookfield"/>
    <s v="WI"/>
    <n v="53045"/>
    <s v="UNITED STATES"/>
    <s v="Annual Pass"/>
    <n v="44"/>
    <x v="19"/>
    <n v="43.074890000000003"/>
    <n v="-87.882810000000006"/>
    <x v="19"/>
    <n v="43.060786"/>
    <n v="-87.883825999999999"/>
    <n v="8"/>
    <n v="0"/>
    <n v="1.2"/>
    <n v="1.1000000000000001"/>
    <n v="48"/>
    <n v="-1"/>
    <d v="2017-03-07T00:00:00"/>
    <d v="2017-03-01T00:00:00"/>
    <d v="2017-03-07T00:00:00"/>
    <s v="Tuesday"/>
    <d v="1899-12-30T14:15:16"/>
    <d v="1899-12-30T14:00:00"/>
    <n v="1"/>
    <d v="2017-03-07T00:00:00"/>
    <d v="2017-03-01T00:00:00"/>
    <d v="2017-03-07T00:00:00"/>
    <s v="Tuesday"/>
    <d v="1899-12-30T14:23:23"/>
    <d v="1899-12-30T14:00:00"/>
    <s v="One Way"/>
  </r>
  <r>
    <n v="783916"/>
    <s v="RFID Card Member"/>
    <s v="Chicago"/>
    <s v="IL"/>
    <n v="60618"/>
    <s v="UNITED STATES"/>
    <s v="Annual Pass"/>
    <n v="167"/>
    <x v="2"/>
    <n v="43.03886"/>
    <n v="-87.902720000000002"/>
    <x v="27"/>
    <n v="43.034619999999997"/>
    <n v="-87.917500000000004"/>
    <n v="12"/>
    <n v="0"/>
    <n v="1.8"/>
    <n v="1.7"/>
    <n v="72"/>
    <n v="-1"/>
    <d v="2017-03-07T00:00:00"/>
    <d v="2017-03-01T00:00:00"/>
    <d v="2017-03-07T00:00:00"/>
    <s v="Tuesday"/>
    <d v="1899-12-30T14:46:22"/>
    <d v="1899-12-30T15:00:00"/>
    <n v="1"/>
    <d v="2017-03-07T00:00:00"/>
    <d v="2017-03-01T00:00:00"/>
    <d v="2017-03-07T00:00:00"/>
    <s v="Tuesday"/>
    <d v="1899-12-30T14:58:30"/>
    <d v="1899-12-30T15:00:00"/>
    <s v="One Way"/>
  </r>
  <r>
    <n v="1004775"/>
    <s v="RFID Card Member"/>
    <s v="Milwaukee"/>
    <s v="WI"/>
    <n v="53202"/>
    <s v="UNITED STATES"/>
    <s v="Annual Pass"/>
    <n v="5516"/>
    <x v="15"/>
    <n v="43.04824"/>
    <n v="-87.904970000000006"/>
    <x v="20"/>
    <n v="43.05847"/>
    <n v="-87.898079999999993"/>
    <n v="40"/>
    <n v="0"/>
    <n v="6"/>
    <n v="5.7"/>
    <n v="240"/>
    <n v="-1"/>
    <d v="2017-03-07T00:00:00"/>
    <d v="2017-03-01T00:00:00"/>
    <d v="2017-03-07T00:00:00"/>
    <s v="Tuesday"/>
    <d v="1899-12-30T17:50:25"/>
    <d v="1899-12-30T18:00:00"/>
    <n v="1"/>
    <d v="2017-03-07T00:00:00"/>
    <d v="2017-03-01T00:00:00"/>
    <d v="2017-03-07T00:00:00"/>
    <s v="Tuesday"/>
    <d v="1899-12-30T18:30:12"/>
    <d v="1899-12-30T19:00:00"/>
    <s v="One Way"/>
  </r>
  <r>
    <n v="1250902"/>
    <s v="RFID Card Member"/>
    <s v="Wauwatosa"/>
    <s v="WI"/>
    <n v="53213"/>
    <s v="UNITED STATES"/>
    <s v="Bublr for Organizations"/>
    <n v="5435"/>
    <x v="24"/>
    <n v="43.06033"/>
    <n v="-87.89546"/>
    <x v="22"/>
    <n v="43.060250000000003"/>
    <n v="-87.892169999999993"/>
    <n v="2"/>
    <n v="0"/>
    <n v="0.3"/>
    <n v="0.3"/>
    <n v="12"/>
    <n v="-1"/>
    <d v="2017-03-07T00:00:00"/>
    <d v="2017-03-01T00:00:00"/>
    <d v="2017-03-07T00:00:00"/>
    <s v="Tuesday"/>
    <d v="1899-12-30T18:29:56"/>
    <d v="1899-12-30T18:00:00"/>
    <n v="1"/>
    <d v="2017-03-07T00:00:00"/>
    <d v="2017-03-01T00:00:00"/>
    <d v="2017-03-07T00:00:00"/>
    <s v="Tuesday"/>
    <d v="1899-12-30T18:31:11"/>
    <d v="1899-12-30T19:00:00"/>
    <s v="One Way"/>
  </r>
  <r>
    <n v="1280631"/>
    <s v="RFID Card Member"/>
    <s v="Milwaukee"/>
    <s v="WI"/>
    <n v="53202"/>
    <s v="UNITED STATES"/>
    <s v="Annual Pass"/>
    <n v="5518"/>
    <x v="7"/>
    <n v="43.038580000000003"/>
    <n v="-87.90934"/>
    <x v="28"/>
    <n v="43.038719999999998"/>
    <n v="-87.905339999999995"/>
    <n v="2"/>
    <n v="0"/>
    <n v="0.3"/>
    <n v="0.3"/>
    <n v="12"/>
    <n v="-1"/>
    <d v="2017-03-08T00:00:00"/>
    <d v="2017-03-01T00:00:00"/>
    <d v="2017-03-08T00:00:00"/>
    <s v="Wednesday"/>
    <d v="1899-12-30T07:23:32"/>
    <d v="1899-12-30T07:00:00"/>
    <n v="1"/>
    <d v="2017-03-08T00:00:00"/>
    <d v="2017-03-01T00:00:00"/>
    <d v="2017-03-08T00:00:00"/>
    <s v="Wednesday"/>
    <d v="1899-12-30T07:25:19"/>
    <d v="1899-12-30T07:00:00"/>
    <s v="One Way"/>
  </r>
  <r>
    <n v="563412"/>
    <s v="RFID Card Member"/>
    <s v="Kenilworth"/>
    <s v="IL"/>
    <n v="60043"/>
    <s v="UNITED STATES"/>
    <s v="Annual Pass"/>
    <n v="5533"/>
    <x v="18"/>
    <n v="43.034619999999997"/>
    <n v="-87.917500000000004"/>
    <x v="15"/>
    <n v="43.049230000000001"/>
    <n v="-87.911940000000001"/>
    <n v="10"/>
    <n v="0"/>
    <n v="1.5"/>
    <n v="1.4"/>
    <n v="60"/>
    <n v="-1"/>
    <d v="2017-03-08T00:00:00"/>
    <d v="2017-03-01T00:00:00"/>
    <d v="2017-03-08T00:00:00"/>
    <s v="Wednesday"/>
    <d v="1899-12-30T07:57:55"/>
    <d v="1899-12-30T08:00:00"/>
    <n v="1"/>
    <d v="2017-03-08T00:00:00"/>
    <d v="2017-03-01T00:00:00"/>
    <d v="2017-03-08T00:00:00"/>
    <s v="Wednesday"/>
    <d v="1899-12-30T08:07:00"/>
    <d v="1899-12-30T08:00:00"/>
    <s v="One Way"/>
  </r>
  <r>
    <n v="1088320"/>
    <s v="RFID Card Member"/>
    <s v="milwaukee"/>
    <s v="WI"/>
    <n v="53202"/>
    <s v="UNITED STATES"/>
    <s v="Annual Pass"/>
    <n v="47"/>
    <x v="1"/>
    <n v="43.048200000000001"/>
    <n v="-87.900859999999994"/>
    <x v="1"/>
    <n v="43.03886"/>
    <n v="-87.902720000000002"/>
    <n v="6"/>
    <n v="0"/>
    <n v="0.9"/>
    <n v="0.9"/>
    <n v="36"/>
    <n v="-1"/>
    <d v="2017-03-08T00:00:00"/>
    <d v="2017-03-01T00:00:00"/>
    <d v="2017-03-08T00:00:00"/>
    <s v="Wednesday"/>
    <d v="1899-12-30T08:04:44"/>
    <d v="1899-12-30T08:00:00"/>
    <n v="1"/>
    <d v="2017-03-08T00:00:00"/>
    <d v="2017-03-01T00:00:00"/>
    <d v="2017-03-08T00:00:00"/>
    <s v="Wednesday"/>
    <d v="1899-12-30T08:10:45"/>
    <d v="1899-12-30T08:00:00"/>
    <s v="One Way"/>
  </r>
  <r>
    <n v="783916"/>
    <s v="RFID Card Member"/>
    <s v="Chicago"/>
    <s v="IL"/>
    <n v="60618"/>
    <s v="UNITED STATES"/>
    <s v="Annual Pass"/>
    <n v="231"/>
    <x v="2"/>
    <n v="43.03886"/>
    <n v="-87.902720000000002"/>
    <x v="1"/>
    <n v="43.03886"/>
    <n v="-87.902720000000002"/>
    <n v="14"/>
    <n v="0"/>
    <n v="2.1"/>
    <n v="2"/>
    <n v="84"/>
    <n v="-1"/>
    <d v="2017-03-08T00:00:00"/>
    <d v="2017-03-01T00:00:00"/>
    <d v="2017-03-08T00:00:00"/>
    <s v="Wednesday"/>
    <d v="1899-12-30T08:53:10"/>
    <d v="1899-12-30T09:00:00"/>
    <n v="1"/>
    <d v="2017-03-08T00:00:00"/>
    <d v="2017-03-01T00:00:00"/>
    <d v="2017-03-08T00:00:00"/>
    <s v="Wednesday"/>
    <d v="1899-12-30T09:07:38"/>
    <d v="1899-12-30T09:00:00"/>
    <s v="Round Trip"/>
  </r>
  <r>
    <n v="1372080"/>
    <s v="RFID Card Member"/>
    <s v="Milwaukee"/>
    <s v="WI"/>
    <n v="53201"/>
    <s v="UNITED STATES"/>
    <s v="Annual Pass"/>
    <n v="5499"/>
    <x v="51"/>
    <n v="43.060155999999999"/>
    <n v="-87.881258000000003"/>
    <x v="19"/>
    <n v="43.060786"/>
    <n v="-87.883825999999999"/>
    <n v="3"/>
    <n v="0"/>
    <n v="0.5"/>
    <n v="0.4"/>
    <n v="18"/>
    <n v="-1"/>
    <d v="2017-03-08T00:00:00"/>
    <d v="2017-03-01T00:00:00"/>
    <d v="2017-03-08T00:00:00"/>
    <s v="Wednesday"/>
    <d v="1899-12-30T09:39:38"/>
    <d v="1899-12-30T10:00:00"/>
    <n v="1"/>
    <d v="2017-03-08T00:00:00"/>
    <d v="2017-03-01T00:00:00"/>
    <d v="2017-03-08T00:00:00"/>
    <s v="Wednesday"/>
    <d v="1899-12-30T09:42:40"/>
    <d v="1899-12-30T10:00:00"/>
    <s v="One Way"/>
  </r>
  <r>
    <n v="1432106"/>
    <s v="RFID Card Member"/>
    <s v="Milwaukee"/>
    <s v="WI"/>
    <n v="53202"/>
    <s v="UNITED STATES"/>
    <s v="Annual Pass"/>
    <n v="11062"/>
    <x v="8"/>
    <n v="43.04804"/>
    <n v="-87.896720000000002"/>
    <x v="28"/>
    <n v="43.038719999999998"/>
    <n v="-87.905339999999995"/>
    <n v="8"/>
    <n v="0"/>
    <n v="1.2"/>
    <n v="1.1000000000000001"/>
    <n v="48"/>
    <n v="-1"/>
    <d v="2017-03-08T00:00:00"/>
    <d v="2017-03-01T00:00:00"/>
    <d v="2017-03-08T00:00:00"/>
    <s v="Wednesday"/>
    <d v="1899-12-30T13:30:45"/>
    <d v="1899-12-30T14:00:00"/>
    <n v="1"/>
    <d v="2017-03-08T00:00:00"/>
    <d v="2017-03-01T00:00:00"/>
    <d v="2017-03-08T00:00:00"/>
    <s v="Wednesday"/>
    <d v="1899-12-30T13:38:39"/>
    <d v="1899-12-30T14:00:00"/>
    <s v="One Way"/>
  </r>
  <r>
    <n v="1425087"/>
    <s v="RFID Card Member"/>
    <s v="milwaukee"/>
    <s v="WI"/>
    <n v="53212"/>
    <s v="UNITED STATES"/>
    <s v="Annual Pass"/>
    <n v="11065"/>
    <x v="24"/>
    <n v="43.06033"/>
    <n v="-87.89546"/>
    <x v="9"/>
    <n v="43.03913"/>
    <n v="-87.916150000000002"/>
    <n v="14"/>
    <n v="0"/>
    <n v="2.1"/>
    <n v="2"/>
    <n v="84"/>
    <n v="-1"/>
    <d v="2017-03-08T00:00:00"/>
    <d v="2017-03-01T00:00:00"/>
    <d v="2017-03-08T00:00:00"/>
    <s v="Wednesday"/>
    <d v="1899-12-30T14:27:17"/>
    <d v="1899-12-30T14:00:00"/>
    <n v="1"/>
    <d v="2017-03-08T00:00:00"/>
    <d v="2017-03-01T00:00:00"/>
    <d v="2017-03-08T00:00:00"/>
    <s v="Wednesday"/>
    <d v="1899-12-30T14:41:21"/>
    <d v="1899-12-30T15:00:00"/>
    <s v="One Way"/>
  </r>
  <r>
    <n v="1451574"/>
    <s v="RFID Card Member"/>
    <s v="Milwaukee"/>
    <s v="WI"/>
    <n v="53211"/>
    <s v="UNITED STATES"/>
    <s v="Annual Pass"/>
    <n v="11108"/>
    <x v="35"/>
    <n v="43.074655999999997"/>
    <n v="-87.889011999999994"/>
    <x v="18"/>
    <n v="43.074890000000003"/>
    <n v="-87.882810000000006"/>
    <n v="4"/>
    <n v="0"/>
    <n v="0.6"/>
    <n v="0.6"/>
    <n v="24"/>
    <n v="-1"/>
    <d v="2017-03-08T00:00:00"/>
    <d v="2017-03-01T00:00:00"/>
    <d v="2017-03-08T00:00:00"/>
    <s v="Wednesday"/>
    <d v="1899-12-30T14:29:44"/>
    <d v="1899-12-30T14:00:00"/>
    <n v="1"/>
    <d v="2017-03-08T00:00:00"/>
    <d v="2017-03-01T00:00:00"/>
    <d v="2017-03-08T00:00:00"/>
    <s v="Wednesday"/>
    <d v="1899-12-30T14:33:02"/>
    <d v="1899-12-30T15:00:00"/>
    <s v="One Way"/>
  </r>
  <r>
    <n v="783916"/>
    <s v="RFID Card Member"/>
    <s v="Chicago"/>
    <s v="IL"/>
    <n v="60618"/>
    <s v="UNITED STATES"/>
    <s v="Annual Pass"/>
    <n v="23"/>
    <x v="2"/>
    <n v="43.03886"/>
    <n v="-87.902720000000002"/>
    <x v="28"/>
    <n v="43.038719999999998"/>
    <n v="-87.905339999999995"/>
    <n v="17"/>
    <n v="0"/>
    <n v="2.6"/>
    <n v="2.4"/>
    <n v="102"/>
    <n v="-1"/>
    <d v="2017-03-08T00:00:00"/>
    <d v="2017-03-01T00:00:00"/>
    <d v="2017-03-08T00:00:00"/>
    <s v="Wednesday"/>
    <d v="1899-12-30T16:43:09"/>
    <d v="1899-12-30T17:00:00"/>
    <n v="1"/>
    <d v="2017-03-08T00:00:00"/>
    <d v="2017-03-01T00:00:00"/>
    <d v="2017-03-08T00:00:00"/>
    <s v="Wednesday"/>
    <d v="1899-12-30T17:00:49"/>
    <d v="1899-12-30T17:00:00"/>
    <s v="One Way"/>
  </r>
  <r>
    <n v="1137916"/>
    <s v="RFID Card Member"/>
    <s v="Milwaukee "/>
    <s v="WI"/>
    <n v="53202"/>
    <s v="UNITED STATES"/>
    <s v="Annual Pass"/>
    <n v="11081"/>
    <x v="7"/>
    <n v="43.038580000000003"/>
    <n v="-87.90934"/>
    <x v="26"/>
    <n v="43.052460000000004"/>
    <n v="-87.891000000000005"/>
    <n v="12"/>
    <n v="0"/>
    <n v="1.8"/>
    <n v="1.7"/>
    <n v="72"/>
    <n v="-1"/>
    <d v="2017-03-08T00:00:00"/>
    <d v="2017-03-01T00:00:00"/>
    <d v="2017-03-08T00:00:00"/>
    <s v="Wednesday"/>
    <d v="1899-12-30T18:15:39"/>
    <d v="1899-12-30T18:00:00"/>
    <n v="1"/>
    <d v="2017-03-08T00:00:00"/>
    <d v="2017-03-01T00:00:00"/>
    <d v="2017-03-08T00:00:00"/>
    <s v="Wednesday"/>
    <d v="1899-12-30T18:27:17"/>
    <d v="1899-12-30T18:00:00"/>
    <s v="One Way"/>
  </r>
  <r>
    <n v="1249342"/>
    <s v="RFID Card Member"/>
    <s v="Appleton"/>
    <s v="WI"/>
    <n v="54914"/>
    <s v="UNITED STATES"/>
    <s v="Bublr for Organizations"/>
    <n v="995"/>
    <x v="6"/>
    <n v="43.078530000000001"/>
    <n v="-87.882620000000003"/>
    <x v="44"/>
    <n v="43.077359999999999"/>
    <n v="-87.880769999999998"/>
    <n v="14"/>
    <n v="0"/>
    <n v="2.1"/>
    <n v="2"/>
    <n v="84"/>
    <n v="-1"/>
    <d v="2017-03-08T00:00:00"/>
    <d v="2017-03-01T00:00:00"/>
    <d v="2017-03-08T00:00:00"/>
    <s v="Wednesday"/>
    <d v="1899-12-30T20:35:43"/>
    <d v="1899-12-30T21:00:00"/>
    <n v="1"/>
    <d v="2017-03-08T00:00:00"/>
    <d v="2017-03-01T00:00:00"/>
    <d v="2017-03-08T00:00:00"/>
    <s v="Wednesday"/>
    <d v="1899-12-30T20:49:09"/>
    <d v="1899-12-30T21:00:00"/>
    <s v="One Way"/>
  </r>
  <r>
    <n v="1378810"/>
    <s v="RFID Card Member"/>
    <s v="Milwaukee "/>
    <s v="WI"/>
    <n v="53211"/>
    <s v="UNITED STATES"/>
    <s v="Annual Pass"/>
    <n v="5522"/>
    <x v="20"/>
    <n v="43.077359999999999"/>
    <n v="-87.880769999999998"/>
    <x v="18"/>
    <n v="43.074890000000003"/>
    <n v="-87.882810000000006"/>
    <n v="2"/>
    <n v="0"/>
    <n v="0.3"/>
    <n v="0.3"/>
    <n v="12"/>
    <n v="-1"/>
    <d v="2017-03-09T00:00:00"/>
    <d v="2017-03-01T00:00:00"/>
    <d v="2017-03-09T00:00:00"/>
    <s v="Thursday"/>
    <d v="1899-12-30T09:20:17"/>
    <d v="1899-12-30T09:00:00"/>
    <n v="1"/>
    <d v="2017-03-09T00:00:00"/>
    <d v="2017-03-01T00:00:00"/>
    <d v="2017-03-09T00:00:00"/>
    <s v="Thursday"/>
    <d v="1899-12-30T09:22:50"/>
    <d v="1899-12-30T09:00:00"/>
    <s v="One Way"/>
  </r>
  <r>
    <n v="1164700"/>
    <s v="RFID Card Member"/>
    <s v="Milwaukee"/>
    <s v="WI"/>
    <n v="53202"/>
    <s v="UNITED STATES"/>
    <s v="Annual Pass"/>
    <n v="22"/>
    <x v="31"/>
    <n v="43.052460000000004"/>
    <n v="-87.891000000000005"/>
    <x v="48"/>
    <n v="43.05097"/>
    <n v="-87.906440000000003"/>
    <n v="41"/>
    <n v="0"/>
    <n v="6.2"/>
    <n v="5.8"/>
    <n v="246"/>
    <n v="-1"/>
    <d v="2017-03-09T00:00:00"/>
    <d v="2017-03-01T00:00:00"/>
    <d v="2017-03-09T00:00:00"/>
    <s v="Thursday"/>
    <d v="1899-12-30T14:07:23"/>
    <d v="1899-12-30T14:00:00"/>
    <n v="1"/>
    <d v="2017-03-09T00:00:00"/>
    <d v="2017-03-01T00:00:00"/>
    <d v="2017-03-09T00:00:00"/>
    <s v="Thursday"/>
    <d v="1899-12-30T14:48:22"/>
    <d v="1899-12-30T15:00:00"/>
    <s v="One Way"/>
  </r>
  <r>
    <n v="1250902"/>
    <s v="RFID Card Member"/>
    <s v="Wauwatosa"/>
    <s v="WI"/>
    <n v="53213"/>
    <s v="UNITED STATES"/>
    <s v="Bublr for Organizations"/>
    <n v="5430"/>
    <x v="34"/>
    <n v="43.060250000000003"/>
    <n v="-87.892169999999993"/>
    <x v="47"/>
    <n v="43.06033"/>
    <n v="-87.89546"/>
    <n v="1"/>
    <n v="0"/>
    <n v="0.2"/>
    <n v="0.1"/>
    <n v="6"/>
    <n v="-1"/>
    <d v="2017-03-09T00:00:00"/>
    <d v="2017-03-01T00:00:00"/>
    <d v="2017-03-09T00:00:00"/>
    <s v="Thursday"/>
    <d v="1899-12-30T14:59:22"/>
    <d v="1899-12-30T15:00:00"/>
    <n v="1"/>
    <d v="2017-03-09T00:00:00"/>
    <d v="2017-03-01T00:00:00"/>
    <d v="2017-03-09T00:00:00"/>
    <s v="Thursday"/>
    <d v="1899-12-30T15:00:33"/>
    <d v="1899-12-30T15:00:00"/>
    <s v="One Way"/>
  </r>
  <r>
    <n v="536063"/>
    <s v="RFID Card Member"/>
    <s v="Milwaukee"/>
    <s v="WI"/>
    <n v="53212"/>
    <s v="UNITED STATES"/>
    <s v="Annual Pass"/>
    <n v="5712"/>
    <x v="0"/>
    <n v="43.042490000000001"/>
    <n v="-87.909959999999998"/>
    <x v="6"/>
    <n v="43.031320000000001"/>
    <n v="-87.904259999999994"/>
    <n v="7"/>
    <n v="0"/>
    <n v="1.1000000000000001"/>
    <n v="1"/>
    <n v="42"/>
    <n v="-1"/>
    <d v="2017-03-09T00:00:00"/>
    <d v="2017-03-01T00:00:00"/>
    <d v="2017-03-09T00:00:00"/>
    <s v="Thursday"/>
    <d v="1899-12-30T16:57:55"/>
    <d v="1899-12-30T17:00:00"/>
    <n v="1"/>
    <d v="2017-03-09T00:00:00"/>
    <d v="2017-03-01T00:00:00"/>
    <d v="2017-03-09T00:00:00"/>
    <s v="Thursday"/>
    <d v="1899-12-30T17:04:52"/>
    <d v="1899-12-30T17:00:00"/>
    <s v="One Way"/>
  </r>
  <r>
    <n v="1249381"/>
    <s v="RFID Card Member"/>
    <s v="brookfield"/>
    <s v="WI"/>
    <n v="53005"/>
    <s v="UNITED STATES"/>
    <s v="Bublr for Organizations"/>
    <n v="5521"/>
    <x v="6"/>
    <n v="43.078530000000001"/>
    <n v="-87.882620000000003"/>
    <x v="41"/>
    <n v="43.060155999999999"/>
    <n v="-87.881258000000003"/>
    <n v="15"/>
    <n v="0"/>
    <n v="2.2999999999999998"/>
    <n v="2.1"/>
    <n v="90"/>
    <n v="-1"/>
    <d v="2017-03-09T00:00:00"/>
    <d v="2017-03-01T00:00:00"/>
    <d v="2017-03-09T00:00:00"/>
    <s v="Thursday"/>
    <d v="1899-12-30T18:23:05"/>
    <d v="1899-12-30T18:00:00"/>
    <n v="1"/>
    <d v="2017-03-09T00:00:00"/>
    <d v="2017-03-01T00:00:00"/>
    <d v="2017-03-09T00:00:00"/>
    <s v="Thursday"/>
    <d v="1899-12-30T18:38:38"/>
    <d v="1899-12-30T19:00:00"/>
    <s v="One Way"/>
  </r>
  <r>
    <n v="1251108"/>
    <s v="RFID Card Member"/>
    <s v="Appleton"/>
    <s v="WI"/>
    <n v="54913"/>
    <s v="UNITED STATES"/>
    <s v="Bublr for Organizations"/>
    <n v="994"/>
    <x v="24"/>
    <n v="43.06033"/>
    <n v="-87.89546"/>
    <x v="22"/>
    <n v="43.060250000000003"/>
    <n v="-87.892169999999993"/>
    <n v="1"/>
    <n v="0"/>
    <n v="0.2"/>
    <n v="0.1"/>
    <n v="6"/>
    <n v="-1"/>
    <d v="2017-03-09T00:00:00"/>
    <d v="2017-03-01T00:00:00"/>
    <d v="2017-03-09T00:00:00"/>
    <s v="Thursday"/>
    <d v="1899-12-30T20:21:18"/>
    <d v="1899-12-30T20:00:00"/>
    <n v="1"/>
    <d v="2017-03-09T00:00:00"/>
    <d v="2017-03-01T00:00:00"/>
    <d v="2017-03-09T00:00:00"/>
    <s v="Thursday"/>
    <d v="1899-12-30T20:22:40"/>
    <d v="1899-12-30T20:00:00"/>
    <s v="One Way"/>
  </r>
  <r>
    <n v="1518070"/>
    <s v="RFID Card Member"/>
    <s v="Milwaukee"/>
    <s v="WI"/>
    <n v="53211"/>
    <s v="UNITED STATES"/>
    <s v="30-Day Pass"/>
    <n v="11107"/>
    <x v="24"/>
    <n v="43.06033"/>
    <n v="-87.89546"/>
    <x v="31"/>
    <n v="43.069021999999997"/>
    <n v="-87.887940999999998"/>
    <n v="7"/>
    <n v="0"/>
    <n v="1.1000000000000001"/>
    <n v="1"/>
    <n v="42"/>
    <n v="-1"/>
    <d v="2017-03-09T00:00:00"/>
    <d v="2017-03-01T00:00:00"/>
    <d v="2017-03-09T00:00:00"/>
    <s v="Thursday"/>
    <d v="1899-12-30T21:14:10"/>
    <d v="1899-12-30T21:00:00"/>
    <n v="1"/>
    <d v="2017-03-09T00:00:00"/>
    <d v="2017-03-01T00:00:00"/>
    <d v="2017-03-09T00:00:00"/>
    <s v="Thursday"/>
    <d v="1899-12-30T21:21:54"/>
    <d v="1899-12-30T21:00:00"/>
    <s v="One Way"/>
  </r>
  <r>
    <n v="1365846"/>
    <s v="RFID Card Member"/>
    <s v="Milwaukee "/>
    <s v="WI"/>
    <n v="53233"/>
    <s v="UNITED STATES"/>
    <s v="Annual Pass"/>
    <n v="5586"/>
    <x v="7"/>
    <n v="43.038580000000003"/>
    <n v="-87.90934"/>
    <x v="29"/>
    <n v="43.040154000000001"/>
    <n v="-87.932113000000001"/>
    <n v="11"/>
    <n v="0"/>
    <n v="1.7"/>
    <n v="1.6"/>
    <n v="66"/>
    <n v="-1"/>
    <d v="2017-03-09T00:00:00"/>
    <d v="2017-03-01T00:00:00"/>
    <d v="2017-03-09T00:00:00"/>
    <s v="Thursday"/>
    <d v="1899-12-30T21:22:33"/>
    <d v="1899-12-30T21:00:00"/>
    <n v="1"/>
    <d v="2017-03-09T00:00:00"/>
    <d v="2017-03-01T00:00:00"/>
    <d v="2017-03-09T00:00:00"/>
    <s v="Thursday"/>
    <d v="1899-12-30T21:33:52"/>
    <d v="1899-12-30T22:00:00"/>
    <s v="One Way"/>
  </r>
  <r>
    <n v="825934"/>
    <s v="RFID Card Member"/>
    <s v="Milwaukee"/>
    <s v="WI"/>
    <n v="53208"/>
    <s v="UNITED STATES"/>
    <s v="Annual Pass"/>
    <n v="5"/>
    <x v="42"/>
    <n v="43.05097"/>
    <n v="-87.906440000000003"/>
    <x v="10"/>
    <n v="43.042490000000001"/>
    <n v="-87.909959999999998"/>
    <n v="8"/>
    <n v="0"/>
    <n v="1.2"/>
    <n v="1.1000000000000001"/>
    <n v="48"/>
    <n v="-1"/>
    <d v="2017-03-10T00:00:00"/>
    <d v="2017-03-01T00:00:00"/>
    <d v="2017-03-10T00:00:00"/>
    <s v="Friday"/>
    <d v="1899-12-30T07:24:06"/>
    <d v="1899-12-30T07:00:00"/>
    <n v="1"/>
    <d v="2017-03-10T00:00:00"/>
    <d v="2017-03-01T00:00:00"/>
    <d v="2017-03-10T00:00:00"/>
    <s v="Friday"/>
    <d v="1899-12-30T07:32:00"/>
    <d v="1899-12-30T08:00:00"/>
    <s v="One Way"/>
  </r>
  <r>
    <n v="1164700"/>
    <s v="RFID Card Member"/>
    <s v="Milwaukee"/>
    <s v="WI"/>
    <n v="53202"/>
    <s v="UNITED STATES"/>
    <s v="Annual Pass"/>
    <n v="11086"/>
    <x v="37"/>
    <n v="43.046570000000003"/>
    <n v="-87.908720000000002"/>
    <x v="43"/>
    <n v="43.046570000000003"/>
    <n v="-87.908720000000002"/>
    <n v="0"/>
    <n v="0"/>
    <n v="0"/>
    <n v="0"/>
    <n v="0"/>
    <n v="-1"/>
    <d v="2017-03-10T00:00:00"/>
    <d v="2017-03-01T00:00:00"/>
    <d v="2017-03-10T00:00:00"/>
    <s v="Friday"/>
    <d v="1899-12-30T10:02:47"/>
    <d v="1899-12-30T10:00:00"/>
    <n v="1"/>
    <d v="2017-03-10T00:00:00"/>
    <d v="2017-03-01T00:00:00"/>
    <d v="2017-03-10T00:00:00"/>
    <s v="Friday"/>
    <d v="1899-12-30T10:02:48"/>
    <d v="1899-12-30T10:00:00"/>
    <s v="Round Trip"/>
  </r>
  <r>
    <n v="1494109"/>
    <s v="RFID Card Member"/>
    <s v="Milwaukee"/>
    <s v="WI"/>
    <n v="53233"/>
    <s v="UNITED STATES"/>
    <s v="Annual Pass"/>
    <n v="5435"/>
    <x v="2"/>
    <n v="43.03886"/>
    <n v="-87.902720000000002"/>
    <x v="9"/>
    <n v="43.03913"/>
    <n v="-87.916150000000002"/>
    <n v="5"/>
    <n v="0"/>
    <n v="0.8"/>
    <n v="0.7"/>
    <n v="30"/>
    <n v="-1"/>
    <d v="2017-03-10T00:00:00"/>
    <d v="2017-03-01T00:00:00"/>
    <d v="2017-03-10T00:00:00"/>
    <s v="Friday"/>
    <d v="1899-12-30T13:53:05"/>
    <d v="1899-12-30T14:00:00"/>
    <n v="1"/>
    <d v="2017-03-10T00:00:00"/>
    <d v="2017-03-01T00:00:00"/>
    <d v="2017-03-10T00:00:00"/>
    <s v="Friday"/>
    <d v="1899-12-30T13:58:30"/>
    <d v="1899-12-30T14:00:00"/>
    <s v="One Way"/>
  </r>
  <r>
    <n v="1260485"/>
    <s v="RFID Card Member"/>
    <s v="Shorewood"/>
    <s v="WI"/>
    <n v="53211"/>
    <s v="UNITED STATES"/>
    <s v="Annual Pass"/>
    <n v="11090"/>
    <x v="2"/>
    <n v="43.03886"/>
    <n v="-87.902720000000002"/>
    <x v="4"/>
    <n v="43.038580000000003"/>
    <n v="-87.90934"/>
    <n v="3"/>
    <n v="0"/>
    <n v="0.5"/>
    <n v="0.4"/>
    <n v="18"/>
    <n v="-1"/>
    <d v="2017-03-10T00:00:00"/>
    <d v="2017-03-01T00:00:00"/>
    <d v="2017-03-10T00:00:00"/>
    <s v="Friday"/>
    <d v="1899-12-30T14:34:43"/>
    <d v="1899-12-30T15:00:00"/>
    <n v="1"/>
    <d v="2017-03-10T00:00:00"/>
    <d v="2017-03-01T00:00:00"/>
    <d v="2017-03-10T00:00:00"/>
    <s v="Friday"/>
    <d v="1899-12-30T14:37:37"/>
    <d v="1899-12-30T15:00:00"/>
    <s v="One Way"/>
  </r>
  <r>
    <n v="946290"/>
    <s v="RFID Card Member"/>
    <s v="Milwaukee"/>
    <s v="WI"/>
    <n v="53208"/>
    <s v="UNITED STATES"/>
    <s v="Annual Pass"/>
    <n v="70"/>
    <x v="20"/>
    <n v="43.077359999999999"/>
    <n v="-87.880769999999998"/>
    <x v="31"/>
    <n v="43.069021999999997"/>
    <n v="-87.887940999999998"/>
    <n v="6"/>
    <n v="0"/>
    <n v="0.9"/>
    <n v="0.9"/>
    <n v="36"/>
    <n v="-1"/>
    <d v="2017-03-10T00:00:00"/>
    <d v="2017-03-01T00:00:00"/>
    <d v="2017-03-10T00:00:00"/>
    <s v="Friday"/>
    <d v="1899-12-30T16:10:57"/>
    <d v="1899-12-30T16:00:00"/>
    <n v="1"/>
    <d v="2017-03-10T00:00:00"/>
    <d v="2017-03-01T00:00:00"/>
    <d v="2017-03-10T00:00:00"/>
    <s v="Friday"/>
    <d v="1899-12-30T16:16:23"/>
    <d v="1899-12-30T16:00:00"/>
    <s v="One Way"/>
  </r>
  <r>
    <n v="1373067"/>
    <s v="RFID Card Member"/>
    <s v="Frankfort"/>
    <s v="IL"/>
    <n v="60423"/>
    <s v="UNITED STATES"/>
    <s v="Annual Pass"/>
    <n v="5446"/>
    <x v="34"/>
    <n v="43.060250000000003"/>
    <n v="-87.892169999999993"/>
    <x v="0"/>
    <n v="43.04824"/>
    <n v="-87.904970000000006"/>
    <n v="12"/>
    <n v="0"/>
    <n v="1.8"/>
    <n v="1.7"/>
    <n v="72"/>
    <n v="-1"/>
    <d v="2017-03-10T00:00:00"/>
    <d v="2017-03-01T00:00:00"/>
    <d v="2017-03-10T00:00:00"/>
    <s v="Friday"/>
    <d v="1899-12-30T16:50:40"/>
    <d v="1899-12-30T17:00:00"/>
    <n v="1"/>
    <d v="2017-03-10T00:00:00"/>
    <d v="2017-03-01T00:00:00"/>
    <d v="2017-03-10T00:00:00"/>
    <s v="Friday"/>
    <d v="1899-12-30T17:02:41"/>
    <d v="1899-12-30T17:00:00"/>
    <s v="One Way"/>
  </r>
  <r>
    <n v="1383664"/>
    <s v="RFID Card Member"/>
    <s v="Milwaukee "/>
    <s v="WI"/>
    <n v="53201"/>
    <s v="UNITED STATES"/>
    <s v="Annual Pass"/>
    <n v="11131"/>
    <x v="34"/>
    <n v="43.060250000000003"/>
    <n v="-87.892169999999993"/>
    <x v="0"/>
    <n v="43.04824"/>
    <n v="-87.904970000000006"/>
    <n v="12"/>
    <n v="0"/>
    <n v="1.8"/>
    <n v="1.7"/>
    <n v="72"/>
    <n v="-1"/>
    <d v="2017-03-10T00:00:00"/>
    <d v="2017-03-01T00:00:00"/>
    <d v="2017-03-10T00:00:00"/>
    <s v="Friday"/>
    <d v="1899-12-30T16:50:43"/>
    <d v="1899-12-30T17:00:00"/>
    <n v="1"/>
    <d v="2017-03-10T00:00:00"/>
    <d v="2017-03-01T00:00:00"/>
    <d v="2017-03-10T00:00:00"/>
    <s v="Friday"/>
    <d v="1899-12-30T17:02:38"/>
    <d v="1899-12-30T17:00:00"/>
    <s v="One Way"/>
  </r>
  <r>
    <n v="1162217"/>
    <s v="RFID Card Member"/>
    <s v="Brookfield"/>
    <s v="WI"/>
    <n v="53045"/>
    <s v="UNITED STATES"/>
    <s v="Bublr for Organizations"/>
    <n v="143"/>
    <x v="6"/>
    <n v="43.078530000000001"/>
    <n v="-87.882620000000003"/>
    <x v="18"/>
    <n v="43.074890000000003"/>
    <n v="-87.882810000000006"/>
    <n v="2"/>
    <n v="0"/>
    <n v="0.3"/>
    <n v="0.3"/>
    <n v="12"/>
    <n v="-1"/>
    <d v="2017-03-10T00:00:00"/>
    <d v="2017-03-01T00:00:00"/>
    <d v="2017-03-10T00:00:00"/>
    <s v="Friday"/>
    <d v="1899-12-30T19:51:29"/>
    <d v="1899-12-30T20:00:00"/>
    <n v="1"/>
    <d v="2017-03-10T00:00:00"/>
    <d v="2017-03-01T00:00:00"/>
    <d v="2017-03-10T00:00:00"/>
    <s v="Friday"/>
    <d v="1899-12-30T19:53:31"/>
    <d v="1899-12-30T20:00:00"/>
    <s v="One Way"/>
  </r>
  <r>
    <n v="1360169"/>
    <s v="RFID Card Member"/>
    <s v="Elkhorn"/>
    <s v="WI"/>
    <n v="53121"/>
    <s v="UNITED STATES"/>
    <s v="Annual Pass"/>
    <n v="45"/>
    <x v="24"/>
    <n v="43.06033"/>
    <n v="-87.89546"/>
    <x v="22"/>
    <n v="43.060250000000003"/>
    <n v="-87.892169999999993"/>
    <n v="2"/>
    <n v="0"/>
    <n v="0.3"/>
    <n v="0.3"/>
    <n v="12"/>
    <n v="-1"/>
    <d v="2017-03-13T00:00:00"/>
    <d v="2017-03-01T00:00:00"/>
    <d v="2017-03-13T00:00:00"/>
    <s v="Monday"/>
    <d v="1899-12-30T00:26:09"/>
    <d v="1899-12-30T00:00:00"/>
    <n v="1"/>
    <d v="2017-03-13T00:00:00"/>
    <d v="2017-03-01T00:00:00"/>
    <d v="2017-03-13T00:00:00"/>
    <s v="Monday"/>
    <d v="1899-12-30T00:28:51"/>
    <d v="1899-12-30T00:00:00"/>
    <s v="One Way"/>
  </r>
  <r>
    <n v="946290"/>
    <s v="RFID Card Member"/>
    <s v="Milwaukee"/>
    <s v="WI"/>
    <n v="53208"/>
    <s v="UNITED STATES"/>
    <s v="Annual Pass"/>
    <n v="5429"/>
    <x v="52"/>
    <n v="43.069021999999997"/>
    <n v="-87.887940999999998"/>
    <x v="44"/>
    <n v="43.077359999999999"/>
    <n v="-87.880769999999998"/>
    <n v="11"/>
    <n v="0"/>
    <n v="1.7"/>
    <n v="1.6"/>
    <n v="66"/>
    <n v="-1"/>
    <d v="2017-03-14T00:00:00"/>
    <d v="2017-03-01T00:00:00"/>
    <d v="2017-03-14T00:00:00"/>
    <s v="Tuesday"/>
    <d v="1899-12-30T10:30:49"/>
    <d v="1899-12-30T11:00:00"/>
    <n v="1"/>
    <d v="2017-03-14T00:00:00"/>
    <d v="2017-03-01T00:00:00"/>
    <d v="2017-03-14T00:00:00"/>
    <s v="Tuesday"/>
    <d v="1899-12-30T10:41:13"/>
    <d v="1899-12-30T11:00:00"/>
    <s v="One Way"/>
  </r>
  <r>
    <n v="1088320"/>
    <s v="RFID Card Member"/>
    <s v="milwaukee"/>
    <s v="WI"/>
    <n v="53202"/>
    <s v="UNITED STATES"/>
    <s v="Annual Pass"/>
    <n v="88"/>
    <x v="2"/>
    <n v="43.03886"/>
    <n v="-87.902720000000002"/>
    <x v="25"/>
    <n v="43.04804"/>
    <n v="-87.896720000000002"/>
    <n v="7"/>
    <n v="0"/>
    <n v="1.1000000000000001"/>
    <n v="1"/>
    <n v="42"/>
    <n v="-1"/>
    <d v="2017-03-14T00:00:00"/>
    <d v="2017-03-01T00:00:00"/>
    <d v="2017-03-14T00:00:00"/>
    <s v="Tuesday"/>
    <d v="1899-12-30T17:44:10"/>
    <d v="1899-12-30T18:00:00"/>
    <n v="1"/>
    <d v="2017-03-14T00:00:00"/>
    <d v="2017-03-01T00:00:00"/>
    <d v="2017-03-14T00:00:00"/>
    <s v="Tuesday"/>
    <d v="1899-12-30T17:51:52"/>
    <d v="1899-12-30T18:00:00"/>
    <s v="One Way"/>
  </r>
  <r>
    <n v="1269318"/>
    <s v="RFID Card Member"/>
    <s v="Milwaukee"/>
    <s v="WI"/>
    <n v="53204"/>
    <s v="UNITED STATES"/>
    <s v="Annual Pass"/>
    <n v="5452"/>
    <x v="9"/>
    <n v="43.02948"/>
    <n v="-87.912819999999996"/>
    <x v="1"/>
    <n v="43.03886"/>
    <n v="-87.902720000000002"/>
    <n v="11"/>
    <n v="0"/>
    <n v="1.7"/>
    <n v="1.6"/>
    <n v="66"/>
    <n v="-1"/>
    <d v="2017-03-15T00:00:00"/>
    <d v="2017-03-01T00:00:00"/>
    <d v="2017-03-15T00:00:00"/>
    <s v="Wednesday"/>
    <d v="1899-12-30T07:41:17"/>
    <d v="1899-12-30T08:00:00"/>
    <n v="1"/>
    <d v="2017-03-15T00:00:00"/>
    <d v="2017-03-01T00:00:00"/>
    <d v="2017-03-15T00:00:00"/>
    <s v="Wednesday"/>
    <d v="1899-12-30T07:52:01"/>
    <d v="1899-12-30T08:00:00"/>
    <s v="One Way"/>
  </r>
  <r>
    <n v="1017964"/>
    <s v="RFID Card Member"/>
    <s v="Milwaukee"/>
    <s v="WI"/>
    <n v="53202"/>
    <s v="UNITED STATES"/>
    <s v="Annual Pass"/>
    <n v="129"/>
    <x v="48"/>
    <n v="43.058619999999998"/>
    <n v="-87.885319999999993"/>
    <x v="1"/>
    <n v="43.03886"/>
    <n v="-87.902720000000002"/>
    <n v="15"/>
    <n v="0"/>
    <n v="2.2999999999999998"/>
    <n v="2.1"/>
    <n v="90"/>
    <n v="-1"/>
    <d v="2017-03-15T00:00:00"/>
    <d v="2017-03-01T00:00:00"/>
    <d v="2017-03-15T00:00:00"/>
    <s v="Wednesday"/>
    <d v="1899-12-30T08:09:25"/>
    <d v="1899-12-30T08:00:00"/>
    <n v="1"/>
    <d v="2017-03-15T00:00:00"/>
    <d v="2017-03-01T00:00:00"/>
    <d v="2017-03-15T00:00:00"/>
    <s v="Wednesday"/>
    <d v="1899-12-30T08:24:31"/>
    <d v="1899-12-30T08:00:00"/>
    <s v="One Way"/>
  </r>
  <r>
    <n v="1371872"/>
    <s v="RFID Card Member"/>
    <s v="Wauwatosa"/>
    <s v="WI"/>
    <n v="53222"/>
    <s v="UNITED STATES"/>
    <s v="Annual Pass"/>
    <n v="11053"/>
    <x v="24"/>
    <n v="43.06033"/>
    <n v="-87.89546"/>
    <x v="4"/>
    <n v="43.038580000000003"/>
    <n v="-87.90934"/>
    <n v="20"/>
    <n v="0"/>
    <n v="3"/>
    <n v="2.9"/>
    <n v="120"/>
    <n v="-1"/>
    <d v="2017-03-15T00:00:00"/>
    <d v="2017-03-01T00:00:00"/>
    <d v="2017-03-15T00:00:00"/>
    <s v="Wednesday"/>
    <d v="1899-12-30T13:29:31"/>
    <d v="1899-12-30T13:00:00"/>
    <n v="1"/>
    <d v="2017-03-15T00:00:00"/>
    <d v="2017-03-01T00:00:00"/>
    <d v="2017-03-15T00:00:00"/>
    <s v="Wednesday"/>
    <d v="1899-12-30T13:49:41"/>
    <d v="1899-12-30T14:00:00"/>
    <s v="One Way"/>
  </r>
  <r>
    <n v="1152387"/>
    <s v="RFID Card Member"/>
    <s v="Milwaukee"/>
    <s v="WI"/>
    <n v="53211"/>
    <s v="UNITED STATES"/>
    <s v="Bublr for Organizations"/>
    <n v="957"/>
    <x v="19"/>
    <n v="43.074890000000003"/>
    <n v="-87.882810000000006"/>
    <x v="49"/>
    <n v="43.066893999999998"/>
    <n v="-87.877936000000005"/>
    <n v="6"/>
    <n v="0"/>
    <n v="0.9"/>
    <n v="0.9"/>
    <n v="36"/>
    <n v="-1"/>
    <d v="2017-03-15T00:00:00"/>
    <d v="2017-03-01T00:00:00"/>
    <d v="2017-03-15T00:00:00"/>
    <s v="Wednesday"/>
    <d v="1899-12-30T16:41:53"/>
    <d v="1899-12-30T17:00:00"/>
    <n v="1"/>
    <d v="2017-03-15T00:00:00"/>
    <d v="2017-03-01T00:00:00"/>
    <d v="2017-03-15T00:00:00"/>
    <s v="Wednesday"/>
    <d v="1899-12-30T16:47:16"/>
    <d v="1899-12-30T17:00:00"/>
    <s v="One Way"/>
  </r>
  <r>
    <n v="531225"/>
    <s v="RFID Card Member"/>
    <s v="milwaukee"/>
    <s v="WI"/>
    <n v="53202"/>
    <s v="UNITED STATES"/>
    <s v="Annual Pass"/>
    <n v="5505"/>
    <x v="42"/>
    <n v="43.05097"/>
    <n v="-87.906440000000003"/>
    <x v="23"/>
    <n v="43.045712999999999"/>
    <n v="-87.899756999999994"/>
    <n v="7"/>
    <n v="0"/>
    <n v="1.1000000000000001"/>
    <n v="1"/>
    <n v="42"/>
    <n v="-1"/>
    <d v="2017-03-15T00:00:00"/>
    <d v="2017-03-01T00:00:00"/>
    <d v="2017-03-15T00:00:00"/>
    <s v="Wednesday"/>
    <d v="1899-12-30T17:04:03"/>
    <d v="1899-12-30T17:00:00"/>
    <n v="1"/>
    <d v="2017-03-15T00:00:00"/>
    <d v="2017-03-01T00:00:00"/>
    <d v="2017-03-15T00:00:00"/>
    <s v="Wednesday"/>
    <d v="1899-12-30T17:11:13"/>
    <d v="1899-12-30T17:00:00"/>
    <s v="One Way"/>
  </r>
  <r>
    <n v="1010620"/>
    <s v="RFID Card Member"/>
    <s v="Milwaukee"/>
    <s v="WI"/>
    <n v="53202"/>
    <s v="UNITED STATES"/>
    <s v="Annual Pass"/>
    <n v="11047"/>
    <x v="19"/>
    <n v="43.074890000000003"/>
    <n v="-87.882810000000006"/>
    <x v="2"/>
    <n v="43.048200000000001"/>
    <n v="-87.900859999999994"/>
    <n v="15"/>
    <n v="0"/>
    <n v="2.2999999999999998"/>
    <n v="2.1"/>
    <n v="90"/>
    <n v="-1"/>
    <d v="2017-03-15T00:00:00"/>
    <d v="2017-03-01T00:00:00"/>
    <d v="2017-03-15T00:00:00"/>
    <s v="Wednesday"/>
    <d v="1899-12-30T17:04:57"/>
    <d v="1899-12-30T17:00:00"/>
    <n v="1"/>
    <d v="2017-03-15T00:00:00"/>
    <d v="2017-03-01T00:00:00"/>
    <d v="2017-03-15T00:00:00"/>
    <s v="Wednesday"/>
    <d v="1899-12-30T17:19:47"/>
    <d v="1899-12-30T17:00:00"/>
    <s v="One Way"/>
  </r>
  <r>
    <n v="1088320"/>
    <s v="RFID Card Member"/>
    <s v="milwaukee"/>
    <s v="WI"/>
    <n v="53202"/>
    <s v="UNITED STATES"/>
    <s v="Annual Pass"/>
    <n v="23"/>
    <x v="2"/>
    <n v="43.03886"/>
    <n v="-87.902720000000002"/>
    <x v="25"/>
    <n v="43.04804"/>
    <n v="-87.896720000000002"/>
    <n v="9"/>
    <n v="0"/>
    <n v="1.4"/>
    <n v="1.3"/>
    <n v="54"/>
    <n v="-1"/>
    <d v="2017-03-15T00:00:00"/>
    <d v="2017-03-01T00:00:00"/>
    <d v="2017-03-15T00:00:00"/>
    <s v="Wednesday"/>
    <d v="1899-12-30T17:34:10"/>
    <d v="1899-12-30T18:00:00"/>
    <n v="1"/>
    <d v="2017-03-15T00:00:00"/>
    <d v="2017-03-01T00:00:00"/>
    <d v="2017-03-15T00:00:00"/>
    <s v="Wednesday"/>
    <d v="1899-12-30T17:43:07"/>
    <d v="1899-12-30T18:00:00"/>
    <s v="One Way"/>
  </r>
  <r>
    <n v="1489621"/>
    <s v="RFID Card Member"/>
    <s v="Milwaukee"/>
    <s v="WI"/>
    <n v="53208"/>
    <s v="UNITED STATES"/>
    <s v="Annual Pass"/>
    <n v="231"/>
    <x v="38"/>
    <n v="43.038719999999998"/>
    <n v="-87.905339999999995"/>
    <x v="28"/>
    <n v="43.038719999999998"/>
    <n v="-87.905339999999995"/>
    <n v="139"/>
    <n v="9"/>
    <n v="18"/>
    <n v="17.100000000000001"/>
    <n v="720"/>
    <n v="-1"/>
    <d v="2017-03-16T00:00:00"/>
    <d v="2017-03-01T00:00:00"/>
    <d v="2017-03-16T00:00:00"/>
    <s v="Thursday"/>
    <d v="1899-12-30T15:39:11"/>
    <d v="1899-12-30T16:00:00"/>
    <n v="1"/>
    <d v="2017-03-16T00:00:00"/>
    <d v="2017-03-01T00:00:00"/>
    <d v="2017-03-16T00:00:00"/>
    <s v="Thursday"/>
    <d v="1899-12-30T17:58:02"/>
    <d v="1899-12-30T18:00:00"/>
    <s v="Round Trip"/>
  </r>
  <r>
    <n v="1518070"/>
    <s v="RFID Card Member"/>
    <s v="Milwaukee"/>
    <s v="WI"/>
    <n v="53211"/>
    <s v="UNITED STATES"/>
    <s v="30-Day Pass"/>
    <n v="70"/>
    <x v="28"/>
    <n v="43.052549999999997"/>
    <n v="-87.909329999999997"/>
    <x v="47"/>
    <n v="43.06033"/>
    <n v="-87.89546"/>
    <n v="6"/>
    <n v="0"/>
    <n v="0.9"/>
    <n v="0.9"/>
    <n v="36"/>
    <n v="-1"/>
    <d v="2017-03-16T00:00:00"/>
    <d v="2017-03-01T00:00:00"/>
    <d v="2017-03-16T00:00:00"/>
    <s v="Thursday"/>
    <d v="1899-12-30T17:20:15"/>
    <d v="1899-12-30T17:00:00"/>
    <n v="1"/>
    <d v="2017-03-16T00:00:00"/>
    <d v="2017-03-01T00:00:00"/>
    <d v="2017-03-16T00:00:00"/>
    <s v="Thursday"/>
    <d v="1899-12-30T17:26:42"/>
    <d v="1899-12-30T17:00:00"/>
    <s v="One Way"/>
  </r>
  <r>
    <n v="1442430"/>
    <s v="RFID Card Member"/>
    <s v="Milwaukee"/>
    <s v="WI"/>
    <n v="53211"/>
    <s v="UNITED STATES"/>
    <s v="Annual Pass"/>
    <n v="44"/>
    <x v="19"/>
    <n v="43.074890000000003"/>
    <n v="-87.882810000000006"/>
    <x v="7"/>
    <n v="43.074655999999997"/>
    <n v="-87.889011999999994"/>
    <n v="2"/>
    <n v="0"/>
    <n v="0.3"/>
    <n v="0.3"/>
    <n v="12"/>
    <n v="-1"/>
    <d v="2017-03-16T00:00:00"/>
    <d v="2017-03-01T00:00:00"/>
    <d v="2017-03-16T00:00:00"/>
    <s v="Thursday"/>
    <d v="1899-12-30T19:00:03"/>
    <d v="1899-12-30T19:00:00"/>
    <n v="1"/>
    <d v="2017-03-16T00:00:00"/>
    <d v="2017-03-01T00:00:00"/>
    <d v="2017-03-16T00:00:00"/>
    <s v="Thursday"/>
    <d v="1899-12-30T19:02:53"/>
    <d v="1899-12-30T19:00:00"/>
    <s v="One Way"/>
  </r>
  <r>
    <n v="1241722"/>
    <s v="RFID Card Member"/>
    <s v="Neenah"/>
    <s v="WI"/>
    <n v="54956"/>
    <s v="UNITED STATES"/>
    <s v="Bublr for Organizations"/>
    <n v="5455"/>
    <x v="6"/>
    <n v="43.078530000000001"/>
    <n v="-87.882620000000003"/>
    <x v="7"/>
    <n v="43.074655999999997"/>
    <n v="-87.889011999999994"/>
    <n v="5"/>
    <n v="0"/>
    <n v="0.8"/>
    <n v="0.7"/>
    <n v="30"/>
    <n v="-1"/>
    <d v="2017-03-16T00:00:00"/>
    <d v="2017-03-01T00:00:00"/>
    <d v="2017-03-16T00:00:00"/>
    <s v="Thursday"/>
    <d v="1899-12-30T19:58:54"/>
    <d v="1899-12-30T20:00:00"/>
    <n v="1"/>
    <d v="2017-03-16T00:00:00"/>
    <d v="2017-03-01T00:00:00"/>
    <d v="2017-03-16T00:00:00"/>
    <s v="Thursday"/>
    <d v="1899-12-30T20:03:46"/>
    <d v="1899-12-30T20:00:00"/>
    <s v="One Way"/>
  </r>
  <r>
    <n v="1373301"/>
    <s v="RFID Card Member"/>
    <s v="Mequon"/>
    <s v="WI"/>
    <n v="53092"/>
    <s v="UNITED STATES"/>
    <s v="Annual Pass"/>
    <n v="5523"/>
    <x v="35"/>
    <n v="43.074655999999997"/>
    <n v="-87.889011999999994"/>
    <x v="22"/>
    <n v="43.060250000000003"/>
    <n v="-87.892169999999993"/>
    <n v="9"/>
    <n v="0"/>
    <n v="1.4"/>
    <n v="1.3"/>
    <n v="54"/>
    <n v="-1"/>
    <d v="2017-03-17T00:00:00"/>
    <d v="2017-03-01T00:00:00"/>
    <d v="2017-03-17T00:00:00"/>
    <s v="Friday"/>
    <d v="1899-12-30T00:32:04"/>
    <d v="1899-12-30T01:00:00"/>
    <n v="1"/>
    <d v="2017-03-17T00:00:00"/>
    <d v="2017-03-01T00:00:00"/>
    <d v="2017-03-17T00:00:00"/>
    <s v="Friday"/>
    <d v="1899-12-30T00:41:44"/>
    <d v="1899-12-30T01:00:00"/>
    <s v="One Way"/>
  </r>
  <r>
    <n v="1407702"/>
    <s v="RFID Card Member"/>
    <s v="Milwaukee"/>
    <s v="WI"/>
    <n v="53202"/>
    <s v="UNITED STATES"/>
    <s v="Annual Pass"/>
    <n v="5537"/>
    <x v="6"/>
    <n v="43.078530000000001"/>
    <n v="-87.882620000000003"/>
    <x v="7"/>
    <n v="43.074655999999997"/>
    <n v="-87.889011999999994"/>
    <n v="5"/>
    <n v="0"/>
    <n v="0.8"/>
    <n v="0.7"/>
    <n v="30"/>
    <n v="-1"/>
    <d v="2017-03-17T00:00:00"/>
    <d v="2017-03-01T00:00:00"/>
    <d v="2017-03-17T00:00:00"/>
    <s v="Friday"/>
    <d v="1899-12-30T09:30:28"/>
    <d v="1899-12-30T10:00:00"/>
    <n v="1"/>
    <d v="2017-03-17T00:00:00"/>
    <d v="2017-03-01T00:00:00"/>
    <d v="2017-03-17T00:00:00"/>
    <s v="Friday"/>
    <d v="1899-12-30T09:35:05"/>
    <d v="1899-12-30T10:00:00"/>
    <s v="One Way"/>
  </r>
  <r>
    <n v="1494109"/>
    <s v="RFID Card Member"/>
    <s v="Milwaukee"/>
    <s v="WI"/>
    <n v="53233"/>
    <s v="UNITED STATES"/>
    <s v="Annual Pass"/>
    <n v="168"/>
    <x v="2"/>
    <n v="43.03886"/>
    <n v="-87.902720000000002"/>
    <x v="9"/>
    <n v="43.03913"/>
    <n v="-87.916150000000002"/>
    <n v="7"/>
    <n v="0"/>
    <n v="1.1000000000000001"/>
    <n v="1"/>
    <n v="42"/>
    <n v="-1"/>
    <d v="2017-03-17T00:00:00"/>
    <d v="2017-03-01T00:00:00"/>
    <d v="2017-03-17T00:00:00"/>
    <s v="Friday"/>
    <d v="1899-12-30T13:56:40"/>
    <d v="1899-12-30T14:00:00"/>
    <n v="1"/>
    <d v="2017-03-17T00:00:00"/>
    <d v="2017-03-01T00:00:00"/>
    <d v="2017-03-17T00:00:00"/>
    <s v="Friday"/>
    <d v="1899-12-30T14:03:15"/>
    <d v="1899-12-30T14:00:00"/>
    <s v="One Way"/>
  </r>
  <r>
    <n v="1518070"/>
    <s v="RFID Card Member"/>
    <s v="Milwaukee"/>
    <s v="WI"/>
    <n v="53211"/>
    <s v="UNITED STATES"/>
    <s v="30-Day Pass"/>
    <n v="255"/>
    <x v="52"/>
    <n v="43.069021999999997"/>
    <n v="-87.887940999999998"/>
    <x v="20"/>
    <n v="43.05847"/>
    <n v="-87.898079999999993"/>
    <n v="7"/>
    <n v="0"/>
    <n v="1.1000000000000001"/>
    <n v="1"/>
    <n v="42"/>
    <n v="-1"/>
    <d v="2017-03-17T00:00:00"/>
    <d v="2017-03-01T00:00:00"/>
    <d v="2017-03-17T00:00:00"/>
    <s v="Friday"/>
    <d v="1899-12-30T19:14:45"/>
    <d v="1899-12-30T19:00:00"/>
    <n v="1"/>
    <d v="2017-03-17T00:00:00"/>
    <d v="2017-03-01T00:00:00"/>
    <d v="2017-03-17T00:00:00"/>
    <s v="Friday"/>
    <d v="1899-12-30T19:21:11"/>
    <d v="1899-12-30T19:00:00"/>
    <s v="One Way"/>
  </r>
  <r>
    <n v="1055320"/>
    <s v="RFID Card Member"/>
    <s v="Waterloo"/>
    <s v="WI"/>
    <n v="53594"/>
    <s v="UNITED STATES"/>
    <s v="Annual"/>
    <n v="11162"/>
    <x v="37"/>
    <n v="43.046570000000003"/>
    <n v="-87.908720000000002"/>
    <x v="32"/>
    <n v="43.026229999999998"/>
    <n v="-87.912809999999993"/>
    <n v="15"/>
    <n v="0"/>
    <n v="2.2999999999999998"/>
    <n v="2.1"/>
    <n v="90"/>
    <n v="-1"/>
    <d v="2017-03-18T00:00:00"/>
    <d v="2017-03-01T00:00:00"/>
    <d v="2017-03-18T00:00:00"/>
    <s v="Saturday"/>
    <d v="1899-12-30T12:24:28"/>
    <d v="1899-12-30T12:00:00"/>
    <n v="1"/>
    <d v="2017-03-18T00:00:00"/>
    <d v="2017-03-01T00:00:00"/>
    <d v="2017-03-18T00:00:00"/>
    <s v="Saturday"/>
    <d v="1899-12-30T12:39:43"/>
    <d v="1899-12-30T13:00:00"/>
    <s v="One Way"/>
  </r>
  <r>
    <n v="986622"/>
    <s v="RFID Card Member"/>
    <s v="Waukegan"/>
    <s v="IL"/>
    <n v="60085"/>
    <s v="UNITED STATES"/>
    <s v="Annual Pass"/>
    <n v="5585"/>
    <x v="29"/>
    <n v="43.045712999999999"/>
    <n v="-87.899756999999994"/>
    <x v="26"/>
    <n v="43.052460000000004"/>
    <n v="-87.891000000000005"/>
    <n v="4"/>
    <n v="0"/>
    <n v="0.6"/>
    <n v="0.6"/>
    <n v="24"/>
    <n v="-1"/>
    <d v="2017-03-18T00:00:00"/>
    <d v="2017-03-01T00:00:00"/>
    <d v="2017-03-18T00:00:00"/>
    <s v="Saturday"/>
    <d v="1899-12-30T13:51:22"/>
    <d v="1899-12-30T14:00:00"/>
    <n v="1"/>
    <d v="2017-03-18T00:00:00"/>
    <d v="2017-03-01T00:00:00"/>
    <d v="2017-03-18T00:00:00"/>
    <s v="Saturday"/>
    <d v="1899-12-30T13:55:39"/>
    <d v="1899-12-30T14:00:00"/>
    <s v="One Way"/>
  </r>
  <r>
    <n v="1425087"/>
    <s v="RFID Card Member"/>
    <s v="milwaukee"/>
    <s v="WI"/>
    <n v="53212"/>
    <s v="UNITED STATES"/>
    <s v="Annual Pass"/>
    <n v="5555"/>
    <x v="13"/>
    <n v="43.03913"/>
    <n v="-87.916150000000002"/>
    <x v="47"/>
    <n v="43.06033"/>
    <n v="-87.89546"/>
    <n v="14"/>
    <n v="0"/>
    <n v="2.1"/>
    <n v="2"/>
    <n v="84"/>
    <n v="-1"/>
    <d v="2017-03-18T00:00:00"/>
    <d v="2017-03-01T00:00:00"/>
    <d v="2017-03-18T00:00:00"/>
    <s v="Saturday"/>
    <d v="1899-12-30T22:06:43"/>
    <d v="1899-12-30T22:00:00"/>
    <n v="1"/>
    <d v="2017-03-18T00:00:00"/>
    <d v="2017-03-01T00:00:00"/>
    <d v="2017-03-18T00:00:00"/>
    <s v="Saturday"/>
    <d v="1899-12-30T22:20:53"/>
    <d v="1899-12-30T22:00:00"/>
    <s v="One Way"/>
  </r>
  <r>
    <n v="1400126"/>
    <s v="RFID Card Member"/>
    <s v="Milwaukee"/>
    <s v="WI"/>
    <n v="53211"/>
    <s v="UNITED STATES"/>
    <s v="Annual Pass"/>
    <n v="5"/>
    <x v="17"/>
    <n v="43.066893999999998"/>
    <n v="-87.877936000000005"/>
    <x v="26"/>
    <n v="43.052460000000004"/>
    <n v="-87.891000000000005"/>
    <n v="11"/>
    <n v="0"/>
    <n v="1.7"/>
    <n v="1.6"/>
    <n v="66"/>
    <n v="-1"/>
    <d v="2017-03-19T00:00:00"/>
    <d v="2017-03-01T00:00:00"/>
    <d v="2017-03-19T00:00:00"/>
    <s v="Sunday"/>
    <d v="1899-12-30T14:06:43"/>
    <d v="1899-12-30T14:00:00"/>
    <n v="1"/>
    <d v="2017-03-19T00:00:00"/>
    <d v="2017-03-01T00:00:00"/>
    <d v="2017-03-19T00:00:00"/>
    <s v="Sunday"/>
    <d v="1899-12-30T14:17:58"/>
    <d v="1899-12-30T14:00:00"/>
    <s v="One Way"/>
  </r>
  <r>
    <n v="1509123"/>
    <s v="RFID Card Member"/>
    <s v="Milwaukee"/>
    <s v="WI"/>
    <n v="53211"/>
    <s v="UNITED STATES"/>
    <s v="Annual Pass"/>
    <n v="11058"/>
    <x v="52"/>
    <n v="43.069021999999997"/>
    <n v="-87.887940999999998"/>
    <x v="24"/>
    <n v="43.052549999999997"/>
    <n v="-87.909329999999997"/>
    <n v="16"/>
    <n v="0"/>
    <n v="2.4"/>
    <n v="2.2999999999999998"/>
    <n v="96"/>
    <n v="-1"/>
    <d v="2017-03-19T00:00:00"/>
    <d v="2017-03-01T00:00:00"/>
    <d v="2017-03-19T00:00:00"/>
    <s v="Sunday"/>
    <d v="1899-12-30T14:57:51"/>
    <d v="1899-12-30T15:00:00"/>
    <n v="1"/>
    <d v="2017-03-19T00:00:00"/>
    <d v="2017-03-01T00:00:00"/>
    <d v="2017-03-19T00:00:00"/>
    <s v="Sunday"/>
    <d v="1899-12-30T15:13:44"/>
    <d v="1899-12-30T15:00:00"/>
    <s v="One Way"/>
  </r>
  <r>
    <n v="1276651"/>
    <s v="RFID Card Member"/>
    <s v="Milwaukee"/>
    <s v="WI"/>
    <n v="53211"/>
    <s v="UNITED STATES"/>
    <s v="Annual Pass"/>
    <n v="976"/>
    <x v="20"/>
    <n v="43.077359999999999"/>
    <n v="-87.880769999999998"/>
    <x v="24"/>
    <n v="43.052549999999997"/>
    <n v="-87.909329999999997"/>
    <n v="16"/>
    <n v="0"/>
    <n v="2.4"/>
    <n v="2.2999999999999998"/>
    <n v="96"/>
    <n v="-1"/>
    <d v="2017-03-20T00:00:00"/>
    <d v="2017-03-01T00:00:00"/>
    <d v="2017-03-20T00:00:00"/>
    <s v="Monday"/>
    <d v="1899-12-30T07:37:11"/>
    <d v="1899-12-30T08:00:00"/>
    <n v="1"/>
    <d v="2017-03-20T00:00:00"/>
    <d v="2017-03-01T00:00:00"/>
    <d v="2017-03-20T00:00:00"/>
    <s v="Monday"/>
    <d v="1899-12-30T07:53:40"/>
    <d v="1899-12-30T08:00:00"/>
    <s v="One Way"/>
  </r>
  <r>
    <n v="1538823"/>
    <s v="RFID Card Member"/>
    <s v="Milwaukee"/>
    <s v="WI"/>
    <n v="53202"/>
    <s v="UNITED STATES"/>
    <s v="Annual Pass"/>
    <n v="319"/>
    <x v="21"/>
    <n v="43.060786"/>
    <n v="-87.883825999999999"/>
    <x v="20"/>
    <n v="43.05847"/>
    <n v="-87.898079999999993"/>
    <n v="4"/>
    <n v="0"/>
    <n v="0.6"/>
    <n v="0.6"/>
    <n v="24"/>
    <n v="-1"/>
    <d v="2017-03-20T00:00:00"/>
    <d v="2017-03-01T00:00:00"/>
    <d v="2017-03-20T00:00:00"/>
    <s v="Monday"/>
    <d v="1899-12-30T13:12:16"/>
    <d v="1899-12-30T13:00:00"/>
    <n v="1"/>
    <d v="2017-03-20T00:00:00"/>
    <d v="2017-03-01T00:00:00"/>
    <d v="2017-03-20T00:00:00"/>
    <s v="Monday"/>
    <d v="1899-12-30T13:16:59"/>
    <d v="1899-12-30T13:00:00"/>
    <s v="One Way"/>
  </r>
  <r>
    <n v="1546740"/>
    <s v="RFID Card Member"/>
    <s v="Milwaukee"/>
    <s v="WI"/>
    <n v="53233"/>
    <s v="UNITED STATES"/>
    <s v="Pay as You Go Pass"/>
    <n v="11068"/>
    <x v="32"/>
    <n v="43.040154000000001"/>
    <n v="-87.932113000000001"/>
    <x v="29"/>
    <n v="43.040154000000001"/>
    <n v="-87.932113000000001"/>
    <n v="72"/>
    <n v="6"/>
    <n v="10.8"/>
    <n v="10.3"/>
    <n v="432"/>
    <n v="-1"/>
    <d v="2017-03-20T00:00:00"/>
    <d v="2017-03-01T00:00:00"/>
    <d v="2017-03-20T00:00:00"/>
    <s v="Monday"/>
    <d v="1899-12-30T16:15:04"/>
    <d v="1899-12-30T16:00:00"/>
    <n v="1"/>
    <d v="2017-03-20T00:00:00"/>
    <d v="2017-03-01T00:00:00"/>
    <d v="2017-03-20T00:00:00"/>
    <s v="Monday"/>
    <d v="1899-12-30T17:27:25"/>
    <d v="1899-12-30T17:00:00"/>
    <s v="Round Trip"/>
  </r>
  <r>
    <n v="1432106"/>
    <s v="RFID Card Member"/>
    <s v="Milwaukee"/>
    <s v="WI"/>
    <n v="53202"/>
    <s v="UNITED STATES"/>
    <s v="Annual Pass"/>
    <n v="11151"/>
    <x v="38"/>
    <n v="43.038719999999998"/>
    <n v="-87.905339999999995"/>
    <x v="25"/>
    <n v="43.04804"/>
    <n v="-87.896720000000002"/>
    <n v="9"/>
    <n v="0"/>
    <n v="1.4"/>
    <n v="1.3"/>
    <n v="54"/>
    <n v="-1"/>
    <d v="2017-03-20T00:00:00"/>
    <d v="2017-03-01T00:00:00"/>
    <d v="2017-03-20T00:00:00"/>
    <s v="Monday"/>
    <d v="1899-12-30T17:16:25"/>
    <d v="1899-12-30T17:00:00"/>
    <n v="1"/>
    <d v="2017-03-20T00:00:00"/>
    <d v="2017-03-01T00:00:00"/>
    <d v="2017-03-20T00:00:00"/>
    <s v="Monday"/>
    <d v="1899-12-30T17:25:18"/>
    <d v="1899-12-30T17:00:00"/>
    <s v="One Way"/>
  </r>
  <r>
    <n v="1518070"/>
    <s v="RFID Card Member"/>
    <s v="Milwaukee"/>
    <s v="WI"/>
    <n v="53211"/>
    <s v="UNITED STATES"/>
    <s v="30-Day Pass"/>
    <n v="202"/>
    <x v="28"/>
    <n v="43.052549999999997"/>
    <n v="-87.909329999999997"/>
    <x v="31"/>
    <n v="43.069021999999997"/>
    <n v="-87.887940999999998"/>
    <n v="15"/>
    <n v="0"/>
    <n v="2.2999999999999998"/>
    <n v="2.1"/>
    <n v="90"/>
    <n v="-1"/>
    <d v="2017-03-20T00:00:00"/>
    <d v="2017-03-01T00:00:00"/>
    <d v="2017-03-20T00:00:00"/>
    <s v="Monday"/>
    <d v="1899-12-30T17:25:08"/>
    <d v="1899-12-30T17:00:00"/>
    <n v="1"/>
    <d v="2017-03-20T00:00:00"/>
    <d v="2017-03-01T00:00:00"/>
    <d v="2017-03-20T00:00:00"/>
    <s v="Monday"/>
    <d v="1899-12-30T17:40:34"/>
    <d v="1899-12-30T18:00:00"/>
    <s v="One Way"/>
  </r>
  <r>
    <n v="1357250"/>
    <s v="RFID Card Member"/>
    <s v="Milwaukee"/>
    <s v="WI"/>
    <n v="53202"/>
    <s v="UNITED STATES"/>
    <s v="Annual Pass"/>
    <n v="361"/>
    <x v="1"/>
    <n v="43.048200000000001"/>
    <n v="-87.900859999999994"/>
    <x v="1"/>
    <n v="43.03886"/>
    <n v="-87.902720000000002"/>
    <n v="4"/>
    <n v="0"/>
    <n v="0.6"/>
    <n v="0.6"/>
    <n v="24"/>
    <n v="-1"/>
    <d v="2017-03-21T00:00:00"/>
    <d v="2017-03-01T00:00:00"/>
    <d v="2017-03-21T00:00:00"/>
    <s v="Tuesday"/>
    <d v="1899-12-30T06:35:56"/>
    <d v="1899-12-30T07:00:00"/>
    <n v="1"/>
    <d v="2017-03-21T00:00:00"/>
    <d v="2017-03-01T00:00:00"/>
    <d v="2017-03-21T00:00:00"/>
    <s v="Tuesday"/>
    <d v="1899-12-30T06:39:59"/>
    <d v="1899-12-30T07:00:00"/>
    <s v="One Way"/>
  </r>
  <r>
    <n v="1408049"/>
    <s v="RFID Card Member"/>
    <s v="Milwaukee"/>
    <s v="WI"/>
    <n v="53202"/>
    <s v="UNITED STATES"/>
    <s v="Annual Pass"/>
    <n v="993"/>
    <x v="3"/>
    <n v="43.03519"/>
    <n v="-87.907390000000007"/>
    <x v="27"/>
    <n v="43.034619999999997"/>
    <n v="-87.917500000000004"/>
    <n v="12"/>
    <n v="0"/>
    <n v="1.8"/>
    <n v="1.7"/>
    <n v="72"/>
    <n v="-1"/>
    <d v="2017-03-21T00:00:00"/>
    <d v="2017-03-01T00:00:00"/>
    <d v="2017-03-21T00:00:00"/>
    <s v="Tuesday"/>
    <d v="1899-12-30T06:37:20"/>
    <d v="1899-12-30T07:00:00"/>
    <n v="1"/>
    <d v="2017-03-21T00:00:00"/>
    <d v="2017-03-01T00:00:00"/>
    <d v="2017-03-21T00:00:00"/>
    <s v="Tuesday"/>
    <d v="1899-12-30T06:49:36"/>
    <d v="1899-12-30T07:00:00"/>
    <s v="One Way"/>
  </r>
  <r>
    <n v="1276651"/>
    <s v="RFID Card Member"/>
    <s v="Milwaukee"/>
    <s v="WI"/>
    <n v="53211"/>
    <s v="UNITED STATES"/>
    <s v="Annual Pass"/>
    <n v="976"/>
    <x v="20"/>
    <n v="43.077359999999999"/>
    <n v="-87.880769999999998"/>
    <x v="24"/>
    <n v="43.052549999999997"/>
    <n v="-87.909329999999997"/>
    <n v="15"/>
    <n v="0"/>
    <n v="2.2999999999999998"/>
    <n v="2.1"/>
    <n v="90"/>
    <n v="-1"/>
    <d v="2017-03-21T00:00:00"/>
    <d v="2017-03-01T00:00:00"/>
    <d v="2017-03-21T00:00:00"/>
    <s v="Tuesday"/>
    <d v="1899-12-30T07:13:26"/>
    <d v="1899-12-30T07:00:00"/>
    <n v="1"/>
    <d v="2017-03-21T00:00:00"/>
    <d v="2017-03-01T00:00:00"/>
    <d v="2017-03-21T00:00:00"/>
    <s v="Tuesday"/>
    <d v="1899-12-30T07:28:18"/>
    <d v="1899-12-30T07:00:00"/>
    <s v="One Way"/>
  </r>
  <r>
    <n v="1468078"/>
    <s v="RFID Card Member"/>
    <s v="Milwaukee "/>
    <s v="WI"/>
    <n v="53209"/>
    <s v="UNITED STATES"/>
    <s v="Annual Pass"/>
    <n v="5429"/>
    <x v="48"/>
    <n v="43.058619999999998"/>
    <n v="-87.885319999999993"/>
    <x v="43"/>
    <n v="43.046570000000003"/>
    <n v="-87.908720000000002"/>
    <n v="9"/>
    <n v="0"/>
    <n v="1.4"/>
    <n v="1.3"/>
    <n v="54"/>
    <n v="-1"/>
    <d v="2017-03-21T00:00:00"/>
    <d v="2017-03-01T00:00:00"/>
    <d v="2017-03-21T00:00:00"/>
    <s v="Tuesday"/>
    <d v="1899-12-30T08:48:27"/>
    <d v="1899-12-30T09:00:00"/>
    <n v="1"/>
    <d v="2017-03-21T00:00:00"/>
    <d v="2017-03-01T00:00:00"/>
    <d v="2017-03-21T00:00:00"/>
    <s v="Tuesday"/>
    <d v="1899-12-30T08:57:03"/>
    <d v="1899-12-30T09:00:00"/>
    <s v="One Way"/>
  </r>
  <r>
    <n v="1164700"/>
    <s v="RFID Card Member"/>
    <s v="Milwaukee"/>
    <s v="WI"/>
    <n v="53202"/>
    <s v="UNITED STATES"/>
    <s v="Annual Pass"/>
    <n v="13"/>
    <x v="37"/>
    <n v="43.046570000000003"/>
    <n v="-87.908720000000002"/>
    <x v="15"/>
    <n v="43.049230000000001"/>
    <n v="-87.911940000000001"/>
    <n v="24"/>
    <n v="0"/>
    <n v="3.6"/>
    <n v="3.4"/>
    <n v="144"/>
    <n v="-1"/>
    <d v="2017-03-21T00:00:00"/>
    <d v="2017-03-01T00:00:00"/>
    <d v="2017-03-21T00:00:00"/>
    <s v="Tuesday"/>
    <d v="1899-12-30T14:57:48"/>
    <d v="1899-12-30T15:00:00"/>
    <n v="1"/>
    <d v="2017-03-21T00:00:00"/>
    <d v="2017-03-01T00:00:00"/>
    <d v="2017-03-21T00:00:00"/>
    <s v="Tuesday"/>
    <d v="1899-12-30T15:21:06"/>
    <d v="1899-12-30T15:00:00"/>
    <s v="One Way"/>
  </r>
  <r>
    <n v="1546752"/>
    <s v="RFID Card Member"/>
    <s v="Milwaukee "/>
    <s v="WI"/>
    <n v="53202"/>
    <s v="UNITED STATES"/>
    <s v="Annual Pass"/>
    <n v="11151"/>
    <x v="49"/>
    <n v="43.026229999999998"/>
    <n v="-87.912809999999993"/>
    <x v="18"/>
    <n v="43.074890000000003"/>
    <n v="-87.882810000000006"/>
    <n v="32"/>
    <n v="0"/>
    <n v="4.8"/>
    <n v="4.5999999999999996"/>
    <n v="192"/>
    <n v="-1"/>
    <d v="2017-03-21T00:00:00"/>
    <d v="2017-03-01T00:00:00"/>
    <d v="2017-03-21T00:00:00"/>
    <s v="Tuesday"/>
    <d v="1899-12-30T15:00:55"/>
    <d v="1899-12-30T15:00:00"/>
    <n v="1"/>
    <d v="2017-03-21T00:00:00"/>
    <d v="2017-03-01T00:00:00"/>
    <d v="2017-03-21T00:00:00"/>
    <s v="Tuesday"/>
    <d v="1899-12-30T15:32:32"/>
    <d v="1899-12-30T16:00:00"/>
    <s v="One Way"/>
  </r>
  <r>
    <n v="1276651"/>
    <s v="RFID Card Member"/>
    <s v="Milwaukee"/>
    <s v="WI"/>
    <n v="53211"/>
    <s v="UNITED STATES"/>
    <s v="Annual Pass"/>
    <n v="976"/>
    <x v="20"/>
    <n v="43.077359999999999"/>
    <n v="-87.880769999999998"/>
    <x v="24"/>
    <n v="43.052549999999997"/>
    <n v="-87.909329999999997"/>
    <n v="17"/>
    <n v="0"/>
    <n v="2.6"/>
    <n v="2.4"/>
    <n v="102"/>
    <n v="-1"/>
    <d v="2017-03-22T00:00:00"/>
    <d v="2017-03-01T00:00:00"/>
    <d v="2017-03-22T00:00:00"/>
    <s v="Wednesday"/>
    <d v="1899-12-30T07:34:25"/>
    <d v="1899-12-30T08:00:00"/>
    <n v="1"/>
    <d v="2017-03-22T00:00:00"/>
    <d v="2017-03-01T00:00:00"/>
    <d v="2017-03-22T00:00:00"/>
    <s v="Wednesday"/>
    <d v="1899-12-30T07:51:47"/>
    <d v="1899-12-30T08:00:00"/>
    <s v="One Way"/>
  </r>
  <r>
    <n v="1314976"/>
    <s v="RFID Card Member"/>
    <s v="Milwaukee"/>
    <s v="WI"/>
    <n v="53202"/>
    <s v="UNITED STATES"/>
    <s v="Pay as You Go Pass"/>
    <n v="23"/>
    <x v="11"/>
    <n v="43.031480000000002"/>
    <n v="-87.908169999999998"/>
    <x v="27"/>
    <n v="43.034619999999997"/>
    <n v="-87.917500000000004"/>
    <n v="13"/>
    <n v="2"/>
    <n v="2"/>
    <n v="1.9"/>
    <n v="78"/>
    <n v="-1"/>
    <d v="2017-03-22T00:00:00"/>
    <d v="2017-03-01T00:00:00"/>
    <d v="2017-03-22T00:00:00"/>
    <s v="Wednesday"/>
    <d v="1899-12-30T07:40:17"/>
    <d v="1899-12-30T08:00:00"/>
    <n v="1"/>
    <d v="2017-03-22T00:00:00"/>
    <d v="2017-03-01T00:00:00"/>
    <d v="2017-03-22T00:00:00"/>
    <s v="Wednesday"/>
    <d v="1899-12-30T07:53:33"/>
    <d v="1899-12-30T08:00:00"/>
    <s v="One Way"/>
  </r>
  <r>
    <n v="1546752"/>
    <s v="RFID Card Member"/>
    <s v="Milwaukee "/>
    <s v="WI"/>
    <n v="53202"/>
    <s v="UNITED STATES"/>
    <s v="Annual Pass"/>
    <n v="362"/>
    <x v="31"/>
    <n v="43.052460000000004"/>
    <n v="-87.891000000000005"/>
    <x v="18"/>
    <n v="43.074890000000003"/>
    <n v="-87.882810000000006"/>
    <n v="16"/>
    <n v="0"/>
    <n v="2.4"/>
    <n v="2.2999999999999998"/>
    <n v="96"/>
    <n v="-1"/>
    <d v="2017-03-22T00:00:00"/>
    <d v="2017-03-01T00:00:00"/>
    <d v="2017-03-22T00:00:00"/>
    <s v="Wednesday"/>
    <d v="1899-12-30T07:47:10"/>
    <d v="1899-12-30T08:00:00"/>
    <n v="1"/>
    <d v="2017-03-22T00:00:00"/>
    <d v="2017-03-01T00:00:00"/>
    <d v="2017-03-22T00:00:00"/>
    <s v="Wednesday"/>
    <d v="1899-12-30T08:03:28"/>
    <d v="1899-12-30T08:00:00"/>
    <s v="One Way"/>
  </r>
  <r>
    <n v="1017964"/>
    <s v="RFID Card Member"/>
    <s v="Milwaukee"/>
    <s v="WI"/>
    <n v="53202"/>
    <s v="UNITED STATES"/>
    <s v="Annual Pass"/>
    <n v="157"/>
    <x v="43"/>
    <n v="43.036900000000003"/>
    <n v="-87.89667"/>
    <x v="30"/>
    <n v="43.058010000000003"/>
    <n v="-87.877300000000005"/>
    <n v="15"/>
    <n v="0"/>
    <n v="2.2999999999999998"/>
    <n v="2.1"/>
    <n v="90"/>
    <n v="-1"/>
    <d v="2017-03-22T00:00:00"/>
    <d v="2017-03-01T00:00:00"/>
    <d v="2017-03-22T00:00:00"/>
    <s v="Wednesday"/>
    <d v="1899-12-30T18:14:34"/>
    <d v="1899-12-30T18:00:00"/>
    <n v="1"/>
    <d v="2017-03-22T00:00:00"/>
    <d v="2017-03-01T00:00:00"/>
    <d v="2017-03-22T00:00:00"/>
    <s v="Wednesday"/>
    <d v="1899-12-30T18:29:08"/>
    <d v="1899-12-30T18:00:00"/>
    <s v="One Way"/>
  </r>
  <r>
    <n v="1432106"/>
    <s v="RFID Card Member"/>
    <s v="Milwaukee"/>
    <s v="WI"/>
    <n v="53202"/>
    <s v="UNITED STATES"/>
    <s v="Annual Pass"/>
    <n v="5485"/>
    <x v="8"/>
    <n v="43.04804"/>
    <n v="-87.896720000000002"/>
    <x v="28"/>
    <n v="43.038719999999998"/>
    <n v="-87.905339999999995"/>
    <n v="7"/>
    <n v="0"/>
    <n v="1.1000000000000001"/>
    <n v="1"/>
    <n v="42"/>
    <n v="-1"/>
    <d v="2017-03-23T00:00:00"/>
    <d v="2017-03-01T00:00:00"/>
    <d v="2017-03-23T00:00:00"/>
    <s v="Thursday"/>
    <d v="1899-12-30T13:22:30"/>
    <d v="1899-12-30T13:00:00"/>
    <n v="1"/>
    <d v="2017-03-23T00:00:00"/>
    <d v="2017-03-01T00:00:00"/>
    <d v="2017-03-23T00:00:00"/>
    <s v="Thursday"/>
    <d v="1899-12-30T13:29:22"/>
    <d v="1899-12-30T13:00:00"/>
    <s v="One Way"/>
  </r>
  <r>
    <n v="1408049"/>
    <s v="RFID Card Member"/>
    <s v="Milwaukee"/>
    <s v="WI"/>
    <n v="53202"/>
    <s v="UNITED STATES"/>
    <s v="Annual Pass"/>
    <n v="21"/>
    <x v="3"/>
    <n v="43.03519"/>
    <n v="-87.907390000000007"/>
    <x v="27"/>
    <n v="43.034619999999997"/>
    <n v="-87.917500000000004"/>
    <n v="12"/>
    <n v="0"/>
    <n v="1.8"/>
    <n v="1.7"/>
    <n v="72"/>
    <n v="-1"/>
    <d v="2017-03-24T00:00:00"/>
    <d v="2017-03-01T00:00:00"/>
    <d v="2017-03-24T00:00:00"/>
    <s v="Friday"/>
    <d v="1899-12-30T06:37:01"/>
    <d v="1899-12-30T07:00:00"/>
    <n v="1"/>
    <d v="2017-03-24T00:00:00"/>
    <d v="2017-03-01T00:00:00"/>
    <d v="2017-03-24T00:00:00"/>
    <s v="Friday"/>
    <d v="1899-12-30T06:49:20"/>
    <d v="1899-12-30T07:00:00"/>
    <s v="One Way"/>
  </r>
  <r>
    <n v="1201980"/>
    <s v="RFID Card Member"/>
    <s v="Elkhorn"/>
    <s v="WI"/>
    <n v="53121"/>
    <s v="UNITED STATES"/>
    <s v="Annual Pass"/>
    <n v="11047"/>
    <x v="17"/>
    <n v="43.066893999999998"/>
    <n v="-87.877936000000005"/>
    <x v="18"/>
    <n v="43.074890000000003"/>
    <n v="-87.882810000000006"/>
    <n v="6"/>
    <n v="0"/>
    <n v="0.9"/>
    <n v="0.9"/>
    <n v="36"/>
    <n v="-1"/>
    <d v="2017-03-24T00:00:00"/>
    <d v="2017-03-01T00:00:00"/>
    <d v="2017-03-24T00:00:00"/>
    <s v="Friday"/>
    <d v="1899-12-30T09:59:56"/>
    <d v="1899-12-30T10:00:00"/>
    <n v="1"/>
    <d v="2017-03-24T00:00:00"/>
    <d v="2017-03-01T00:00:00"/>
    <d v="2017-03-24T00:00:00"/>
    <s v="Friday"/>
    <d v="1899-12-30T10:05:36"/>
    <d v="1899-12-30T10:00:00"/>
    <s v="One Way"/>
  </r>
  <r>
    <n v="1533837"/>
    <s v="RFID Card Member"/>
    <s v="Milwaukee"/>
    <s v="WI"/>
    <n v="53202"/>
    <s v="UNITED STATES"/>
    <s v="Annual Pass"/>
    <n v="996"/>
    <x v="0"/>
    <n v="43.042490000000001"/>
    <n v="-87.909959999999998"/>
    <x v="36"/>
    <n v="43.036900000000003"/>
    <n v="-87.89667"/>
    <n v="11"/>
    <n v="0"/>
    <n v="1.7"/>
    <n v="1.6"/>
    <n v="66"/>
    <n v="-1"/>
    <d v="2017-03-24T00:00:00"/>
    <d v="2017-03-01T00:00:00"/>
    <d v="2017-03-24T00:00:00"/>
    <s v="Friday"/>
    <d v="1899-12-30T14:19:07"/>
    <d v="1899-12-30T14:00:00"/>
    <n v="1"/>
    <d v="2017-03-24T00:00:00"/>
    <d v="2017-03-01T00:00:00"/>
    <d v="2017-03-24T00:00:00"/>
    <s v="Friday"/>
    <d v="1899-12-30T14:30:39"/>
    <d v="1899-12-30T15:00:00"/>
    <s v="One Way"/>
  </r>
  <r>
    <n v="1546752"/>
    <s v="RFID Card Member"/>
    <s v="Milwaukee "/>
    <s v="WI"/>
    <n v="53202"/>
    <s v="UNITED STATES"/>
    <s v="Annual Pass"/>
    <n v="5221"/>
    <x v="2"/>
    <n v="43.03886"/>
    <n v="-87.902720000000002"/>
    <x v="1"/>
    <n v="43.03886"/>
    <n v="-87.902720000000002"/>
    <n v="1"/>
    <n v="0"/>
    <n v="0.2"/>
    <n v="0.1"/>
    <n v="6"/>
    <n v="-1"/>
    <d v="2017-03-24T00:00:00"/>
    <d v="2017-03-01T00:00:00"/>
    <d v="2017-03-24T00:00:00"/>
    <s v="Friday"/>
    <d v="1899-12-30T14:39:59"/>
    <d v="1899-12-30T15:00:00"/>
    <n v="1"/>
    <d v="2017-03-24T00:00:00"/>
    <d v="2017-03-01T00:00:00"/>
    <d v="2017-03-24T00:00:00"/>
    <s v="Friday"/>
    <d v="1899-12-30T14:40:10"/>
    <d v="1899-12-30T15:00:00"/>
    <s v="Round Trip"/>
  </r>
  <r>
    <n v="1088320"/>
    <s v="RFID Card Member"/>
    <s v="milwaukee"/>
    <s v="WI"/>
    <n v="53202"/>
    <s v="UNITED STATES"/>
    <s v="Annual Pass"/>
    <n v="361"/>
    <x v="2"/>
    <n v="43.03886"/>
    <n v="-87.902720000000002"/>
    <x v="8"/>
    <n v="43.058619999999998"/>
    <n v="-87.885319999999993"/>
    <n v="13"/>
    <n v="0"/>
    <n v="2"/>
    <n v="1.9"/>
    <n v="78"/>
    <n v="-1"/>
    <d v="2017-03-24T00:00:00"/>
    <d v="2017-03-01T00:00:00"/>
    <d v="2017-03-24T00:00:00"/>
    <s v="Friday"/>
    <d v="1899-12-30T17:34:54"/>
    <d v="1899-12-30T18:00:00"/>
    <n v="1"/>
    <d v="2017-03-24T00:00:00"/>
    <d v="2017-03-01T00:00:00"/>
    <d v="2017-03-24T00:00:00"/>
    <s v="Friday"/>
    <d v="1899-12-30T17:47:00"/>
    <d v="1899-12-30T18:00:00"/>
    <s v="One Way"/>
  </r>
  <r>
    <n v="1137916"/>
    <s v="RFID Card Member"/>
    <s v="Milwaukee "/>
    <s v="WI"/>
    <n v="53202"/>
    <s v="UNITED STATES"/>
    <s v="Annual Pass"/>
    <n v="5477"/>
    <x v="1"/>
    <n v="43.048200000000001"/>
    <n v="-87.900859999999994"/>
    <x v="26"/>
    <n v="43.052460000000004"/>
    <n v="-87.891000000000005"/>
    <n v="6"/>
    <n v="0"/>
    <n v="0.9"/>
    <n v="0.9"/>
    <n v="36"/>
    <n v="-1"/>
    <d v="2017-03-24T00:00:00"/>
    <d v="2017-03-01T00:00:00"/>
    <d v="2017-03-24T00:00:00"/>
    <s v="Friday"/>
    <d v="1899-12-30T19:12:48"/>
    <d v="1899-12-30T19:00:00"/>
    <n v="1"/>
    <d v="2017-03-24T00:00:00"/>
    <d v="2017-03-01T00:00:00"/>
    <d v="2017-03-24T00:00:00"/>
    <s v="Friday"/>
    <d v="1899-12-30T19:18:03"/>
    <d v="1899-12-30T19:00:00"/>
    <s v="One Way"/>
  </r>
  <r>
    <n v="1417987"/>
    <s v="RFID Card Member"/>
    <s v="Milwaukee"/>
    <s v="WI"/>
    <n v="53207"/>
    <s v="UNITED STATES"/>
    <s v="Annual Pass"/>
    <n v="5559"/>
    <x v="25"/>
    <n v="43.020020000000002"/>
    <n v="-87.912540000000007"/>
    <x v="33"/>
    <n v="43.004728999999998"/>
    <n v="-87.905463999999995"/>
    <n v="11"/>
    <n v="0"/>
    <n v="1.7"/>
    <n v="1.6"/>
    <n v="66"/>
    <n v="-1"/>
    <d v="2017-03-25T00:00:00"/>
    <d v="2017-03-01T00:00:00"/>
    <d v="2017-03-25T00:00:00"/>
    <s v="Saturday"/>
    <d v="1899-12-30T05:02:22"/>
    <d v="1899-12-30T05:00:00"/>
    <n v="1"/>
    <d v="2017-03-25T00:00:00"/>
    <d v="2017-03-01T00:00:00"/>
    <d v="2017-03-25T00:00:00"/>
    <s v="Saturday"/>
    <d v="1899-12-30T05:13:04"/>
    <d v="1899-12-30T05:00:00"/>
    <s v="One Way"/>
  </r>
  <r>
    <n v="1265278"/>
    <s v="RFID Card Member"/>
    <s v="West Allis"/>
    <s v="WI"/>
    <n v="53227"/>
    <s v="UNITED STATES"/>
    <s v="Annual Pass"/>
    <n v="11076"/>
    <x v="8"/>
    <n v="43.04804"/>
    <n v="-87.896720000000002"/>
    <x v="1"/>
    <n v="43.03886"/>
    <n v="-87.902720000000002"/>
    <n v="6"/>
    <n v="0"/>
    <n v="0.9"/>
    <n v="0.9"/>
    <n v="36"/>
    <n v="-1"/>
    <d v="2017-03-27T00:00:00"/>
    <d v="2017-03-01T00:00:00"/>
    <d v="2017-03-27T00:00:00"/>
    <s v="Monday"/>
    <d v="1899-12-30T07:33:31"/>
    <d v="1899-12-30T08:00:00"/>
    <n v="1"/>
    <d v="2017-03-27T00:00:00"/>
    <d v="2017-03-01T00:00:00"/>
    <d v="2017-03-27T00:00:00"/>
    <s v="Monday"/>
    <d v="1899-12-30T07:39:36"/>
    <d v="1899-12-30T08:00:00"/>
    <s v="One Way"/>
  </r>
  <r>
    <n v="1417084"/>
    <s v="RFID Card Member"/>
    <s v="waukesha"/>
    <s v="WI"/>
    <n v="53188"/>
    <s v="UNITED STATES"/>
    <s v="Annual Pass"/>
    <n v="5437"/>
    <x v="19"/>
    <n v="43.074890000000003"/>
    <n v="-87.882810000000006"/>
    <x v="31"/>
    <n v="43.069021999999997"/>
    <n v="-87.887940999999998"/>
    <n v="4"/>
    <n v="0"/>
    <n v="0.6"/>
    <n v="0.6"/>
    <n v="24"/>
    <n v="-1"/>
    <d v="2017-03-27T00:00:00"/>
    <d v="2017-03-01T00:00:00"/>
    <d v="2017-03-27T00:00:00"/>
    <s v="Monday"/>
    <d v="1899-12-30T17:54:57"/>
    <d v="1899-12-30T18:00:00"/>
    <n v="1"/>
    <d v="2017-03-27T00:00:00"/>
    <d v="2017-03-01T00:00:00"/>
    <d v="2017-03-27T00:00:00"/>
    <s v="Monday"/>
    <d v="1899-12-30T17:58:31"/>
    <d v="1899-12-30T18:00:00"/>
    <s v="One Way"/>
  </r>
  <r>
    <n v="1370752"/>
    <s v="RFID Card Member"/>
    <s v="Burlington"/>
    <s v="WI"/>
    <n v="53105"/>
    <s v="UNITED STATES"/>
    <s v="Annual Pass"/>
    <n v="46"/>
    <x v="24"/>
    <n v="43.06033"/>
    <n v="-87.89546"/>
    <x v="22"/>
    <n v="43.060250000000003"/>
    <n v="-87.892169999999993"/>
    <n v="19"/>
    <n v="0"/>
    <n v="2.9"/>
    <n v="2.7"/>
    <n v="114"/>
    <n v="-1"/>
    <d v="2017-03-27T00:00:00"/>
    <d v="2017-03-01T00:00:00"/>
    <d v="2017-03-27T00:00:00"/>
    <s v="Monday"/>
    <d v="1899-12-30T19:04:52"/>
    <d v="1899-12-30T19:00:00"/>
    <n v="1"/>
    <d v="2017-03-27T00:00:00"/>
    <d v="2017-03-01T00:00:00"/>
    <d v="2017-03-27T00:00:00"/>
    <s v="Monday"/>
    <d v="1899-12-30T19:23:08"/>
    <d v="1899-12-30T19:00:00"/>
    <s v="One Way"/>
  </r>
  <r>
    <n v="1477939"/>
    <s v="RFID Card Member"/>
    <s v="Campbellsport"/>
    <s v="WI"/>
    <n v="53010"/>
    <s v="UNITED STATES"/>
    <s v="Annual Pass"/>
    <n v="11153"/>
    <x v="17"/>
    <n v="43.066893999999998"/>
    <n v="-87.877936000000005"/>
    <x v="41"/>
    <n v="43.060155999999999"/>
    <n v="-87.881258000000003"/>
    <n v="4"/>
    <n v="0"/>
    <n v="0.6"/>
    <n v="0.6"/>
    <n v="24"/>
    <n v="-1"/>
    <d v="2017-03-28T00:00:00"/>
    <d v="2017-03-01T00:00:00"/>
    <d v="2017-03-28T00:00:00"/>
    <s v="Tuesday"/>
    <d v="1899-12-30T06:54:35"/>
    <d v="1899-12-30T07:00:00"/>
    <n v="1"/>
    <d v="2017-03-28T00:00:00"/>
    <d v="2017-03-01T00:00:00"/>
    <d v="2017-03-28T00:00:00"/>
    <s v="Tuesday"/>
    <d v="1899-12-30T06:58:42"/>
    <d v="1899-12-30T07:00:00"/>
    <s v="One Way"/>
  </r>
  <r>
    <n v="1172552"/>
    <s v="RFID Card Member"/>
    <s v="Long Grove"/>
    <s v="AL"/>
    <n v="60047"/>
    <s v="UNITED STATES"/>
    <s v="Bublr for Organizations"/>
    <n v="11102"/>
    <x v="20"/>
    <n v="43.077359999999999"/>
    <n v="-87.880769999999998"/>
    <x v="44"/>
    <n v="43.077359999999999"/>
    <n v="-87.880769999999998"/>
    <n v="0"/>
    <n v="0"/>
    <n v="0"/>
    <n v="0"/>
    <n v="0"/>
    <n v="-1"/>
    <d v="2017-03-28T00:00:00"/>
    <d v="2017-03-01T00:00:00"/>
    <d v="2017-03-28T00:00:00"/>
    <s v="Tuesday"/>
    <d v="1899-12-30T07:53:20"/>
    <d v="1899-12-30T08:00:00"/>
    <n v="1"/>
    <d v="2017-03-28T00:00:00"/>
    <d v="2017-03-01T00:00:00"/>
    <d v="2017-03-28T00:00:00"/>
    <s v="Tuesday"/>
    <d v="1899-12-30T07:53:44"/>
    <d v="1899-12-30T08:00:00"/>
    <s v="Round Trip"/>
  </r>
  <r>
    <n v="1523390"/>
    <s v="RFID Card Member"/>
    <s v="Milwaukee"/>
    <s v="WI"/>
    <n v="53212"/>
    <s v="UNITED STATES"/>
    <s v="Pay as You Go Pass"/>
    <n v="11085"/>
    <x v="23"/>
    <n v="43.05847"/>
    <n v="-87.898079999999993"/>
    <x v="23"/>
    <n v="43.045712999999999"/>
    <n v="-87.899756999999994"/>
    <n v="6"/>
    <n v="2"/>
    <n v="0.9"/>
    <n v="0.9"/>
    <n v="36"/>
    <n v="-1"/>
    <d v="2017-03-28T00:00:00"/>
    <d v="2017-03-01T00:00:00"/>
    <d v="2017-03-28T00:00:00"/>
    <s v="Tuesday"/>
    <d v="1899-12-30T14:51:18"/>
    <d v="1899-12-30T15:00:00"/>
    <n v="1"/>
    <d v="2017-03-28T00:00:00"/>
    <d v="2017-03-01T00:00:00"/>
    <d v="2017-03-28T00:00:00"/>
    <s v="Tuesday"/>
    <d v="1899-12-30T14:57:06"/>
    <d v="1899-12-30T15:00:00"/>
    <s v="One Way"/>
  </r>
  <r>
    <n v="1250902"/>
    <s v="RFID Card Member"/>
    <s v="Wauwatosa"/>
    <s v="WI"/>
    <n v="53213"/>
    <s v="UNITED STATES"/>
    <s v="Bublr for Organizations"/>
    <n v="5486"/>
    <x v="34"/>
    <n v="43.060250000000003"/>
    <n v="-87.892169999999993"/>
    <x v="47"/>
    <n v="43.06033"/>
    <n v="-87.89546"/>
    <n v="2"/>
    <n v="0"/>
    <n v="0.3"/>
    <n v="0.3"/>
    <n v="12"/>
    <n v="-1"/>
    <d v="2017-03-28T00:00:00"/>
    <d v="2017-03-01T00:00:00"/>
    <d v="2017-03-28T00:00:00"/>
    <s v="Tuesday"/>
    <d v="1899-12-30T16:33:57"/>
    <d v="1899-12-30T17:00:00"/>
    <n v="1"/>
    <d v="2017-03-28T00:00:00"/>
    <d v="2017-03-01T00:00:00"/>
    <d v="2017-03-28T00:00:00"/>
    <s v="Tuesday"/>
    <d v="1899-12-30T16:35:06"/>
    <d v="1899-12-30T17:00:00"/>
    <s v="One Way"/>
  </r>
  <r>
    <n v="1357250"/>
    <s v="RFID Card Member"/>
    <s v="Milwaukee"/>
    <s v="WI"/>
    <n v="53202"/>
    <s v="UNITED STATES"/>
    <s v="Annual Pass"/>
    <n v="106"/>
    <x v="37"/>
    <n v="43.046570000000003"/>
    <n v="-87.908720000000002"/>
    <x v="2"/>
    <n v="43.048200000000001"/>
    <n v="-87.900859999999994"/>
    <n v="4"/>
    <n v="0"/>
    <n v="0.6"/>
    <n v="0.6"/>
    <n v="24"/>
    <n v="-1"/>
    <d v="2017-03-28T00:00:00"/>
    <d v="2017-03-01T00:00:00"/>
    <d v="2017-03-28T00:00:00"/>
    <s v="Tuesday"/>
    <d v="1899-12-30T22:34:23"/>
    <d v="1899-12-30T23:00:00"/>
    <n v="1"/>
    <d v="2017-03-28T00:00:00"/>
    <d v="2017-03-01T00:00:00"/>
    <d v="2017-03-28T00:00:00"/>
    <s v="Tuesday"/>
    <d v="1899-12-30T22:38:48"/>
    <d v="1899-12-30T23:00:00"/>
    <s v="One Way"/>
  </r>
  <r>
    <n v="1489319"/>
    <s v="RFID Card Member"/>
    <s v="Brookfield"/>
    <s v="WI"/>
    <n v="53045"/>
    <s v="UNITED STATES"/>
    <s v="Annual Pass"/>
    <n v="228"/>
    <x v="19"/>
    <n v="43.074890000000003"/>
    <n v="-87.882810000000006"/>
    <x v="19"/>
    <n v="43.060786"/>
    <n v="-87.883825999999999"/>
    <n v="7"/>
    <n v="0"/>
    <n v="1.1000000000000001"/>
    <n v="1"/>
    <n v="42"/>
    <n v="-1"/>
    <d v="2017-03-29T00:00:00"/>
    <d v="2017-03-01T00:00:00"/>
    <d v="2017-03-29T00:00:00"/>
    <s v="Wednesday"/>
    <d v="1899-12-30T13:54:57"/>
    <d v="1899-12-30T14:00:00"/>
    <n v="1"/>
    <d v="2017-03-29T00:00:00"/>
    <d v="2017-03-01T00:00:00"/>
    <d v="2017-03-29T00:00:00"/>
    <s v="Wednesday"/>
    <d v="1899-12-30T14:01:20"/>
    <d v="1899-12-30T14:00:00"/>
    <s v="One Way"/>
  </r>
  <r>
    <n v="1373087"/>
    <s v="RFID Card Member"/>
    <s v="Milwaukee"/>
    <s v="WI"/>
    <n v="53211"/>
    <s v="UNITED STATES"/>
    <s v="Annual Pass"/>
    <n v="11145"/>
    <x v="6"/>
    <n v="43.078530000000001"/>
    <n v="-87.882620000000003"/>
    <x v="11"/>
    <n v="43.078530000000001"/>
    <n v="-87.882620000000003"/>
    <n v="31"/>
    <n v="0"/>
    <n v="4.7"/>
    <n v="4.4000000000000004"/>
    <n v="186"/>
    <n v="-1"/>
    <d v="2017-03-29T00:00:00"/>
    <d v="2017-03-01T00:00:00"/>
    <d v="2017-03-29T00:00:00"/>
    <s v="Wednesday"/>
    <d v="1899-12-30T14:37:11"/>
    <d v="1899-12-30T15:00:00"/>
    <n v="1"/>
    <d v="2017-03-29T00:00:00"/>
    <d v="2017-03-01T00:00:00"/>
    <d v="2017-03-29T00:00:00"/>
    <s v="Wednesday"/>
    <d v="1899-12-30T15:08:27"/>
    <d v="1899-12-30T15:00:00"/>
    <s v="Round Trip"/>
  </r>
  <r>
    <n v="1248999"/>
    <s v="RFID Card Member"/>
    <s v="Milwaukee"/>
    <s v="WI"/>
    <n v="53202"/>
    <s v="UNITED STATES"/>
    <s v="Bublr for Organizations"/>
    <n v="11047"/>
    <x v="34"/>
    <n v="43.060250000000003"/>
    <n v="-87.892169999999993"/>
    <x v="18"/>
    <n v="43.074890000000003"/>
    <n v="-87.882810000000006"/>
    <n v="15"/>
    <n v="0"/>
    <n v="2.2999999999999998"/>
    <n v="2.1"/>
    <n v="90"/>
    <n v="-1"/>
    <d v="2017-03-29T00:00:00"/>
    <d v="2017-03-01T00:00:00"/>
    <d v="2017-03-29T00:00:00"/>
    <s v="Wednesday"/>
    <d v="1899-12-30T15:05:18"/>
    <d v="1899-12-30T15:00:00"/>
    <n v="1"/>
    <d v="2017-03-29T00:00:00"/>
    <d v="2017-03-01T00:00:00"/>
    <d v="2017-03-29T00:00:00"/>
    <s v="Wednesday"/>
    <d v="1899-12-30T15:20:02"/>
    <d v="1899-12-30T15:00:00"/>
    <s v="One Way"/>
  </r>
  <r>
    <n v="1373087"/>
    <s v="RFID Card Member"/>
    <s v="Milwaukee"/>
    <s v="WI"/>
    <n v="53211"/>
    <s v="UNITED STATES"/>
    <s v="Annual Pass"/>
    <n v="11145"/>
    <x v="6"/>
    <n v="43.078530000000001"/>
    <n v="-87.882620000000003"/>
    <x v="22"/>
    <n v="43.060250000000003"/>
    <n v="-87.892169999999993"/>
    <n v="26"/>
    <n v="0"/>
    <n v="3.9"/>
    <n v="3.7"/>
    <n v="156"/>
    <n v="-1"/>
    <d v="2017-03-29T00:00:00"/>
    <d v="2017-03-01T00:00:00"/>
    <d v="2017-03-29T00:00:00"/>
    <s v="Wednesday"/>
    <d v="1899-12-30T18:41:22"/>
    <d v="1899-12-30T19:00:00"/>
    <n v="1"/>
    <d v="2017-03-29T00:00:00"/>
    <d v="2017-03-01T00:00:00"/>
    <d v="2017-03-29T00:00:00"/>
    <s v="Wednesday"/>
    <d v="1899-12-30T19:07:06"/>
    <d v="1899-12-30T19:00:00"/>
    <s v="One Way"/>
  </r>
  <r>
    <n v="1478009"/>
    <s v="RFID Card Member"/>
    <s v="Milwaukee"/>
    <s v="WI"/>
    <n v="53211"/>
    <s v="UNITED STATES"/>
    <s v="Annual Pass"/>
    <n v="11108"/>
    <x v="35"/>
    <n v="43.074655999999997"/>
    <n v="-87.889011999999994"/>
    <x v="4"/>
    <n v="43.038580000000003"/>
    <n v="-87.90934"/>
    <n v="25"/>
    <n v="0"/>
    <n v="3.8"/>
    <n v="3.6"/>
    <n v="150"/>
    <n v="-1"/>
    <d v="2017-03-30T00:00:00"/>
    <d v="2017-03-01T00:00:00"/>
    <d v="2017-03-30T00:00:00"/>
    <s v="Thursday"/>
    <d v="1899-12-30T07:34:24"/>
    <d v="1899-12-30T08:00:00"/>
    <n v="1"/>
    <d v="2017-03-30T00:00:00"/>
    <d v="2017-03-01T00:00:00"/>
    <d v="2017-03-30T00:00:00"/>
    <s v="Thursday"/>
    <d v="1899-12-30T07:59:35"/>
    <d v="1899-12-30T08:00:00"/>
    <s v="One Way"/>
  </r>
  <r>
    <n v="1088320"/>
    <s v="RFID Card Member"/>
    <s v="milwaukee"/>
    <s v="WI"/>
    <n v="53202"/>
    <s v="UNITED STATES"/>
    <s v="Annual Pass"/>
    <n v="11078"/>
    <x v="1"/>
    <n v="43.048200000000001"/>
    <n v="-87.900859999999994"/>
    <x v="1"/>
    <n v="43.03886"/>
    <n v="-87.902720000000002"/>
    <n v="6"/>
    <n v="0"/>
    <n v="0.9"/>
    <n v="0.9"/>
    <n v="36"/>
    <n v="-1"/>
    <d v="2017-03-30T00:00:00"/>
    <d v="2017-03-01T00:00:00"/>
    <d v="2017-03-30T00:00:00"/>
    <s v="Thursday"/>
    <d v="1899-12-30T08:58:47"/>
    <d v="1899-12-30T09:00:00"/>
    <n v="1"/>
    <d v="2017-03-30T00:00:00"/>
    <d v="2017-03-01T00:00:00"/>
    <d v="2017-03-30T00:00:00"/>
    <s v="Thursday"/>
    <d v="1899-12-30T09:04:42"/>
    <d v="1899-12-30T09:00:00"/>
    <s v="One Way"/>
  </r>
  <r>
    <n v="1328721"/>
    <s v="RFID Card Member"/>
    <s v="Milwaukee"/>
    <s v="WI"/>
    <n v="53207"/>
    <s v="UNITED STATES"/>
    <s v="Annual Pass"/>
    <n v="315"/>
    <x v="49"/>
    <n v="43.026229999999998"/>
    <n v="-87.912809999999993"/>
    <x v="1"/>
    <n v="43.03886"/>
    <n v="-87.902720000000002"/>
    <n v="8"/>
    <n v="0"/>
    <n v="1.2"/>
    <n v="1.1000000000000001"/>
    <n v="48"/>
    <n v="-1"/>
    <d v="2017-03-30T00:00:00"/>
    <d v="2017-03-01T00:00:00"/>
    <d v="2017-03-30T00:00:00"/>
    <s v="Thursday"/>
    <d v="1899-12-30T11:18:47"/>
    <d v="1899-12-30T11:00:00"/>
    <n v="1"/>
    <d v="2017-03-30T00:00:00"/>
    <d v="2017-03-01T00:00:00"/>
    <d v="2017-03-30T00:00:00"/>
    <s v="Thursday"/>
    <d v="1899-12-30T11:26:09"/>
    <d v="1899-12-30T11:00:00"/>
    <s v="One Way"/>
  </r>
  <r>
    <n v="783916"/>
    <s v="RFID Card Member"/>
    <s v="Chicago"/>
    <s v="IL"/>
    <n v="60618"/>
    <s v="UNITED STATES"/>
    <s v="Annual Pass"/>
    <n v="247"/>
    <x v="2"/>
    <n v="43.03886"/>
    <n v="-87.902720000000002"/>
    <x v="27"/>
    <n v="43.034619999999997"/>
    <n v="-87.917500000000004"/>
    <n v="7"/>
    <n v="0"/>
    <n v="1.1000000000000001"/>
    <n v="1"/>
    <n v="42"/>
    <n v="-1"/>
    <d v="2017-03-30T00:00:00"/>
    <d v="2017-03-01T00:00:00"/>
    <d v="2017-03-30T00:00:00"/>
    <s v="Thursday"/>
    <d v="1899-12-30T14:41:49"/>
    <d v="1899-12-30T15:00:00"/>
    <n v="1"/>
    <d v="2017-03-30T00:00:00"/>
    <d v="2017-03-01T00:00:00"/>
    <d v="2017-03-30T00:00:00"/>
    <s v="Thursday"/>
    <d v="1899-12-30T14:48:35"/>
    <d v="1899-12-30T15:00:00"/>
    <s v="One Way"/>
  </r>
  <r>
    <n v="1425087"/>
    <s v="RFID Card Member"/>
    <s v="milwaukee"/>
    <s v="WI"/>
    <n v="53212"/>
    <s v="UNITED STATES"/>
    <s v="Annual Pass"/>
    <n v="5507"/>
    <x v="24"/>
    <n v="43.06033"/>
    <n v="-87.89546"/>
    <x v="9"/>
    <n v="43.03913"/>
    <n v="-87.916150000000002"/>
    <n v="11"/>
    <n v="0"/>
    <n v="1.7"/>
    <n v="1.6"/>
    <n v="66"/>
    <n v="-1"/>
    <d v="2017-03-31T00:00:00"/>
    <d v="2017-03-01T00:00:00"/>
    <d v="2017-03-31T00:00:00"/>
    <s v="Friday"/>
    <d v="1899-12-30T16:32:34"/>
    <d v="1899-12-30T17:00:00"/>
    <n v="1"/>
    <d v="2017-03-31T00:00:00"/>
    <d v="2017-03-01T00:00:00"/>
    <d v="2017-03-31T00:00:00"/>
    <s v="Friday"/>
    <d v="1899-12-30T16:43:41"/>
    <d v="1899-12-30T17:00:00"/>
    <s v="One Way"/>
  </r>
  <r>
    <n v="1494109"/>
    <s v="RFID Card Member"/>
    <s v="Milwaukee"/>
    <s v="WI"/>
    <n v="53233"/>
    <s v="UNITED STATES"/>
    <s v="Annual Pass"/>
    <n v="5585"/>
    <x v="2"/>
    <n v="43.03886"/>
    <n v="-87.902720000000002"/>
    <x v="5"/>
    <n v="43.040349999999997"/>
    <n v="-87.920760000000001"/>
    <n v="8"/>
    <n v="0"/>
    <n v="1.2"/>
    <n v="1.1000000000000001"/>
    <n v="48"/>
    <n v="-1"/>
    <d v="2017-03-31T00:00:00"/>
    <d v="2017-03-01T00:00:00"/>
    <d v="2017-03-31T00:00:00"/>
    <s v="Friday"/>
    <d v="1899-12-30T16:42:01"/>
    <d v="1899-12-30T17:00:00"/>
    <n v="1"/>
    <d v="2017-03-31T00:00:00"/>
    <d v="2017-03-01T00:00:00"/>
    <d v="2017-03-31T00:00:00"/>
    <s v="Friday"/>
    <d v="1899-12-30T16:50:42"/>
    <d v="1899-12-30T17:00:00"/>
    <s v="One Way"/>
  </r>
  <r>
    <n v="1477939"/>
    <s v="RFID Card Member"/>
    <s v="Campbellsport"/>
    <s v="WI"/>
    <n v="53010"/>
    <s v="UNITED STATES"/>
    <s v="Annual Pass"/>
    <n v="11058"/>
    <x v="41"/>
    <n v="43.02017"/>
    <n v="-87.933049999999994"/>
    <x v="52"/>
    <n v="43.059550000000002"/>
    <n v="-88.008840000000006"/>
    <n v="54"/>
    <n v="0"/>
    <n v="8.1"/>
    <n v="7.7"/>
    <n v="324"/>
    <n v="-1"/>
    <d v="2017-03-31T00:00:00"/>
    <d v="2017-03-01T00:00:00"/>
    <d v="2017-03-31T00:00:00"/>
    <s v="Friday"/>
    <d v="1899-12-30T17:10:44"/>
    <d v="1899-12-30T17:00:00"/>
    <n v="1"/>
    <d v="2017-03-31T00:00:00"/>
    <d v="2017-03-01T00:00:00"/>
    <d v="2017-03-31T00:00:00"/>
    <s v="Friday"/>
    <d v="1899-12-30T18:04:32"/>
    <d v="1899-12-30T18:00:00"/>
    <s v="One Way"/>
  </r>
  <r>
    <n v="1381218"/>
    <s v="RFID Card Member"/>
    <s v="Shorewood"/>
    <s v="WI"/>
    <n v="53211"/>
    <s v="UNITED STATES"/>
    <s v="30-Day Pass"/>
    <n v="179"/>
    <x v="11"/>
    <n v="43.031480000000002"/>
    <n v="-87.908169999999998"/>
    <x v="0"/>
    <n v="43.04824"/>
    <n v="-87.904970000000006"/>
    <n v="17"/>
    <n v="0"/>
    <n v="2.6"/>
    <n v="2.4"/>
    <n v="102"/>
    <n v="-1"/>
    <d v="2017-03-20T00:00:00"/>
    <d v="2017-03-01T00:00:00"/>
    <d v="2017-03-20T00:00:00"/>
    <s v="Monday"/>
    <d v="1899-12-30T17:09:59"/>
    <d v="1899-12-30T17:00:00"/>
    <n v="1"/>
    <d v="2017-03-20T00:00:00"/>
    <d v="2017-03-01T00:00:00"/>
    <d v="2017-03-20T00:00:00"/>
    <s v="Monday"/>
    <d v="1899-12-30T17:26:13"/>
    <d v="1899-12-30T17:00:00"/>
    <s v="One Way"/>
  </r>
  <r>
    <n v="1482626"/>
    <s v="RFID Card Member"/>
    <s v="Milwaukee"/>
    <s v="WI"/>
    <n v="53207"/>
    <s v="UNITED STATES"/>
    <s v="Annual Pass"/>
    <n v="274"/>
    <x v="0"/>
    <n v="43.042490000000001"/>
    <n v="-87.909959999999998"/>
    <x v="13"/>
    <n v="43.031480000000002"/>
    <n v="-87.908169999999998"/>
    <n v="6"/>
    <n v="0"/>
    <n v="0.9"/>
    <n v="0.9"/>
    <n v="36"/>
    <n v="-1"/>
    <d v="2017-03-09T00:00:00"/>
    <d v="2017-03-01T00:00:00"/>
    <d v="2017-03-09T00:00:00"/>
    <s v="Thursday"/>
    <d v="1899-12-30T17:52:22"/>
    <d v="1899-12-30T18:00:00"/>
    <n v="1"/>
    <d v="2017-03-09T00:00:00"/>
    <d v="2017-03-01T00:00:00"/>
    <d v="2017-03-09T00:00:00"/>
    <s v="Thursday"/>
    <d v="1899-12-30T17:58:21"/>
    <d v="1899-12-30T18:00:00"/>
    <s v="One Way"/>
  </r>
  <r>
    <n v="1518070"/>
    <s v="RFID Card Member"/>
    <s v="Milwaukee"/>
    <s v="WI"/>
    <n v="53211"/>
    <s v="UNITED STATES"/>
    <s v="30-Day Pass"/>
    <n v="5446"/>
    <x v="52"/>
    <n v="43.069021999999997"/>
    <n v="-87.887940999999998"/>
    <x v="47"/>
    <n v="43.06033"/>
    <n v="-87.89546"/>
    <n v="8"/>
    <n v="0"/>
    <n v="1.2"/>
    <n v="1.1000000000000001"/>
    <n v="48"/>
    <n v="-1"/>
    <d v="2017-03-01T00:00:00"/>
    <d v="2017-03-01T00:00:00"/>
    <d v="2017-03-01T00:00:00"/>
    <s v="Wednesday"/>
    <d v="1899-12-30T18:31:18"/>
    <d v="1899-12-30T19:00:00"/>
    <n v="1"/>
    <d v="2017-03-01T00:00:00"/>
    <d v="2017-03-01T00:00:00"/>
    <d v="2017-03-01T00:00:00"/>
    <s v="Wednesday"/>
    <d v="1899-12-30T18:39:17"/>
    <d v="1899-12-30T19:00:00"/>
    <s v="One Way"/>
  </r>
  <r>
    <n v="1442430"/>
    <s v="RFID Card Member"/>
    <s v="Milwaukee"/>
    <s v="WI"/>
    <n v="53211"/>
    <s v="UNITED STATES"/>
    <s v="Annual Pass"/>
    <n v="5481"/>
    <x v="19"/>
    <n v="43.074890000000003"/>
    <n v="-87.882810000000006"/>
    <x v="7"/>
    <n v="43.074655999999997"/>
    <n v="-87.889011999999994"/>
    <n v="2"/>
    <n v="0"/>
    <n v="0.3"/>
    <n v="0.3"/>
    <n v="12"/>
    <n v="-1"/>
    <d v="2017-03-01T00:00:00"/>
    <d v="2017-03-01T00:00:00"/>
    <d v="2017-03-01T00:00:00"/>
    <s v="Wednesday"/>
    <d v="1899-12-30T19:43:06"/>
    <d v="1899-12-30T20:00:00"/>
    <n v="1"/>
    <d v="2017-03-01T00:00:00"/>
    <d v="2017-03-01T00:00:00"/>
    <d v="2017-03-01T00:00:00"/>
    <s v="Wednesday"/>
    <d v="1899-12-30T19:45:23"/>
    <d v="1899-12-30T20:00:00"/>
    <s v="One Way"/>
  </r>
  <r>
    <n v="1365846"/>
    <s v="RFID Card Member"/>
    <s v="Milwaukee "/>
    <s v="WI"/>
    <n v="53233"/>
    <s v="UNITED STATES"/>
    <s v="Annual Pass"/>
    <n v="19"/>
    <x v="7"/>
    <n v="43.038580000000003"/>
    <n v="-87.90934"/>
    <x v="29"/>
    <n v="43.040154000000001"/>
    <n v="-87.932113000000001"/>
    <n v="10"/>
    <n v="0"/>
    <n v="1.5"/>
    <n v="1.4"/>
    <n v="60"/>
    <n v="-1"/>
    <d v="2017-03-01T00:00:00"/>
    <d v="2017-03-01T00:00:00"/>
    <d v="2017-03-01T00:00:00"/>
    <s v="Wednesday"/>
    <d v="1899-12-30T20:24:08"/>
    <d v="1899-12-30T20:00:00"/>
    <n v="1"/>
    <d v="2017-03-01T00:00:00"/>
    <d v="2017-03-01T00:00:00"/>
    <d v="2017-03-01T00:00:00"/>
    <s v="Wednesday"/>
    <d v="1899-12-30T20:34:14"/>
    <d v="1899-12-30T21:00:00"/>
    <s v="One Way"/>
  </r>
  <r>
    <n v="1360169"/>
    <s v="RFID Card Member"/>
    <s v="Elkhorn"/>
    <s v="WI"/>
    <n v="53121"/>
    <s v="UNITED STATES"/>
    <s v="Annual Pass"/>
    <n v="129"/>
    <x v="24"/>
    <n v="43.06033"/>
    <n v="-87.89546"/>
    <x v="22"/>
    <n v="43.060250000000003"/>
    <n v="-87.892169999999993"/>
    <n v="3"/>
    <n v="0"/>
    <n v="0.5"/>
    <n v="0.4"/>
    <n v="18"/>
    <n v="-1"/>
    <d v="2017-03-02T00:00:00"/>
    <d v="2017-03-01T00:00:00"/>
    <d v="2017-03-02T00:00:00"/>
    <s v="Thursday"/>
    <d v="1899-12-30T01:16:58"/>
    <d v="1899-12-30T01:00:00"/>
    <n v="1"/>
    <d v="2017-03-02T00:00:00"/>
    <d v="2017-03-01T00:00:00"/>
    <d v="2017-03-02T00:00:00"/>
    <s v="Thursday"/>
    <d v="1899-12-30T01:19:01"/>
    <d v="1899-12-30T01:00:00"/>
    <s v="One Way"/>
  </r>
  <r>
    <n v="1328721"/>
    <s v="RFID Card Member"/>
    <s v="Milwaukee"/>
    <s v="WI"/>
    <n v="53207"/>
    <s v="UNITED STATES"/>
    <s v="Annual Pass"/>
    <n v="346"/>
    <x v="49"/>
    <n v="43.026229999999998"/>
    <n v="-87.912809999999993"/>
    <x v="4"/>
    <n v="43.038580000000003"/>
    <n v="-87.90934"/>
    <n v="6"/>
    <n v="0"/>
    <n v="0.9"/>
    <n v="0.9"/>
    <n v="36"/>
    <n v="-1"/>
    <d v="2017-03-02T00:00:00"/>
    <d v="2017-03-01T00:00:00"/>
    <d v="2017-03-02T00:00:00"/>
    <s v="Thursday"/>
    <d v="1899-12-30T05:45:14"/>
    <d v="1899-12-30T06:00:00"/>
    <n v="1"/>
    <d v="2017-03-02T00:00:00"/>
    <d v="2017-03-01T00:00:00"/>
    <d v="2017-03-02T00:00:00"/>
    <s v="Thursday"/>
    <d v="1899-12-30T05:51:43"/>
    <d v="1899-12-30T06:00:00"/>
    <s v="One Way"/>
  </r>
  <r>
    <n v="783916"/>
    <s v="RFID Card Member"/>
    <s v="Chicago"/>
    <s v="IL"/>
    <n v="60618"/>
    <s v="UNITED STATES"/>
    <s v="Annual Pass"/>
    <n v="978"/>
    <x v="18"/>
    <n v="43.034619999999997"/>
    <n v="-87.917500000000004"/>
    <x v="1"/>
    <n v="43.03886"/>
    <n v="-87.902720000000002"/>
    <n v="10"/>
    <n v="0"/>
    <n v="1.5"/>
    <n v="1.4"/>
    <n v="60"/>
    <n v="-1"/>
    <d v="2017-03-02T00:00:00"/>
    <d v="2017-03-01T00:00:00"/>
    <d v="2017-03-02T00:00:00"/>
    <s v="Thursday"/>
    <d v="1899-12-30T07:36:14"/>
    <d v="1899-12-30T08:00:00"/>
    <n v="1"/>
    <d v="2017-03-02T00:00:00"/>
    <d v="2017-03-01T00:00:00"/>
    <d v="2017-03-02T00:00:00"/>
    <s v="Thursday"/>
    <d v="1899-12-30T07:46:19"/>
    <d v="1899-12-30T08:00:00"/>
    <s v="One Way"/>
  </r>
  <r>
    <n v="1328721"/>
    <s v="RFID Card Member"/>
    <s v="Milwaukee"/>
    <s v="WI"/>
    <n v="53207"/>
    <s v="UNITED STATES"/>
    <s v="Annual Pass"/>
    <n v="2"/>
    <x v="7"/>
    <n v="43.038580000000003"/>
    <n v="-87.90934"/>
    <x v="32"/>
    <n v="43.026229999999998"/>
    <n v="-87.912809999999993"/>
    <n v="7"/>
    <n v="0"/>
    <n v="1.1000000000000001"/>
    <n v="1"/>
    <n v="42"/>
    <n v="-1"/>
    <d v="2017-03-02T00:00:00"/>
    <d v="2017-03-01T00:00:00"/>
    <d v="2017-03-02T00:00:00"/>
    <s v="Thursday"/>
    <d v="1899-12-30T07:41:29"/>
    <d v="1899-12-30T08:00:00"/>
    <n v="1"/>
    <d v="2017-03-02T00:00:00"/>
    <d v="2017-03-01T00:00:00"/>
    <d v="2017-03-02T00:00:00"/>
    <s v="Thursday"/>
    <d v="1899-12-30T07:48:04"/>
    <d v="1899-12-30T08:00:00"/>
    <s v="One Way"/>
  </r>
  <r>
    <n v="1387850"/>
    <s v="RFID Card Member"/>
    <s v="Milwaukee"/>
    <s v="WI"/>
    <n v="53201"/>
    <s v="UNITED STATES"/>
    <s v="Annual Pass"/>
    <n v="11062"/>
    <x v="6"/>
    <n v="43.078530000000001"/>
    <n v="-87.882620000000003"/>
    <x v="11"/>
    <n v="43.078530000000001"/>
    <n v="-87.882620000000003"/>
    <n v="26"/>
    <n v="0"/>
    <n v="3.9"/>
    <n v="3.7"/>
    <n v="156"/>
    <n v="-1"/>
    <d v="2017-03-02T00:00:00"/>
    <d v="2017-03-01T00:00:00"/>
    <d v="2017-03-02T00:00:00"/>
    <s v="Thursday"/>
    <d v="1899-12-30T11:12:16"/>
    <d v="1899-12-30T11:00:00"/>
    <n v="1"/>
    <d v="2017-03-02T00:00:00"/>
    <d v="2017-03-01T00:00:00"/>
    <d v="2017-03-02T00:00:00"/>
    <s v="Thursday"/>
    <d v="1899-12-30T11:38:58"/>
    <d v="1899-12-30T12:00:00"/>
    <s v="Round Trip"/>
  </r>
  <r>
    <n v="550946"/>
    <s v="RFID Card Member"/>
    <s v="Milwaukee"/>
    <s v="WI"/>
    <n v="53202"/>
    <s v="UNITED STATES"/>
    <s v="Annual Pass"/>
    <n v="11107"/>
    <x v="18"/>
    <n v="43.034619999999997"/>
    <n v="-87.917500000000004"/>
    <x v="54"/>
    <n v="43.024340000000002"/>
    <n v="-87.916753"/>
    <n v="8"/>
    <n v="0"/>
    <n v="1.2"/>
    <n v="1.1000000000000001"/>
    <n v="48"/>
    <n v="-1"/>
    <d v="2017-03-02T00:00:00"/>
    <d v="2017-03-01T00:00:00"/>
    <d v="2017-03-02T00:00:00"/>
    <s v="Thursday"/>
    <d v="1899-12-30T11:25:57"/>
    <d v="1899-12-30T11:00:00"/>
    <n v="1"/>
    <d v="2017-03-02T00:00:00"/>
    <d v="2017-03-01T00:00:00"/>
    <d v="2017-03-02T00:00:00"/>
    <s v="Thursday"/>
    <d v="1899-12-30T11:33:27"/>
    <d v="1899-12-30T12:00:00"/>
    <s v="One Way"/>
  </r>
  <r>
    <n v="1378810"/>
    <s v="RFID Card Member"/>
    <s v="Milwaukee "/>
    <s v="WI"/>
    <n v="53211"/>
    <s v="UNITED STATES"/>
    <s v="Annual Pass"/>
    <n v="5522"/>
    <x v="20"/>
    <n v="43.077359999999999"/>
    <n v="-87.880769999999998"/>
    <x v="18"/>
    <n v="43.074890000000003"/>
    <n v="-87.882810000000006"/>
    <n v="2"/>
    <n v="0"/>
    <n v="0.3"/>
    <n v="0.3"/>
    <n v="12"/>
    <n v="-1"/>
    <d v="2017-03-02T00:00:00"/>
    <d v="2017-03-01T00:00:00"/>
    <d v="2017-03-02T00:00:00"/>
    <s v="Thursday"/>
    <d v="1899-12-30T11:47:14"/>
    <d v="1899-12-30T12:00:00"/>
    <n v="1"/>
    <d v="2017-03-02T00:00:00"/>
    <d v="2017-03-01T00:00:00"/>
    <d v="2017-03-02T00:00:00"/>
    <s v="Thursday"/>
    <d v="1899-12-30T11:49:09"/>
    <d v="1899-12-30T12:00:00"/>
    <s v="One Way"/>
  </r>
  <r>
    <n v="550946"/>
    <s v="RFID Card Member"/>
    <s v="Milwaukee"/>
    <s v="WI"/>
    <n v="53202"/>
    <s v="UNITED STATES"/>
    <s v="Annual Pass"/>
    <n v="11107"/>
    <x v="36"/>
    <n v="43.024340000000002"/>
    <n v="-87.916753"/>
    <x v="27"/>
    <n v="43.034619999999997"/>
    <n v="-87.917500000000004"/>
    <n v="11"/>
    <n v="0"/>
    <n v="1.7"/>
    <n v="1.6"/>
    <n v="66"/>
    <n v="-1"/>
    <d v="2017-03-02T00:00:00"/>
    <d v="2017-03-01T00:00:00"/>
    <d v="2017-03-02T00:00:00"/>
    <s v="Thursday"/>
    <d v="1899-12-30T12:33:19"/>
    <d v="1899-12-30T13:00:00"/>
    <n v="1"/>
    <d v="2017-03-02T00:00:00"/>
    <d v="2017-03-01T00:00:00"/>
    <d v="2017-03-02T00:00:00"/>
    <s v="Thursday"/>
    <d v="1899-12-30T12:44:40"/>
    <d v="1899-12-30T13:00:00"/>
    <s v="One Way"/>
  </r>
  <r>
    <n v="1255543"/>
    <s v="RFID Card Member"/>
    <s v="Burlington"/>
    <s v="WI"/>
    <n v="53105"/>
    <s v="UNITED STATES"/>
    <s v="Bublr for Organizations"/>
    <n v="994"/>
    <x v="24"/>
    <n v="43.06033"/>
    <n v="-87.89546"/>
    <x v="22"/>
    <n v="43.060250000000003"/>
    <n v="-87.892169999999993"/>
    <n v="1"/>
    <n v="0"/>
    <n v="0.2"/>
    <n v="0.1"/>
    <n v="6"/>
    <n v="-1"/>
    <d v="2017-03-02T00:00:00"/>
    <d v="2017-03-01T00:00:00"/>
    <d v="2017-03-02T00:00:00"/>
    <s v="Thursday"/>
    <d v="1899-12-30T13:52:43"/>
    <d v="1899-12-30T14:00:00"/>
    <n v="1"/>
    <d v="2017-03-02T00:00:00"/>
    <d v="2017-03-01T00:00:00"/>
    <d v="2017-03-02T00:00:00"/>
    <s v="Thursday"/>
    <d v="1899-12-30T13:53:58"/>
    <d v="1899-12-30T14:00:00"/>
    <s v="One Way"/>
  </r>
  <r>
    <n v="825934"/>
    <s v="RFID Card Member"/>
    <s v="Milwaukee"/>
    <s v="WI"/>
    <n v="53208"/>
    <s v="UNITED STATES"/>
    <s v="Annual Pass"/>
    <n v="957"/>
    <x v="42"/>
    <n v="43.05097"/>
    <n v="-87.906440000000003"/>
    <x v="10"/>
    <n v="43.042490000000001"/>
    <n v="-87.909959999999998"/>
    <n v="6"/>
    <n v="0"/>
    <n v="0.9"/>
    <n v="0.9"/>
    <n v="36"/>
    <n v="-1"/>
    <d v="2017-03-02T00:00:00"/>
    <d v="2017-03-01T00:00:00"/>
    <d v="2017-03-02T00:00:00"/>
    <s v="Thursday"/>
    <d v="1899-12-30T13:54:12"/>
    <d v="1899-12-30T14:00:00"/>
    <n v="1"/>
    <d v="2017-03-02T00:00:00"/>
    <d v="2017-03-01T00:00:00"/>
    <d v="2017-03-02T00:00:00"/>
    <s v="Thursday"/>
    <d v="1899-12-30T14:00:23"/>
    <d v="1899-12-30T14:00:00"/>
    <s v="One Way"/>
  </r>
  <r>
    <n v="783916"/>
    <s v="RFID Card Member"/>
    <s v="Chicago"/>
    <s v="IL"/>
    <n v="60618"/>
    <s v="UNITED STATES"/>
    <s v="Annual Pass"/>
    <n v="978"/>
    <x v="2"/>
    <n v="43.03886"/>
    <n v="-87.902720000000002"/>
    <x v="27"/>
    <n v="43.034619999999997"/>
    <n v="-87.917500000000004"/>
    <n v="13"/>
    <n v="0"/>
    <n v="2"/>
    <n v="1.9"/>
    <n v="78"/>
    <n v="-1"/>
    <d v="2017-03-02T00:00:00"/>
    <d v="2017-03-01T00:00:00"/>
    <d v="2017-03-02T00:00:00"/>
    <s v="Thursday"/>
    <d v="1899-12-30T14:43:02"/>
    <d v="1899-12-30T15:00:00"/>
    <n v="1"/>
    <d v="2017-03-02T00:00:00"/>
    <d v="2017-03-01T00:00:00"/>
    <d v="2017-03-02T00:00:00"/>
    <s v="Thursday"/>
    <d v="1899-12-30T14:56:43"/>
    <d v="1899-12-30T15:00:00"/>
    <s v="One Way"/>
  </r>
  <r>
    <n v="1344495"/>
    <s v="RFID Card Member"/>
    <s v="Kenosha"/>
    <s v="WI"/>
    <n v="53144"/>
    <s v="UNITED STATES"/>
    <s v="Annual Pass"/>
    <n v="96"/>
    <x v="46"/>
    <n v="43.063749000000001"/>
    <n v="-87.887962999999999"/>
    <x v="22"/>
    <n v="43.060250000000003"/>
    <n v="-87.892169999999993"/>
    <n v="4"/>
    <n v="0"/>
    <n v="0.6"/>
    <n v="0.6"/>
    <n v="24"/>
    <n v="-1"/>
    <d v="2017-03-02T00:00:00"/>
    <d v="2017-03-01T00:00:00"/>
    <d v="2017-03-02T00:00:00"/>
    <s v="Thursday"/>
    <d v="1899-12-30T15:50:52"/>
    <d v="1899-12-30T16:00:00"/>
    <n v="1"/>
    <d v="2017-03-02T00:00:00"/>
    <d v="2017-03-01T00:00:00"/>
    <d v="2017-03-02T00:00:00"/>
    <s v="Thursday"/>
    <d v="1899-12-30T15:54:25"/>
    <d v="1899-12-30T16:00:00"/>
    <s v="One Way"/>
  </r>
  <r>
    <n v="1442057"/>
    <s v="RFID Card Member"/>
    <s v="Milwaukee"/>
    <s v="WI"/>
    <n v="53211"/>
    <s v="UNITED STATES"/>
    <s v="Annual Pass"/>
    <n v="172"/>
    <x v="19"/>
    <n v="43.074890000000003"/>
    <n v="-87.882810000000006"/>
    <x v="31"/>
    <n v="43.069021999999997"/>
    <n v="-87.887940999999998"/>
    <n v="5"/>
    <n v="0"/>
    <n v="0.8"/>
    <n v="0.7"/>
    <n v="30"/>
    <n v="-1"/>
    <d v="2017-03-02T00:00:00"/>
    <d v="2017-03-01T00:00:00"/>
    <d v="2017-03-02T00:00:00"/>
    <s v="Thursday"/>
    <d v="1899-12-30T16:26:38"/>
    <d v="1899-12-30T16:00:00"/>
    <n v="1"/>
    <d v="2017-03-02T00:00:00"/>
    <d v="2017-03-01T00:00:00"/>
    <d v="2017-03-02T00:00:00"/>
    <s v="Thursday"/>
    <d v="1899-12-30T16:31:32"/>
    <d v="1899-12-30T17:00:00"/>
    <s v="One Way"/>
  </r>
  <r>
    <n v="1518070"/>
    <s v="RFID Card Member"/>
    <s v="Milwaukee"/>
    <s v="WI"/>
    <n v="53211"/>
    <s v="UNITED STATES"/>
    <s v="30-Day Pass"/>
    <n v="11082"/>
    <x v="28"/>
    <n v="43.052549999999997"/>
    <n v="-87.909329999999997"/>
    <x v="31"/>
    <n v="43.069021999999997"/>
    <n v="-87.887940999999998"/>
    <n v="12"/>
    <n v="0"/>
    <n v="1.8"/>
    <n v="1.7"/>
    <n v="72"/>
    <n v="-1"/>
    <d v="2017-03-02T00:00:00"/>
    <d v="2017-03-01T00:00:00"/>
    <d v="2017-03-02T00:00:00"/>
    <s v="Thursday"/>
    <d v="1899-12-30T16:37:25"/>
    <d v="1899-12-30T17:00:00"/>
    <n v="1"/>
    <d v="2017-03-02T00:00:00"/>
    <d v="2017-03-01T00:00:00"/>
    <d v="2017-03-02T00:00:00"/>
    <s v="Thursday"/>
    <d v="1899-12-30T16:49:20"/>
    <d v="1899-12-30T17:00:00"/>
    <s v="One Way"/>
  </r>
  <r>
    <n v="825934"/>
    <s v="RFID Card Member"/>
    <s v="Milwaukee"/>
    <s v="WI"/>
    <n v="53208"/>
    <s v="UNITED STATES"/>
    <s v="Annual Pass"/>
    <n v="957"/>
    <x v="0"/>
    <n v="43.042490000000001"/>
    <n v="-87.909959999999998"/>
    <x v="48"/>
    <n v="43.05097"/>
    <n v="-87.906440000000003"/>
    <n v="5"/>
    <n v="0"/>
    <n v="0.8"/>
    <n v="0.7"/>
    <n v="30"/>
    <n v="-1"/>
    <d v="2017-03-02T00:00:00"/>
    <d v="2017-03-01T00:00:00"/>
    <d v="2017-03-02T00:00:00"/>
    <s v="Thursday"/>
    <d v="1899-12-30T17:10:06"/>
    <d v="1899-12-30T17:00:00"/>
    <n v="1"/>
    <d v="2017-03-02T00:00:00"/>
    <d v="2017-03-01T00:00:00"/>
    <d v="2017-03-02T00:00:00"/>
    <s v="Thursday"/>
    <d v="1899-12-30T17:15:35"/>
    <d v="1899-12-30T17:00:00"/>
    <s v="One Way"/>
  </r>
  <r>
    <n v="1102286"/>
    <s v="RFID Card Member"/>
    <s v="madison"/>
    <s v="WI"/>
    <n v="53717"/>
    <s v="UNITED STATES"/>
    <s v="30-Day Pass"/>
    <n v="5586"/>
    <x v="9"/>
    <n v="43.02948"/>
    <n v="-87.912819999999996"/>
    <x v="27"/>
    <n v="43.034619999999997"/>
    <n v="-87.917500000000004"/>
    <n v="10"/>
    <n v="0"/>
    <n v="1.5"/>
    <n v="1.4"/>
    <n v="60"/>
    <n v="-1"/>
    <d v="2017-03-02T00:00:00"/>
    <d v="2017-03-01T00:00:00"/>
    <d v="2017-03-02T00:00:00"/>
    <s v="Thursday"/>
    <d v="1899-12-30T17:45:11"/>
    <d v="1899-12-30T18:00:00"/>
    <n v="1"/>
    <d v="2017-03-02T00:00:00"/>
    <d v="2017-03-01T00:00:00"/>
    <d v="2017-03-02T00:00:00"/>
    <s v="Thursday"/>
    <d v="1899-12-30T17:55:27"/>
    <d v="1899-12-30T18:00:00"/>
    <s v="One Way"/>
  </r>
  <r>
    <n v="1250902"/>
    <s v="RFID Card Member"/>
    <s v="Wauwatosa"/>
    <s v="WI"/>
    <n v="53213"/>
    <s v="UNITED STATES"/>
    <s v="Bublr for Organizations"/>
    <n v="5435"/>
    <x v="24"/>
    <n v="43.06033"/>
    <n v="-87.89546"/>
    <x v="22"/>
    <n v="43.060250000000003"/>
    <n v="-87.892169999999993"/>
    <n v="5"/>
    <n v="0"/>
    <n v="0.8"/>
    <n v="0.7"/>
    <n v="30"/>
    <n v="-1"/>
    <d v="2017-03-02T00:00:00"/>
    <d v="2017-03-01T00:00:00"/>
    <d v="2017-03-02T00:00:00"/>
    <s v="Thursday"/>
    <d v="1899-12-30T19:40:31"/>
    <d v="1899-12-30T20:00:00"/>
    <n v="1"/>
    <d v="2017-03-02T00:00:00"/>
    <d v="2017-03-01T00:00:00"/>
    <d v="2017-03-02T00:00:00"/>
    <s v="Thursday"/>
    <d v="1899-12-30T19:45:35"/>
    <d v="1899-12-30T20:00:00"/>
    <s v="One Way"/>
  </r>
  <r>
    <n v="1360169"/>
    <s v="RFID Card Member"/>
    <s v="Elkhorn"/>
    <s v="WI"/>
    <n v="53121"/>
    <s v="UNITED STATES"/>
    <s v="Annual Pass"/>
    <n v="5435"/>
    <x v="34"/>
    <n v="43.060250000000003"/>
    <n v="-87.892169999999993"/>
    <x v="47"/>
    <n v="43.06033"/>
    <n v="-87.89546"/>
    <n v="1"/>
    <n v="0"/>
    <n v="0.2"/>
    <n v="0.1"/>
    <n v="6"/>
    <n v="-1"/>
    <d v="2017-03-02T00:00:00"/>
    <d v="2017-03-01T00:00:00"/>
    <d v="2017-03-02T00:00:00"/>
    <s v="Thursday"/>
    <d v="1899-12-30T20:00:16"/>
    <d v="1899-12-30T20:00:00"/>
    <n v="1"/>
    <d v="2017-03-02T00:00:00"/>
    <d v="2017-03-01T00:00:00"/>
    <d v="2017-03-02T00:00:00"/>
    <s v="Thursday"/>
    <d v="1899-12-30T20:01:42"/>
    <d v="1899-12-30T20:00:00"/>
    <s v="One Way"/>
  </r>
  <r>
    <n v="558783"/>
    <s v="RFID Card Member"/>
    <s v="Oconomowoc"/>
    <s v="WI"/>
    <n v="53066"/>
    <s v="UNITED STATES"/>
    <s v="Annual Pass"/>
    <n v="11066"/>
    <x v="2"/>
    <n v="43.03886"/>
    <n v="-87.902720000000002"/>
    <x v="28"/>
    <n v="43.038719999999998"/>
    <n v="-87.905339999999995"/>
    <n v="1"/>
    <n v="0"/>
    <n v="0.2"/>
    <n v="0.1"/>
    <n v="6"/>
    <n v="-1"/>
    <d v="2017-03-02T00:00:00"/>
    <d v="2017-03-01T00:00:00"/>
    <d v="2017-03-02T00:00:00"/>
    <s v="Thursday"/>
    <d v="1899-12-30T20:15:24"/>
    <d v="1899-12-30T20:00:00"/>
    <n v="1"/>
    <d v="2017-03-02T00:00:00"/>
    <d v="2017-03-01T00:00:00"/>
    <d v="2017-03-02T00:00:00"/>
    <s v="Thursday"/>
    <d v="1899-12-30T20:16:46"/>
    <d v="1899-12-30T20:00:00"/>
    <s v="One Way"/>
  </r>
  <r>
    <n v="1360169"/>
    <s v="RFID Card Member"/>
    <s v="Elkhorn"/>
    <s v="WI"/>
    <n v="53121"/>
    <s v="UNITED STATES"/>
    <s v="Annual Pass"/>
    <n v="5435"/>
    <x v="24"/>
    <n v="43.06033"/>
    <n v="-87.89546"/>
    <x v="22"/>
    <n v="43.060250000000003"/>
    <n v="-87.892169999999993"/>
    <n v="1"/>
    <n v="0"/>
    <n v="0.2"/>
    <n v="0.1"/>
    <n v="6"/>
    <n v="-1"/>
    <d v="2017-03-03T00:00:00"/>
    <d v="2017-03-01T00:00:00"/>
    <d v="2017-03-03T00:00:00"/>
    <s v="Friday"/>
    <d v="1899-12-30T00:57:30"/>
    <d v="1899-12-30T01:00:00"/>
    <n v="1"/>
    <d v="2017-03-03T00:00:00"/>
    <d v="2017-03-01T00:00:00"/>
    <d v="2017-03-03T00:00:00"/>
    <s v="Friday"/>
    <d v="1899-12-30T00:58:34"/>
    <d v="1899-12-30T01:00:00"/>
    <s v="One Way"/>
  </r>
  <r>
    <n v="1255543"/>
    <s v="RFID Card Member"/>
    <s v="Burlington"/>
    <s v="WI"/>
    <n v="53105"/>
    <s v="UNITED STATES"/>
    <s v="Bublr for Organizations"/>
    <n v="5430"/>
    <x v="24"/>
    <n v="43.06033"/>
    <n v="-87.89546"/>
    <x v="22"/>
    <n v="43.060250000000003"/>
    <n v="-87.892169999999993"/>
    <n v="1"/>
    <n v="0"/>
    <n v="0.2"/>
    <n v="0.1"/>
    <n v="6"/>
    <n v="-1"/>
    <d v="2017-03-03T00:00:00"/>
    <d v="2017-03-01T00:00:00"/>
    <d v="2017-03-03T00:00:00"/>
    <s v="Friday"/>
    <d v="1899-12-30T14:41:40"/>
    <d v="1899-12-30T15:00:00"/>
    <n v="1"/>
    <d v="2017-03-03T00:00:00"/>
    <d v="2017-03-01T00:00:00"/>
    <d v="2017-03-03T00:00:00"/>
    <s v="Friday"/>
    <d v="1899-12-30T14:42:45"/>
    <d v="1899-12-30T15:00:00"/>
    <s v="One Way"/>
  </r>
  <r>
    <n v="1523390"/>
    <s v="RFID Card Member"/>
    <s v="Milwaukee"/>
    <s v="WI"/>
    <n v="53212"/>
    <s v="UNITED STATES"/>
    <s v="Pay as You Go Pass"/>
    <n v="145"/>
    <x v="21"/>
    <n v="43.060786"/>
    <n v="-87.883825999999999"/>
    <x v="20"/>
    <n v="43.05847"/>
    <n v="-87.898079999999993"/>
    <n v="7"/>
    <n v="2"/>
    <n v="1.1000000000000001"/>
    <n v="1"/>
    <n v="42"/>
    <n v="-1"/>
    <d v="2017-03-01T00:00:00"/>
    <d v="2017-03-01T00:00:00"/>
    <d v="2017-03-01T00:00:00"/>
    <s v="Wednesday"/>
    <d v="1899-12-30T00:07:25"/>
    <d v="1899-12-30T00:00:00"/>
    <n v="1"/>
    <d v="2017-03-01T00:00:00"/>
    <d v="2017-03-01T00:00:00"/>
    <d v="2017-03-01T00:00:00"/>
    <s v="Wednesday"/>
    <d v="1899-12-30T00:14:12"/>
    <d v="1899-12-30T00:00:00"/>
    <s v="One Way"/>
  </r>
  <r>
    <n v="993392"/>
    <s v="RFID Card Member"/>
    <s v="Milwaukee"/>
    <s v="WI"/>
    <n v="53211"/>
    <s v="UNITED STATES"/>
    <s v="Annual Pass"/>
    <n v="99"/>
    <x v="35"/>
    <n v="43.074655999999997"/>
    <n v="-87.889011999999994"/>
    <x v="11"/>
    <n v="43.078530000000001"/>
    <n v="-87.882620000000003"/>
    <n v="6"/>
    <n v="0"/>
    <n v="0.9"/>
    <n v="0.9"/>
    <n v="36"/>
    <n v="-1"/>
    <d v="2017-03-03T00:00:00"/>
    <d v="2017-03-01T00:00:00"/>
    <d v="2017-03-03T00:00:00"/>
    <s v="Friday"/>
    <d v="1899-12-30T15:54:11"/>
    <d v="1899-12-30T16:00:00"/>
    <n v="1"/>
    <d v="2017-03-03T00:00:00"/>
    <d v="2017-03-01T00:00:00"/>
    <d v="2017-03-03T00:00:00"/>
    <s v="Friday"/>
    <d v="1899-12-30T16:00:09"/>
    <d v="1899-12-30T16:00:00"/>
    <s v="One Way"/>
  </r>
  <r>
    <n v="1425087"/>
    <s v="RFID Card Member"/>
    <s v="milwaukee"/>
    <s v="WI"/>
    <n v="53212"/>
    <s v="UNITED STATES"/>
    <s v="Annual Pass"/>
    <n v="45"/>
    <x v="24"/>
    <n v="43.06033"/>
    <n v="-87.89546"/>
    <x v="9"/>
    <n v="43.03913"/>
    <n v="-87.916150000000002"/>
    <n v="14"/>
    <n v="0"/>
    <n v="2.1"/>
    <n v="2"/>
    <n v="84"/>
    <n v="-1"/>
    <d v="2017-03-03T00:00:00"/>
    <d v="2017-03-01T00:00:00"/>
    <d v="2017-03-03T00:00:00"/>
    <s v="Friday"/>
    <d v="1899-12-30T16:29:30"/>
    <d v="1899-12-30T16:00:00"/>
    <n v="1"/>
    <d v="2017-03-03T00:00:00"/>
    <d v="2017-03-01T00:00:00"/>
    <d v="2017-03-03T00:00:00"/>
    <s v="Friday"/>
    <d v="1899-12-30T16:43:29"/>
    <d v="1899-12-30T17:00:00"/>
    <s v="One Way"/>
  </r>
  <r>
    <n v="1378733"/>
    <s v="RFID Card Member"/>
    <s v="Appleton"/>
    <s v="WI"/>
    <n v="54915"/>
    <s v="UNITED STATES"/>
    <s v="Annual Pass"/>
    <n v="5429"/>
    <x v="24"/>
    <n v="43.06033"/>
    <n v="-87.89546"/>
    <x v="18"/>
    <n v="43.074890000000003"/>
    <n v="-87.882810000000006"/>
    <n v="13"/>
    <n v="0"/>
    <n v="2"/>
    <n v="1.9"/>
    <n v="78"/>
    <n v="-1"/>
    <d v="2017-03-04T00:00:00"/>
    <d v="2017-03-01T00:00:00"/>
    <d v="2017-03-04T00:00:00"/>
    <s v="Saturday"/>
    <d v="1899-12-30T10:41:54"/>
    <d v="1899-12-30T11:00:00"/>
    <n v="1"/>
    <d v="2017-03-04T00:00:00"/>
    <d v="2017-03-01T00:00:00"/>
    <d v="2017-03-04T00:00:00"/>
    <s v="Saturday"/>
    <d v="1899-12-30T10:54:55"/>
    <d v="1899-12-30T11:00:00"/>
    <s v="One Way"/>
  </r>
  <r>
    <n v="1135547"/>
    <s v="RFID Card Member"/>
    <s v="Milwaukee"/>
    <s v="WI"/>
    <n v="53202"/>
    <s v="UNITED STATES"/>
    <s v="Annual Pass"/>
    <n v="5"/>
    <x v="15"/>
    <n v="43.04824"/>
    <n v="-87.904970000000006"/>
    <x v="48"/>
    <n v="43.05097"/>
    <n v="-87.906440000000003"/>
    <n v="40"/>
    <n v="0"/>
    <n v="6"/>
    <n v="5.7"/>
    <n v="240"/>
    <n v="-1"/>
    <d v="2017-03-04T00:00:00"/>
    <d v="2017-03-01T00:00:00"/>
    <d v="2017-03-04T00:00:00"/>
    <s v="Saturday"/>
    <d v="1899-12-30T13:26:03"/>
    <d v="1899-12-30T13:00:00"/>
    <n v="1"/>
    <d v="2017-03-04T00:00:00"/>
    <d v="2017-03-01T00:00:00"/>
    <d v="2017-03-04T00:00:00"/>
    <s v="Saturday"/>
    <d v="1899-12-30T14:06:39"/>
    <d v="1899-12-30T14:00:00"/>
    <s v="One Way"/>
  </r>
  <r>
    <n v="1474966"/>
    <s v="RFID Card Member"/>
    <s v="Milwaukee"/>
    <s v="WI"/>
    <n v="53202"/>
    <s v="UNITED STATES"/>
    <s v="Annual Pass"/>
    <n v="5505"/>
    <x v="29"/>
    <n v="43.045712999999999"/>
    <n v="-87.899756999999994"/>
    <x v="48"/>
    <n v="43.05097"/>
    <n v="-87.906440000000003"/>
    <n v="7"/>
    <n v="0"/>
    <n v="1.1000000000000001"/>
    <n v="1"/>
    <n v="42"/>
    <n v="-1"/>
    <d v="2017-03-04T00:00:00"/>
    <d v="2017-03-01T00:00:00"/>
    <d v="2017-03-04T00:00:00"/>
    <s v="Saturday"/>
    <d v="1899-12-30T16:46:37"/>
    <d v="1899-12-30T17:00:00"/>
    <n v="1"/>
    <d v="2017-03-04T00:00:00"/>
    <d v="2017-03-01T00:00:00"/>
    <d v="2017-03-04T00:00:00"/>
    <s v="Saturday"/>
    <d v="1899-12-30T16:53:16"/>
    <d v="1899-12-30T17:00:00"/>
    <s v="One Way"/>
  </r>
  <r>
    <n v="1369145"/>
    <s v="RFID Card Member"/>
    <s v="Milwaukee"/>
    <s v="WI"/>
    <n v="53211"/>
    <s v="UNITED STATES"/>
    <s v="Annual Pass"/>
    <n v="9"/>
    <x v="21"/>
    <n v="43.060786"/>
    <n v="-87.883825999999999"/>
    <x v="22"/>
    <n v="43.060250000000003"/>
    <n v="-87.892169999999993"/>
    <n v="4"/>
    <n v="0"/>
    <n v="0.6"/>
    <n v="0.6"/>
    <n v="24"/>
    <n v="-1"/>
    <d v="2017-03-04T00:00:00"/>
    <d v="2017-03-01T00:00:00"/>
    <d v="2017-03-04T00:00:00"/>
    <s v="Saturday"/>
    <d v="1899-12-30T17:49:15"/>
    <d v="1899-12-30T18:00:00"/>
    <n v="1"/>
    <d v="2017-03-04T00:00:00"/>
    <d v="2017-03-01T00:00:00"/>
    <d v="2017-03-04T00:00:00"/>
    <s v="Saturday"/>
    <d v="1899-12-30T17:53:49"/>
    <d v="1899-12-30T18:00:00"/>
    <s v="One Way"/>
  </r>
  <r>
    <n v="1247298"/>
    <s v="RFID Card Member"/>
    <s v="Naperville"/>
    <s v="IL"/>
    <n v="60565"/>
    <s v="UNITED STATES"/>
    <s v="Bublr for Organizations"/>
    <n v="338"/>
    <x v="34"/>
    <n v="43.060250000000003"/>
    <n v="-87.892169999999993"/>
    <x v="47"/>
    <n v="43.06033"/>
    <n v="-87.89546"/>
    <n v="2"/>
    <n v="0"/>
    <n v="0.3"/>
    <n v="0.3"/>
    <n v="12"/>
    <n v="-1"/>
    <d v="2017-03-04T00:00:00"/>
    <d v="2017-03-01T00:00:00"/>
    <d v="2017-03-04T00:00:00"/>
    <s v="Saturday"/>
    <d v="1899-12-30T21:54:55"/>
    <d v="1899-12-30T22:00:00"/>
    <n v="1"/>
    <d v="2017-03-04T00:00:00"/>
    <d v="2017-03-01T00:00:00"/>
    <d v="2017-03-04T00:00:00"/>
    <s v="Saturday"/>
    <d v="1899-12-30T21:56:09"/>
    <d v="1899-12-30T22:00:00"/>
    <s v="One Way"/>
  </r>
  <r>
    <n v="1372138"/>
    <s v="RFID Card Member"/>
    <s v="Wheaton"/>
    <s v="IL"/>
    <n v="60189"/>
    <s v="UNITED STATES"/>
    <s v="Annual Pass"/>
    <n v="11077"/>
    <x v="24"/>
    <n v="43.06033"/>
    <n v="-87.89546"/>
    <x v="22"/>
    <n v="43.060250000000003"/>
    <n v="-87.892169999999993"/>
    <n v="1"/>
    <n v="0"/>
    <n v="0.2"/>
    <n v="0.1"/>
    <n v="6"/>
    <n v="-1"/>
    <d v="2017-03-04T00:00:00"/>
    <d v="2017-03-01T00:00:00"/>
    <d v="2017-03-04T00:00:00"/>
    <s v="Saturday"/>
    <d v="1899-12-30T23:42:25"/>
    <d v="1899-12-31T00:00:00"/>
    <n v="1"/>
    <d v="2017-03-04T00:00:00"/>
    <d v="2017-03-01T00:00:00"/>
    <d v="2017-03-04T00:00:00"/>
    <s v="Saturday"/>
    <d v="1899-12-30T23:43:25"/>
    <d v="1899-12-31T00:00:00"/>
    <s v="One Way"/>
  </r>
  <r>
    <n v="1179920"/>
    <s v="RFID Card Member"/>
    <s v="Elk Grove Village "/>
    <s v="IL"/>
    <n v="60007"/>
    <s v="UNITED STATES"/>
    <s v="Bublr for Organizations"/>
    <n v="6"/>
    <x v="19"/>
    <n v="43.074890000000003"/>
    <n v="-87.882810000000006"/>
    <x v="11"/>
    <n v="43.078530000000001"/>
    <n v="-87.882620000000003"/>
    <n v="3"/>
    <n v="0"/>
    <n v="0.5"/>
    <n v="0.4"/>
    <n v="18"/>
    <n v="-1"/>
    <d v="2017-03-05T00:00:00"/>
    <d v="2017-03-01T00:00:00"/>
    <d v="2017-03-05T00:00:00"/>
    <s v="Sunday"/>
    <d v="1899-12-30T07:59:42"/>
    <d v="1899-12-30T08:00:00"/>
    <n v="1"/>
    <d v="2017-03-05T00:00:00"/>
    <d v="2017-03-01T00:00:00"/>
    <d v="2017-03-05T00:00:00"/>
    <s v="Sunday"/>
    <d v="1899-12-30T08:02:16"/>
    <d v="1899-12-30T08:00:00"/>
    <s v="One Way"/>
  </r>
  <r>
    <n v="1337116"/>
    <s v="RFID Card Member"/>
    <s v="Milwaukee"/>
    <s v="WI"/>
    <n v="53211"/>
    <s v="UNITED STATES"/>
    <s v="Annual Pass"/>
    <n v="5446"/>
    <x v="34"/>
    <n v="43.060250000000003"/>
    <n v="-87.892169999999993"/>
    <x v="31"/>
    <n v="43.069021999999997"/>
    <n v="-87.887940999999998"/>
    <n v="5"/>
    <n v="0"/>
    <n v="0.8"/>
    <n v="0.7"/>
    <n v="30"/>
    <n v="-1"/>
    <d v="2017-03-05T00:00:00"/>
    <d v="2017-03-01T00:00:00"/>
    <d v="2017-03-05T00:00:00"/>
    <s v="Sunday"/>
    <d v="1899-12-30T09:53:49"/>
    <d v="1899-12-30T10:00:00"/>
    <n v="1"/>
    <d v="2017-03-05T00:00:00"/>
    <d v="2017-03-01T00:00:00"/>
    <d v="2017-03-05T00:00:00"/>
    <s v="Sunday"/>
    <d v="1899-12-30T09:58:48"/>
    <d v="1899-12-30T10:00:00"/>
    <s v="One Way"/>
  </r>
  <r>
    <n v="1527212"/>
    <s v="RFID Card Member"/>
    <s v="Milwaukee"/>
    <s v="WI"/>
    <n v="53202"/>
    <s v="UNITED STATES"/>
    <s v="Annual Pass"/>
    <n v="5477"/>
    <x v="48"/>
    <n v="43.058619999999998"/>
    <n v="-87.885319999999993"/>
    <x v="34"/>
    <n v="43.053040000000003"/>
    <n v="-87.897660000000002"/>
    <n v="11"/>
    <n v="0"/>
    <n v="1.7"/>
    <n v="1.6"/>
    <n v="66"/>
    <n v="-1"/>
    <d v="2017-03-05T00:00:00"/>
    <d v="2017-03-01T00:00:00"/>
    <d v="2017-03-05T00:00:00"/>
    <s v="Sunday"/>
    <d v="1899-12-30T13:30:31"/>
    <d v="1899-12-30T14:00:00"/>
    <n v="1"/>
    <d v="2017-03-05T00:00:00"/>
    <d v="2017-03-01T00:00:00"/>
    <d v="2017-03-05T00:00:00"/>
    <s v="Sunday"/>
    <d v="1899-12-30T13:41:24"/>
    <d v="1899-12-30T14:00:00"/>
    <s v="One Way"/>
  </r>
  <r>
    <n v="1249129"/>
    <s v="RFID Card Member"/>
    <s v="Appleton"/>
    <s v="WI"/>
    <n v="54915"/>
    <s v="UNITED STATES"/>
    <s v="Bublr for Organizations"/>
    <n v="25"/>
    <x v="34"/>
    <n v="43.060250000000003"/>
    <n v="-87.892169999999993"/>
    <x v="19"/>
    <n v="43.060786"/>
    <n v="-87.883825999999999"/>
    <n v="5"/>
    <n v="0"/>
    <n v="0.8"/>
    <n v="0.7"/>
    <n v="30"/>
    <n v="-1"/>
    <d v="2017-03-05T00:00:00"/>
    <d v="2017-03-01T00:00:00"/>
    <d v="2017-03-05T00:00:00"/>
    <s v="Sunday"/>
    <d v="1899-12-30T15:06:36"/>
    <d v="1899-12-30T15:00:00"/>
    <n v="1"/>
    <d v="2017-03-05T00:00:00"/>
    <d v="2017-03-01T00:00:00"/>
    <d v="2017-03-05T00:00:00"/>
    <s v="Sunday"/>
    <d v="1899-12-30T15:11:06"/>
    <d v="1899-12-30T15:00:00"/>
    <s v="One Way"/>
  </r>
  <r>
    <n v="1387849"/>
    <s v="RFID Card Member"/>
    <s v="Burlington"/>
    <s v="WI"/>
    <n v="53105"/>
    <s v="UNITED STATES"/>
    <s v="Annual Pass"/>
    <n v="127"/>
    <x v="48"/>
    <n v="43.058619999999998"/>
    <n v="-87.885319999999993"/>
    <x v="47"/>
    <n v="43.06033"/>
    <n v="-87.89546"/>
    <n v="5"/>
    <n v="0"/>
    <n v="0.8"/>
    <n v="0.7"/>
    <n v="30"/>
    <n v="-1"/>
    <d v="2017-03-05T00:00:00"/>
    <d v="2017-03-01T00:00:00"/>
    <d v="2017-03-05T00:00:00"/>
    <s v="Sunday"/>
    <d v="1899-12-30T15:28:01"/>
    <d v="1899-12-30T15:00:00"/>
    <n v="1"/>
    <d v="2017-03-05T00:00:00"/>
    <d v="2017-03-01T00:00:00"/>
    <d v="2017-03-05T00:00:00"/>
    <s v="Sunday"/>
    <d v="1899-12-30T15:33:07"/>
    <d v="1899-12-30T16:00:00"/>
    <s v="One Way"/>
  </r>
  <r>
    <n v="1378271"/>
    <s v="RFID Card Member"/>
    <s v="Milwaukee"/>
    <s v="WI"/>
    <n v="53202"/>
    <s v="UNITED STATES"/>
    <s v="Annual Pass"/>
    <n v="5423"/>
    <x v="5"/>
    <n v="43.031320000000001"/>
    <n v="-87.904259999999994"/>
    <x v="26"/>
    <n v="43.052460000000004"/>
    <n v="-87.891000000000005"/>
    <n v="17"/>
    <n v="0"/>
    <n v="2.6"/>
    <n v="2.4"/>
    <n v="102"/>
    <n v="-1"/>
    <d v="2017-03-05T00:00:00"/>
    <d v="2017-03-01T00:00:00"/>
    <d v="2017-03-05T00:00:00"/>
    <s v="Sunday"/>
    <d v="1899-12-30T17:09:26"/>
    <d v="1899-12-30T17:00:00"/>
    <n v="1"/>
    <d v="2017-03-05T00:00:00"/>
    <d v="2017-03-01T00:00:00"/>
    <d v="2017-03-05T00:00:00"/>
    <s v="Sunday"/>
    <d v="1899-12-30T17:26:47"/>
    <d v="1899-12-30T17:00:00"/>
    <s v="One Way"/>
  </r>
  <r>
    <n v="1379395"/>
    <s v="RFID Card Member"/>
    <s v="milwaukee "/>
    <s v="WI"/>
    <n v="53212"/>
    <s v="UNITED STATES"/>
    <s v="Annual Pass"/>
    <n v="5430"/>
    <x v="24"/>
    <n v="43.06033"/>
    <n v="-87.89546"/>
    <x v="47"/>
    <n v="43.06033"/>
    <n v="-87.89546"/>
    <n v="3"/>
    <n v="0"/>
    <n v="0.5"/>
    <n v="0.4"/>
    <n v="18"/>
    <n v="-1"/>
    <d v="2017-03-05T00:00:00"/>
    <d v="2017-03-01T00:00:00"/>
    <d v="2017-03-05T00:00:00"/>
    <s v="Sunday"/>
    <d v="1899-12-30T20:39:14"/>
    <d v="1899-12-30T21:00:00"/>
    <n v="1"/>
    <d v="2017-03-05T00:00:00"/>
    <d v="2017-03-01T00:00:00"/>
    <d v="2017-03-05T00:00:00"/>
    <s v="Sunday"/>
    <d v="1899-12-30T20:42:45"/>
    <d v="1899-12-30T21:00:00"/>
    <s v="Round Trip"/>
  </r>
  <r>
    <n v="825934"/>
    <s v="RFID Card Member"/>
    <s v="Milwaukee"/>
    <s v="WI"/>
    <n v="53208"/>
    <s v="UNITED STATES"/>
    <s v="Annual Pass"/>
    <n v="330"/>
    <x v="37"/>
    <n v="43.046570000000003"/>
    <n v="-87.908720000000002"/>
    <x v="48"/>
    <n v="43.05097"/>
    <n v="-87.906440000000003"/>
    <n v="3"/>
    <n v="0"/>
    <n v="0.5"/>
    <n v="0.4"/>
    <n v="18"/>
    <n v="-1"/>
    <d v="2017-03-06T00:00:00"/>
    <d v="2017-03-01T00:00:00"/>
    <d v="2017-03-06T00:00:00"/>
    <s v="Monday"/>
    <d v="1899-12-30T07:18:11"/>
    <d v="1899-12-30T07:00:00"/>
    <n v="1"/>
    <d v="2017-03-06T00:00:00"/>
    <d v="2017-03-01T00:00:00"/>
    <d v="2017-03-06T00:00:00"/>
    <s v="Monday"/>
    <d v="1899-12-30T07:21:20"/>
    <d v="1899-12-30T07:00:00"/>
    <s v="One Way"/>
  </r>
  <r>
    <n v="825934"/>
    <s v="RFID Card Member"/>
    <s v="Milwaukee"/>
    <s v="WI"/>
    <n v="53208"/>
    <s v="UNITED STATES"/>
    <s v="Annual Pass"/>
    <n v="957"/>
    <x v="42"/>
    <n v="43.05097"/>
    <n v="-87.906440000000003"/>
    <x v="10"/>
    <n v="43.042490000000001"/>
    <n v="-87.909959999999998"/>
    <n v="7"/>
    <n v="0"/>
    <n v="1.1000000000000001"/>
    <n v="1"/>
    <n v="42"/>
    <n v="-1"/>
    <d v="2017-03-06T00:00:00"/>
    <d v="2017-03-01T00:00:00"/>
    <d v="2017-03-06T00:00:00"/>
    <s v="Monday"/>
    <d v="1899-12-30T07:27:38"/>
    <d v="1899-12-30T07:00:00"/>
    <n v="1"/>
    <d v="2017-03-06T00:00:00"/>
    <d v="2017-03-01T00:00:00"/>
    <d v="2017-03-06T00:00:00"/>
    <s v="Monday"/>
    <d v="1899-12-30T07:34:57"/>
    <d v="1899-12-30T08:00:00"/>
    <s v="One Way"/>
  </r>
  <r>
    <n v="1328721"/>
    <s v="RFID Card Member"/>
    <s v="Milwaukee"/>
    <s v="WI"/>
    <n v="53207"/>
    <s v="UNITED STATES"/>
    <s v="Annual Pass"/>
    <n v="997"/>
    <x v="40"/>
    <n v="43.004728999999998"/>
    <n v="-87.905463999999995"/>
    <x v="32"/>
    <n v="43.026229999999998"/>
    <n v="-87.912809999999993"/>
    <n v="15"/>
    <n v="0"/>
    <n v="2.2999999999999998"/>
    <n v="2.1"/>
    <n v="90"/>
    <n v="-1"/>
    <d v="2017-03-06T00:00:00"/>
    <d v="2017-03-01T00:00:00"/>
    <d v="2017-03-06T00:00:00"/>
    <s v="Monday"/>
    <d v="1899-12-30T08:28:23"/>
    <d v="1899-12-30T08:00:00"/>
    <n v="1"/>
    <d v="2017-03-06T00:00:00"/>
    <d v="2017-03-01T00:00:00"/>
    <d v="2017-03-06T00:00:00"/>
    <s v="Monday"/>
    <d v="1899-12-30T08:43:22"/>
    <d v="1899-12-30T09:00:00"/>
    <s v="One Way"/>
  </r>
  <r>
    <n v="1489319"/>
    <s v="RFID Card Member"/>
    <s v="Brookfield"/>
    <s v="WI"/>
    <n v="53045"/>
    <s v="UNITED STATES"/>
    <s v="Annual Pass"/>
    <n v="5552"/>
    <x v="21"/>
    <n v="43.060786"/>
    <n v="-87.883825999999999"/>
    <x v="18"/>
    <n v="43.074890000000003"/>
    <n v="-87.882810000000006"/>
    <n v="7"/>
    <n v="0"/>
    <n v="1.1000000000000001"/>
    <n v="1"/>
    <n v="42"/>
    <n v="-1"/>
    <d v="2017-03-06T00:00:00"/>
    <d v="2017-03-01T00:00:00"/>
    <d v="2017-03-06T00:00:00"/>
    <s v="Monday"/>
    <d v="1899-12-30T10:39:10"/>
    <d v="1899-12-30T11:00:00"/>
    <n v="1"/>
    <d v="2017-03-06T00:00:00"/>
    <d v="2017-03-01T00:00:00"/>
    <d v="2017-03-06T00:00:00"/>
    <s v="Monday"/>
    <d v="1899-12-30T10:46:08"/>
    <d v="1899-12-30T11:00:00"/>
    <s v="One Way"/>
  </r>
  <r>
    <n v="1387850"/>
    <s v="RFID Card Member"/>
    <s v="Milwaukee"/>
    <s v="WI"/>
    <n v="53201"/>
    <s v="UNITED STATES"/>
    <s v="Annual Pass"/>
    <n v="11053"/>
    <x v="6"/>
    <n v="43.078530000000001"/>
    <n v="-87.882620000000003"/>
    <x v="11"/>
    <n v="43.078530000000001"/>
    <n v="-87.882620000000003"/>
    <n v="31"/>
    <n v="0"/>
    <n v="4.7"/>
    <n v="4.4000000000000004"/>
    <n v="186"/>
    <n v="-1"/>
    <d v="2017-03-06T00:00:00"/>
    <d v="2017-03-01T00:00:00"/>
    <d v="2017-03-06T00:00:00"/>
    <s v="Monday"/>
    <d v="1899-12-30T11:03:05"/>
    <d v="1899-12-30T11:00:00"/>
    <n v="1"/>
    <d v="2017-03-06T00:00:00"/>
    <d v="2017-03-01T00:00:00"/>
    <d v="2017-03-06T00:00:00"/>
    <s v="Monday"/>
    <d v="1899-12-30T11:34:44"/>
    <d v="1899-12-30T12:00:00"/>
    <s v="Round Trip"/>
  </r>
  <r>
    <n v="1249929"/>
    <s v="RFID Card Member"/>
    <s v="Oregon"/>
    <s v="WI"/>
    <n v="53575"/>
    <s v="UNITED STATES"/>
    <s v="Bublr for Organizations"/>
    <n v="5519"/>
    <x v="6"/>
    <n v="43.078530000000001"/>
    <n v="-87.882620000000003"/>
    <x v="44"/>
    <n v="43.077359999999999"/>
    <n v="-87.880769999999998"/>
    <n v="2"/>
    <n v="0"/>
    <n v="0.3"/>
    <n v="0.3"/>
    <n v="12"/>
    <n v="-1"/>
    <d v="2017-03-06T00:00:00"/>
    <d v="2017-03-01T00:00:00"/>
    <d v="2017-03-06T00:00:00"/>
    <s v="Monday"/>
    <d v="1899-12-30T11:20:44"/>
    <d v="1899-12-30T11:00:00"/>
    <n v="1"/>
    <d v="2017-03-06T00:00:00"/>
    <d v="2017-03-01T00:00:00"/>
    <d v="2017-03-06T00:00:00"/>
    <s v="Monday"/>
    <d v="1899-12-30T11:22:19"/>
    <d v="1899-12-30T11:00:00"/>
    <s v="One Way"/>
  </r>
  <r>
    <n v="1489319"/>
    <s v="RFID Card Member"/>
    <s v="Brookfield"/>
    <s v="WI"/>
    <n v="53045"/>
    <s v="UNITED STATES"/>
    <s v="Annual Pass"/>
    <n v="183"/>
    <x v="19"/>
    <n v="43.074890000000003"/>
    <n v="-87.882810000000006"/>
    <x v="19"/>
    <n v="43.060786"/>
    <n v="-87.883825999999999"/>
    <n v="7"/>
    <n v="0"/>
    <n v="1.1000000000000001"/>
    <n v="1"/>
    <n v="42"/>
    <n v="-1"/>
    <d v="2017-03-06T00:00:00"/>
    <d v="2017-03-01T00:00:00"/>
    <d v="2017-03-06T00:00:00"/>
    <s v="Monday"/>
    <d v="1899-12-30T13:55:39"/>
    <d v="1899-12-30T14:00:00"/>
    <n v="1"/>
    <d v="2017-03-06T00:00:00"/>
    <d v="2017-03-01T00:00:00"/>
    <d v="2017-03-06T00:00:00"/>
    <s v="Monday"/>
    <d v="1899-12-30T14:02:02"/>
    <d v="1899-12-30T14:00:00"/>
    <s v="One Way"/>
  </r>
  <r>
    <n v="1255543"/>
    <s v="RFID Card Member"/>
    <s v="Burlington"/>
    <s v="WI"/>
    <n v="53105"/>
    <s v="UNITED STATES"/>
    <s v="Bublr for Organizations"/>
    <n v="77"/>
    <x v="48"/>
    <n v="43.058619999999998"/>
    <n v="-87.885319999999993"/>
    <x v="44"/>
    <n v="43.077359999999999"/>
    <n v="-87.880769999999998"/>
    <n v="46"/>
    <n v="0"/>
    <n v="6.9"/>
    <n v="6.6"/>
    <n v="276"/>
    <n v="-1"/>
    <d v="2017-03-06T00:00:00"/>
    <d v="2017-03-01T00:00:00"/>
    <d v="2017-03-06T00:00:00"/>
    <s v="Monday"/>
    <d v="1899-12-30T14:31:23"/>
    <d v="1899-12-30T15:00:00"/>
    <n v="1"/>
    <d v="2017-03-06T00:00:00"/>
    <d v="2017-03-01T00:00:00"/>
    <d v="2017-03-06T00:00:00"/>
    <s v="Monday"/>
    <d v="1899-12-30T15:17:19"/>
    <d v="1899-12-30T15:00:00"/>
    <s v="One Way"/>
  </r>
  <r>
    <n v="1466945"/>
    <s v="RFID Card Member"/>
    <s v="Milwaukee"/>
    <s v="WI"/>
    <n v="53211"/>
    <s v="UNITED STATES"/>
    <s v="Annual Pass"/>
    <n v="13"/>
    <x v="21"/>
    <n v="43.060786"/>
    <n v="-87.883825999999999"/>
    <x v="18"/>
    <n v="43.074890000000003"/>
    <n v="-87.882810000000006"/>
    <n v="12"/>
    <n v="0"/>
    <n v="1.8"/>
    <n v="1.7"/>
    <n v="72"/>
    <n v="-1"/>
    <d v="2017-03-06T00:00:00"/>
    <d v="2017-03-01T00:00:00"/>
    <d v="2017-03-06T00:00:00"/>
    <s v="Monday"/>
    <d v="1899-12-30T15:14:03"/>
    <d v="1899-12-30T15:00:00"/>
    <n v="1"/>
    <d v="2017-03-06T00:00:00"/>
    <d v="2017-03-01T00:00:00"/>
    <d v="2017-03-06T00:00:00"/>
    <s v="Monday"/>
    <d v="1899-12-30T15:26:22"/>
    <d v="1899-12-30T15:00:00"/>
    <s v="One Way"/>
  </r>
  <r>
    <n v="1088320"/>
    <s v="RFID Card Member"/>
    <s v="milwaukee"/>
    <s v="WI"/>
    <n v="53202"/>
    <s v="UNITED STATES"/>
    <s v="Annual Pass"/>
    <n v="989"/>
    <x v="2"/>
    <n v="43.03886"/>
    <n v="-87.902720000000002"/>
    <x v="0"/>
    <n v="43.04824"/>
    <n v="-87.904970000000006"/>
    <n v="7"/>
    <n v="0"/>
    <n v="1.1000000000000001"/>
    <n v="1"/>
    <n v="42"/>
    <n v="-1"/>
    <d v="2017-03-06T00:00:00"/>
    <d v="2017-03-01T00:00:00"/>
    <d v="2017-03-06T00:00:00"/>
    <s v="Monday"/>
    <d v="1899-12-30T17:32:46"/>
    <d v="1899-12-30T18:00:00"/>
    <n v="1"/>
    <d v="2017-03-06T00:00:00"/>
    <d v="2017-03-01T00:00:00"/>
    <d v="2017-03-06T00:00:00"/>
    <s v="Monday"/>
    <d v="1899-12-30T17:39:52"/>
    <d v="1899-12-30T18:00:00"/>
    <s v="One Way"/>
  </r>
  <r>
    <n v="1397248"/>
    <s v="RFID Card Member"/>
    <s v="Milwaukee"/>
    <s v="WI"/>
    <n v="53211"/>
    <s v="UNITED STATES"/>
    <s v="Annual Pass"/>
    <n v="13"/>
    <x v="6"/>
    <n v="43.078530000000001"/>
    <n v="-87.882620000000003"/>
    <x v="11"/>
    <n v="43.078530000000001"/>
    <n v="-87.882620000000003"/>
    <n v="10"/>
    <n v="0"/>
    <n v="1.5"/>
    <n v="1.4"/>
    <n v="60"/>
    <n v="-1"/>
    <d v="2017-03-06T00:00:00"/>
    <d v="2017-03-01T00:00:00"/>
    <d v="2017-03-06T00:00:00"/>
    <s v="Monday"/>
    <d v="1899-12-30T20:38:37"/>
    <d v="1899-12-30T21:00:00"/>
    <n v="1"/>
    <d v="2017-03-06T00:00:00"/>
    <d v="2017-03-01T00:00:00"/>
    <d v="2017-03-06T00:00:00"/>
    <s v="Monday"/>
    <d v="1899-12-30T20:48:08"/>
    <d v="1899-12-30T21:00:00"/>
    <s v="Round Trip"/>
  </r>
  <r>
    <n v="1408049"/>
    <s v="RFID Card Member"/>
    <s v="Milwaukee"/>
    <s v="WI"/>
    <n v="53202"/>
    <s v="UNITED STATES"/>
    <s v="Annual Pass"/>
    <n v="978"/>
    <x v="18"/>
    <n v="43.034619999999997"/>
    <n v="-87.917500000000004"/>
    <x v="13"/>
    <n v="43.031480000000002"/>
    <n v="-87.908169999999998"/>
    <n v="8"/>
    <n v="0"/>
    <n v="1.2"/>
    <n v="1.1000000000000001"/>
    <n v="48"/>
    <n v="-1"/>
    <d v="2017-03-06T00:00:00"/>
    <d v="2017-03-01T00:00:00"/>
    <d v="2017-03-06T00:00:00"/>
    <s v="Monday"/>
    <d v="1899-12-30T20:41:26"/>
    <d v="1899-12-30T21:00:00"/>
    <n v="1"/>
    <d v="2017-03-06T00:00:00"/>
    <d v="2017-03-01T00:00:00"/>
    <d v="2017-03-06T00:00:00"/>
    <s v="Monday"/>
    <d v="1899-12-30T20:49:58"/>
    <d v="1899-12-30T21:00:00"/>
    <s v="One Way"/>
  </r>
  <r>
    <n v="1357250"/>
    <s v="RFID Card Member"/>
    <s v="Milwaukee"/>
    <s v="WI"/>
    <n v="53202"/>
    <s v="UNITED STATES"/>
    <s v="Annual Pass"/>
    <n v="317"/>
    <x v="2"/>
    <n v="43.03886"/>
    <n v="-87.902720000000002"/>
    <x v="2"/>
    <n v="43.048200000000001"/>
    <n v="-87.900859999999994"/>
    <n v="6"/>
    <n v="0"/>
    <n v="0.9"/>
    <n v="0.9"/>
    <n v="36"/>
    <n v="-1"/>
    <d v="2017-03-06T00:00:00"/>
    <d v="2017-03-01T00:00:00"/>
    <d v="2017-03-06T00:00:00"/>
    <s v="Monday"/>
    <d v="1899-12-30T21:06:45"/>
    <d v="1899-12-30T21:00:00"/>
    <n v="1"/>
    <d v="2017-03-06T00:00:00"/>
    <d v="2017-03-01T00:00:00"/>
    <d v="2017-03-06T00:00:00"/>
    <s v="Monday"/>
    <d v="1899-12-30T21:12:08"/>
    <d v="1899-12-30T21:00:00"/>
    <s v="One Way"/>
  </r>
  <r>
    <n v="1357250"/>
    <s v="RFID Card Member"/>
    <s v="Milwaukee"/>
    <s v="WI"/>
    <n v="53202"/>
    <s v="UNITED STATES"/>
    <s v="Annual Pass"/>
    <n v="317"/>
    <x v="1"/>
    <n v="43.048200000000001"/>
    <n v="-87.900859999999994"/>
    <x v="1"/>
    <n v="43.03886"/>
    <n v="-87.902720000000002"/>
    <n v="4"/>
    <n v="0"/>
    <n v="0.6"/>
    <n v="0.6"/>
    <n v="24"/>
    <n v="-1"/>
    <d v="2017-03-07T00:00:00"/>
    <d v="2017-03-01T00:00:00"/>
    <d v="2017-03-07T00:00:00"/>
    <s v="Tuesday"/>
    <d v="1899-12-30T06:33:02"/>
    <d v="1899-12-30T07:00:00"/>
    <n v="1"/>
    <d v="2017-03-07T00:00:00"/>
    <d v="2017-03-01T00:00:00"/>
    <d v="2017-03-07T00:00:00"/>
    <s v="Tuesday"/>
    <d v="1899-12-30T06:37:12"/>
    <d v="1899-12-30T07:00:00"/>
    <s v="One Way"/>
  </r>
  <r>
    <n v="1518070"/>
    <s v="RFID Card Member"/>
    <s v="Milwaukee"/>
    <s v="WI"/>
    <n v="53211"/>
    <s v="UNITED STATES"/>
    <s v="30-Day Pass"/>
    <n v="108"/>
    <x v="52"/>
    <n v="43.069021999999997"/>
    <n v="-87.887940999999998"/>
    <x v="24"/>
    <n v="43.052549999999997"/>
    <n v="-87.909329999999997"/>
    <n v="13"/>
    <n v="0"/>
    <n v="2"/>
    <n v="1.9"/>
    <n v="78"/>
    <n v="-1"/>
    <d v="2017-03-07T00:00:00"/>
    <d v="2017-03-01T00:00:00"/>
    <d v="2017-03-07T00:00:00"/>
    <s v="Tuesday"/>
    <d v="1899-12-30T08:15:06"/>
    <d v="1899-12-30T08:00:00"/>
    <n v="1"/>
    <d v="2017-03-07T00:00:00"/>
    <d v="2017-03-01T00:00:00"/>
    <d v="2017-03-07T00:00:00"/>
    <s v="Tuesday"/>
    <d v="1899-12-30T08:28:43"/>
    <d v="1899-12-30T08:00:00"/>
    <s v="One Way"/>
  </r>
  <r>
    <n v="1468078"/>
    <s v="RFID Card Member"/>
    <s v="Milwaukee "/>
    <s v="WI"/>
    <n v="53209"/>
    <s v="UNITED STATES"/>
    <s v="Annual Pass"/>
    <n v="11096"/>
    <x v="48"/>
    <n v="43.058619999999998"/>
    <n v="-87.885319999999993"/>
    <x v="43"/>
    <n v="43.046570000000003"/>
    <n v="-87.908720000000002"/>
    <n v="13"/>
    <n v="0"/>
    <n v="2"/>
    <n v="1.9"/>
    <n v="78"/>
    <n v="-1"/>
    <d v="2017-03-07T00:00:00"/>
    <d v="2017-03-01T00:00:00"/>
    <d v="2017-03-07T00:00:00"/>
    <s v="Tuesday"/>
    <d v="1899-12-30T08:40:11"/>
    <d v="1899-12-30T09:00:00"/>
    <n v="1"/>
    <d v="2017-03-07T00:00:00"/>
    <d v="2017-03-01T00:00:00"/>
    <d v="2017-03-07T00:00:00"/>
    <s v="Tuesday"/>
    <d v="1899-12-30T08:53:42"/>
    <d v="1899-12-30T09:00:00"/>
    <s v="One Way"/>
  </r>
  <r>
    <n v="1391757"/>
    <s v="RFID Card Member"/>
    <s v="Milwaukee"/>
    <s v="WI"/>
    <n v="53211"/>
    <s v="UNITED STATES"/>
    <s v="Annual Pass"/>
    <n v="11138"/>
    <x v="2"/>
    <n v="43.03886"/>
    <n v="-87.902720000000002"/>
    <x v="4"/>
    <n v="43.038580000000003"/>
    <n v="-87.90934"/>
    <n v="5"/>
    <n v="0"/>
    <n v="0.8"/>
    <n v="0.7"/>
    <n v="30"/>
    <n v="-1"/>
    <d v="2017-03-07T00:00:00"/>
    <d v="2017-03-01T00:00:00"/>
    <d v="2017-03-07T00:00:00"/>
    <s v="Tuesday"/>
    <d v="1899-12-30T13:54:13"/>
    <d v="1899-12-30T14:00:00"/>
    <n v="1"/>
    <d v="2017-03-07T00:00:00"/>
    <d v="2017-03-01T00:00:00"/>
    <d v="2017-03-07T00:00:00"/>
    <s v="Tuesday"/>
    <d v="1899-12-30T13:59:20"/>
    <d v="1899-12-30T14:00:00"/>
    <s v="One Way"/>
  </r>
  <r>
    <n v="1397107"/>
    <s v="RFID Card Member"/>
    <s v="MILWAUKEE"/>
    <s v="WI"/>
    <n v="53233"/>
    <s v="UNITED STATES"/>
    <s v="Annual Pass"/>
    <n v="11134"/>
    <x v="39"/>
    <n v="43.056539999999998"/>
    <n v="-87.914370000000005"/>
    <x v="51"/>
    <n v="43.056539999999998"/>
    <n v="-87.914370000000005"/>
    <n v="12"/>
    <n v="0"/>
    <n v="1.8"/>
    <n v="1.7"/>
    <n v="72"/>
    <n v="-1"/>
    <d v="2017-03-07T00:00:00"/>
    <d v="2017-03-01T00:00:00"/>
    <d v="2017-03-07T00:00:00"/>
    <s v="Tuesday"/>
    <d v="1899-12-30T14:02:46"/>
    <d v="1899-12-30T14:00:00"/>
    <n v="1"/>
    <d v="2017-03-07T00:00:00"/>
    <d v="2017-03-01T00:00:00"/>
    <d v="2017-03-07T00:00:00"/>
    <s v="Tuesday"/>
    <d v="1899-12-30T14:14:31"/>
    <d v="1899-12-30T14:00:00"/>
    <s v="Round Trip"/>
  </r>
  <r>
    <n v="1251858"/>
    <s v="RFID Card Member"/>
    <s v="Deerfield"/>
    <s v="WI"/>
    <n v="53531"/>
    <s v="UNITED STATES"/>
    <s v="Bublr for Organizations"/>
    <n v="5435"/>
    <x v="48"/>
    <n v="43.058619999999998"/>
    <n v="-87.885319999999993"/>
    <x v="47"/>
    <n v="43.06033"/>
    <n v="-87.89546"/>
    <n v="5"/>
    <n v="0"/>
    <n v="0.8"/>
    <n v="0.7"/>
    <n v="30"/>
    <n v="-1"/>
    <d v="2017-03-07T00:00:00"/>
    <d v="2017-03-01T00:00:00"/>
    <d v="2017-03-07T00:00:00"/>
    <s v="Tuesday"/>
    <d v="1899-12-30T14:11:02"/>
    <d v="1899-12-30T14:00:00"/>
    <n v="1"/>
    <d v="2017-03-07T00:00:00"/>
    <d v="2017-03-01T00:00:00"/>
    <d v="2017-03-07T00:00:00"/>
    <s v="Tuesday"/>
    <d v="1899-12-30T14:16:10"/>
    <d v="1899-12-30T14:00:00"/>
    <s v="One Way"/>
  </r>
  <r>
    <n v="1152387"/>
    <s v="RFID Card Member"/>
    <s v="Milwaukee"/>
    <s v="WI"/>
    <n v="53211"/>
    <s v="UNITED STATES"/>
    <s v="Bublr for Organizations"/>
    <n v="183"/>
    <x v="20"/>
    <n v="43.077359999999999"/>
    <n v="-87.880769999999998"/>
    <x v="49"/>
    <n v="43.066893999999998"/>
    <n v="-87.877936000000005"/>
    <n v="5"/>
    <n v="0"/>
    <n v="0.8"/>
    <n v="0.7"/>
    <n v="30"/>
    <n v="-1"/>
    <d v="2017-03-07T00:00:00"/>
    <d v="2017-03-01T00:00:00"/>
    <d v="2017-03-07T00:00:00"/>
    <s v="Tuesday"/>
    <d v="1899-12-30T18:43:03"/>
    <d v="1899-12-30T19:00:00"/>
    <n v="1"/>
    <d v="2017-03-07T00:00:00"/>
    <d v="2017-03-01T00:00:00"/>
    <d v="2017-03-07T00:00:00"/>
    <s v="Tuesday"/>
    <d v="1899-12-30T18:48:12"/>
    <d v="1899-12-30T19:00:00"/>
    <s v="One Way"/>
  </r>
  <r>
    <n v="1391757"/>
    <s v="RFID Card Member"/>
    <s v="Milwaukee"/>
    <s v="WI"/>
    <n v="53211"/>
    <s v="UNITED STATES"/>
    <s v="Annual Pass"/>
    <n v="5545"/>
    <x v="2"/>
    <n v="43.03886"/>
    <n v="-87.902720000000002"/>
    <x v="4"/>
    <n v="43.038580000000003"/>
    <n v="-87.90934"/>
    <n v="3"/>
    <n v="0"/>
    <n v="0.5"/>
    <n v="0.4"/>
    <n v="18"/>
    <n v="-1"/>
    <d v="2017-03-07T00:00:00"/>
    <d v="2017-03-01T00:00:00"/>
    <d v="2017-03-07T00:00:00"/>
    <s v="Tuesday"/>
    <d v="1899-12-30T19:18:25"/>
    <d v="1899-12-30T19:00:00"/>
    <n v="1"/>
    <d v="2017-03-07T00:00:00"/>
    <d v="2017-03-01T00:00:00"/>
    <d v="2017-03-07T00:00:00"/>
    <s v="Tuesday"/>
    <d v="1899-12-30T19:21:42"/>
    <d v="1899-12-30T19:00:00"/>
    <s v="One Way"/>
  </r>
  <r>
    <n v="1442430"/>
    <s v="RFID Card Member"/>
    <s v="Milwaukee"/>
    <s v="WI"/>
    <n v="53211"/>
    <s v="UNITED STATES"/>
    <s v="Annual Pass"/>
    <n v="5583"/>
    <x v="19"/>
    <n v="43.074890000000003"/>
    <n v="-87.882810000000006"/>
    <x v="7"/>
    <n v="43.074655999999997"/>
    <n v="-87.889011999999994"/>
    <n v="2"/>
    <n v="0"/>
    <n v="0.3"/>
    <n v="0.3"/>
    <n v="12"/>
    <n v="-1"/>
    <d v="2017-03-07T00:00:00"/>
    <d v="2017-03-01T00:00:00"/>
    <d v="2017-03-07T00:00:00"/>
    <s v="Tuesday"/>
    <d v="1899-12-30T21:46:14"/>
    <d v="1899-12-30T22:00:00"/>
    <n v="1"/>
    <d v="2017-03-07T00:00:00"/>
    <d v="2017-03-01T00:00:00"/>
    <d v="2017-03-07T00:00:00"/>
    <s v="Tuesday"/>
    <d v="1899-12-30T21:48:35"/>
    <d v="1899-12-30T22:00:00"/>
    <s v="One Way"/>
  </r>
  <r>
    <n v="1276651"/>
    <s v="RFID Card Member"/>
    <s v="Milwaukee"/>
    <s v="WI"/>
    <n v="53211"/>
    <s v="UNITED STATES"/>
    <s v="Annual Pass"/>
    <n v="11105"/>
    <x v="21"/>
    <n v="43.060786"/>
    <n v="-87.883825999999999"/>
    <x v="44"/>
    <n v="43.077359999999999"/>
    <n v="-87.880769999999998"/>
    <n v="10"/>
    <n v="0"/>
    <n v="1.5"/>
    <n v="1.4"/>
    <n v="60"/>
    <n v="-1"/>
    <d v="2017-03-07T00:00:00"/>
    <d v="2017-03-01T00:00:00"/>
    <d v="2017-03-07T00:00:00"/>
    <s v="Tuesday"/>
    <d v="1899-12-30T22:13:20"/>
    <d v="1899-12-30T22:00:00"/>
    <n v="1"/>
    <d v="2017-03-07T00:00:00"/>
    <d v="2017-03-01T00:00:00"/>
    <d v="2017-03-07T00:00:00"/>
    <s v="Tuesday"/>
    <d v="1899-12-30T22:23:51"/>
    <d v="1899-12-30T22:00:00"/>
    <s v="One Way"/>
  </r>
  <r>
    <n v="783916"/>
    <s v="RFID Card Member"/>
    <s v="Chicago"/>
    <s v="IL"/>
    <n v="60618"/>
    <s v="UNITED STATES"/>
    <s v="Annual Pass"/>
    <n v="231"/>
    <x v="18"/>
    <n v="43.034619999999997"/>
    <n v="-87.917500000000004"/>
    <x v="1"/>
    <n v="43.03886"/>
    <n v="-87.902720000000002"/>
    <n v="10"/>
    <n v="0"/>
    <n v="1.5"/>
    <n v="1.4"/>
    <n v="60"/>
    <n v="-1"/>
    <d v="2017-03-08T00:00:00"/>
    <d v="2017-03-01T00:00:00"/>
    <d v="2017-03-08T00:00:00"/>
    <s v="Wednesday"/>
    <d v="1899-12-30T07:40:11"/>
    <d v="1899-12-30T08:00:00"/>
    <n v="1"/>
    <d v="2017-03-08T00:00:00"/>
    <d v="2017-03-01T00:00:00"/>
    <d v="2017-03-08T00:00:00"/>
    <s v="Wednesday"/>
    <d v="1899-12-30T07:50:45"/>
    <d v="1899-12-30T08:00:00"/>
    <s v="One Way"/>
  </r>
  <r>
    <n v="563412"/>
    <s v="RFID Card Member"/>
    <s v="Kenilworth"/>
    <s v="IL"/>
    <n v="60043"/>
    <s v="UNITED STATES"/>
    <s v="Annual Pass"/>
    <n v="5533"/>
    <x v="18"/>
    <n v="43.034619999999997"/>
    <n v="-87.917500000000004"/>
    <x v="27"/>
    <n v="43.034619999999997"/>
    <n v="-87.917500000000004"/>
    <n v="5"/>
    <n v="0"/>
    <n v="0.8"/>
    <n v="0.7"/>
    <n v="30"/>
    <n v="-1"/>
    <d v="2017-03-08T00:00:00"/>
    <d v="2017-03-01T00:00:00"/>
    <d v="2017-03-08T00:00:00"/>
    <s v="Wednesday"/>
    <d v="1899-12-30T07:57:18"/>
    <d v="1899-12-30T08:00:00"/>
    <n v="1"/>
    <d v="2017-03-08T00:00:00"/>
    <d v="2017-03-01T00:00:00"/>
    <d v="2017-03-08T00:00:00"/>
    <s v="Wednesday"/>
    <d v="1899-12-30T08:02:09"/>
    <d v="1899-12-30T08:00:00"/>
    <s v="Round Trip"/>
  </r>
  <r>
    <n v="1307574"/>
    <s v="RFID Card Member"/>
    <s v="Milwaukee"/>
    <s v="WI"/>
    <n v="53212"/>
    <s v="UNITED STATES"/>
    <s v="30-Day Pass"/>
    <n v="11090"/>
    <x v="1"/>
    <n v="43.048200000000001"/>
    <n v="-87.900859999999994"/>
    <x v="28"/>
    <n v="43.038719999999998"/>
    <n v="-87.905339999999995"/>
    <n v="16"/>
    <n v="0"/>
    <n v="2.4"/>
    <n v="2.2999999999999998"/>
    <n v="96"/>
    <n v="-1"/>
    <d v="2017-03-08T00:00:00"/>
    <d v="2017-03-01T00:00:00"/>
    <d v="2017-03-08T00:00:00"/>
    <s v="Wednesday"/>
    <d v="1899-12-30T09:56:05"/>
    <d v="1899-12-30T10:00:00"/>
    <n v="1"/>
    <d v="2017-03-08T00:00:00"/>
    <d v="2017-03-01T00:00:00"/>
    <d v="2017-03-08T00:00:00"/>
    <s v="Wednesday"/>
    <d v="1899-12-30T10:12:22"/>
    <d v="1899-12-30T10:00:00"/>
    <s v="One Way"/>
  </r>
  <r>
    <n v="1152387"/>
    <s v="RFID Card Member"/>
    <s v="Milwaukee"/>
    <s v="WI"/>
    <n v="53211"/>
    <s v="UNITED STATES"/>
    <s v="Bublr for Organizations"/>
    <n v="183"/>
    <x v="17"/>
    <n v="43.066893999999998"/>
    <n v="-87.877936000000005"/>
    <x v="44"/>
    <n v="43.077359999999999"/>
    <n v="-87.880769999999998"/>
    <n v="5"/>
    <n v="0"/>
    <n v="0.8"/>
    <n v="0.7"/>
    <n v="30"/>
    <n v="-1"/>
    <d v="2017-03-08T00:00:00"/>
    <d v="2017-03-01T00:00:00"/>
    <d v="2017-03-08T00:00:00"/>
    <s v="Wednesday"/>
    <d v="1899-12-30T09:56:30"/>
    <d v="1899-12-30T10:00:00"/>
    <n v="1"/>
    <d v="2017-03-08T00:00:00"/>
    <d v="2017-03-01T00:00:00"/>
    <d v="2017-03-08T00:00:00"/>
    <s v="Wednesday"/>
    <d v="1899-12-30T10:01:11"/>
    <d v="1899-12-30T10:00:00"/>
    <s v="One Way"/>
  </r>
  <r>
    <n v="1251108"/>
    <s v="RFID Card Member"/>
    <s v="Appleton"/>
    <s v="WI"/>
    <n v="54913"/>
    <s v="UNITED STATES"/>
    <s v="Bublr for Organizations"/>
    <n v="136"/>
    <x v="34"/>
    <n v="43.060250000000003"/>
    <n v="-87.892169999999993"/>
    <x v="47"/>
    <n v="43.06033"/>
    <n v="-87.89546"/>
    <n v="2"/>
    <n v="0"/>
    <n v="0.3"/>
    <n v="0.3"/>
    <n v="12"/>
    <n v="-1"/>
    <d v="2017-03-08T00:00:00"/>
    <d v="2017-03-01T00:00:00"/>
    <d v="2017-03-08T00:00:00"/>
    <s v="Wednesday"/>
    <d v="1899-12-30T11:20:52"/>
    <d v="1899-12-30T11:00:00"/>
    <n v="1"/>
    <d v="2017-03-08T00:00:00"/>
    <d v="2017-03-01T00:00:00"/>
    <d v="2017-03-08T00:00:00"/>
    <s v="Wednesday"/>
    <d v="1899-12-30T11:22:44"/>
    <d v="1899-12-30T11:00:00"/>
    <s v="One Way"/>
  </r>
  <r>
    <n v="1260485"/>
    <s v="RFID Card Member"/>
    <s v="Shorewood"/>
    <s v="WI"/>
    <n v="53211"/>
    <s v="UNITED STATES"/>
    <s v="Annual Pass"/>
    <n v="5518"/>
    <x v="38"/>
    <n v="43.038719999999998"/>
    <n v="-87.905339999999995"/>
    <x v="1"/>
    <n v="43.03886"/>
    <n v="-87.902720000000002"/>
    <n v="1"/>
    <n v="0"/>
    <n v="0.2"/>
    <n v="0.1"/>
    <n v="6"/>
    <n v="-1"/>
    <d v="2017-03-08T00:00:00"/>
    <d v="2017-03-01T00:00:00"/>
    <d v="2017-03-08T00:00:00"/>
    <s v="Wednesday"/>
    <d v="1899-12-30T13:35:21"/>
    <d v="1899-12-30T14:00:00"/>
    <n v="1"/>
    <d v="2017-03-08T00:00:00"/>
    <d v="2017-03-01T00:00:00"/>
    <d v="2017-03-08T00:00:00"/>
    <s v="Wednesday"/>
    <d v="1899-12-30T13:36:57"/>
    <d v="1899-12-30T14:00:00"/>
    <s v="One Way"/>
  </r>
  <r>
    <n v="1451574"/>
    <s v="RFID Card Member"/>
    <s v="Milwaukee"/>
    <s v="WI"/>
    <n v="53211"/>
    <s v="UNITED STATES"/>
    <s v="Annual Pass"/>
    <n v="11108"/>
    <x v="19"/>
    <n v="43.074890000000003"/>
    <n v="-87.882810000000006"/>
    <x v="7"/>
    <n v="43.074655999999997"/>
    <n v="-87.889011999999994"/>
    <n v="217"/>
    <n v="18"/>
    <n v="18"/>
    <n v="17.100000000000001"/>
    <n v="720"/>
    <n v="-1"/>
    <d v="2017-03-08T00:00:00"/>
    <d v="2017-03-01T00:00:00"/>
    <d v="2017-03-08T00:00:00"/>
    <s v="Wednesday"/>
    <d v="1899-12-30T14:52:29"/>
    <d v="1899-12-30T15:00:00"/>
    <n v="1"/>
    <d v="2017-03-08T00:00:00"/>
    <d v="2017-03-01T00:00:00"/>
    <d v="2017-03-08T00:00:00"/>
    <s v="Wednesday"/>
    <d v="1899-12-30T18:29:13"/>
    <d v="1899-12-30T18:00:00"/>
    <s v="One Way"/>
  </r>
  <r>
    <n v="1152387"/>
    <s v="RFID Card Member"/>
    <s v="Milwaukee"/>
    <s v="WI"/>
    <n v="53211"/>
    <s v="UNITED STATES"/>
    <s v="Bublr for Organizations"/>
    <n v="5534"/>
    <x v="19"/>
    <n v="43.074890000000003"/>
    <n v="-87.882810000000006"/>
    <x v="49"/>
    <n v="43.066893999999998"/>
    <n v="-87.877936000000005"/>
    <n v="4"/>
    <n v="0"/>
    <n v="0.6"/>
    <n v="0.6"/>
    <n v="24"/>
    <n v="-1"/>
    <d v="2017-03-08T00:00:00"/>
    <d v="2017-03-01T00:00:00"/>
    <d v="2017-03-08T00:00:00"/>
    <s v="Wednesday"/>
    <d v="1899-12-30T16:45:09"/>
    <d v="1899-12-30T17:00:00"/>
    <n v="1"/>
    <d v="2017-03-08T00:00:00"/>
    <d v="2017-03-01T00:00:00"/>
    <d v="2017-03-08T00:00:00"/>
    <s v="Wednesday"/>
    <d v="1899-12-30T16:49:47"/>
    <d v="1899-12-30T17:00:00"/>
    <s v="One Way"/>
  </r>
  <r>
    <n v="1252398"/>
    <s v="RFID Card Member"/>
    <s v="Skokie"/>
    <s v="IL"/>
    <n v="60076"/>
    <s v="UNITED STATES"/>
    <s v="Bublr for Organizations"/>
    <n v="5537"/>
    <x v="6"/>
    <n v="43.078530000000001"/>
    <n v="-87.882620000000003"/>
    <x v="7"/>
    <n v="43.074655999999997"/>
    <n v="-87.889011999999994"/>
    <n v="15"/>
    <n v="0"/>
    <n v="2.2999999999999998"/>
    <n v="2.1"/>
    <n v="90"/>
    <n v="-1"/>
    <d v="2017-03-08T00:00:00"/>
    <d v="2017-03-01T00:00:00"/>
    <d v="2017-03-08T00:00:00"/>
    <s v="Wednesday"/>
    <d v="1899-12-30T19:51:55"/>
    <d v="1899-12-30T20:00:00"/>
    <n v="1"/>
    <d v="2017-03-08T00:00:00"/>
    <d v="2017-03-01T00:00:00"/>
    <d v="2017-03-08T00:00:00"/>
    <s v="Wednesday"/>
    <d v="1899-12-30T20:06:21"/>
    <d v="1899-12-30T20:00:00"/>
    <s v="One Way"/>
  </r>
  <r>
    <n v="1240065"/>
    <s v="RFID Card Member"/>
    <s v="Milwaukee"/>
    <s v="WI"/>
    <n v="53212"/>
    <s v="UNITED STATES"/>
    <s v="Annual Pass"/>
    <n v="5507"/>
    <x v="14"/>
    <n v="43.049230000000001"/>
    <n v="-87.911940000000001"/>
    <x v="39"/>
    <n v="43.05536"/>
    <n v="-87.90504"/>
    <n v="4"/>
    <n v="0"/>
    <n v="0.6"/>
    <n v="0.6"/>
    <n v="24"/>
    <n v="-1"/>
    <d v="2017-03-08T00:00:00"/>
    <d v="2017-03-01T00:00:00"/>
    <d v="2017-03-08T00:00:00"/>
    <s v="Wednesday"/>
    <d v="1899-12-30T21:24:53"/>
    <d v="1899-12-30T21:00:00"/>
    <n v="1"/>
    <d v="2017-03-08T00:00:00"/>
    <d v="2017-03-01T00:00:00"/>
    <d v="2017-03-08T00:00:00"/>
    <s v="Wednesday"/>
    <d v="1899-12-30T21:28:47"/>
    <d v="1899-12-30T21:00:00"/>
    <s v="One Way"/>
  </r>
  <r>
    <n v="1489319"/>
    <s v="RFID Card Member"/>
    <s v="Brookfield"/>
    <s v="WI"/>
    <n v="53045"/>
    <s v="UNITED STATES"/>
    <s v="Annual Pass"/>
    <n v="44"/>
    <x v="21"/>
    <n v="43.060786"/>
    <n v="-87.883825999999999"/>
    <x v="44"/>
    <n v="43.077359999999999"/>
    <n v="-87.880769999999998"/>
    <n v="9"/>
    <n v="0"/>
    <n v="1.4"/>
    <n v="1.3"/>
    <n v="54"/>
    <n v="-1"/>
    <d v="2017-03-09T00:00:00"/>
    <d v="2017-03-01T00:00:00"/>
    <d v="2017-03-09T00:00:00"/>
    <s v="Thursday"/>
    <d v="1899-12-30T08:45:45"/>
    <d v="1899-12-30T09:00:00"/>
    <n v="1"/>
    <d v="2017-03-09T00:00:00"/>
    <d v="2017-03-01T00:00:00"/>
    <d v="2017-03-09T00:00:00"/>
    <s v="Thursday"/>
    <d v="1899-12-30T08:54:56"/>
    <d v="1899-12-30T09:00:00"/>
    <s v="One Way"/>
  </r>
  <r>
    <n v="1378810"/>
    <s v="RFID Card Member"/>
    <s v="Milwaukee "/>
    <s v="WI"/>
    <n v="53211"/>
    <s v="UNITED STATES"/>
    <s v="Annual Pass"/>
    <n v="32"/>
    <x v="19"/>
    <n v="43.074890000000003"/>
    <n v="-87.882810000000006"/>
    <x v="44"/>
    <n v="43.077359999999999"/>
    <n v="-87.880769999999998"/>
    <n v="3"/>
    <n v="0"/>
    <n v="0.5"/>
    <n v="0.4"/>
    <n v="18"/>
    <n v="-1"/>
    <d v="2017-03-09T00:00:00"/>
    <d v="2017-03-01T00:00:00"/>
    <d v="2017-03-09T00:00:00"/>
    <s v="Thursday"/>
    <d v="1899-12-30T10:50:17"/>
    <d v="1899-12-30T11:00:00"/>
    <n v="1"/>
    <d v="2017-03-09T00:00:00"/>
    <d v="2017-03-01T00:00:00"/>
    <d v="2017-03-09T00:00:00"/>
    <s v="Thursday"/>
    <d v="1899-12-30T10:53:08"/>
    <d v="1899-12-30T11:00:00"/>
    <s v="One Way"/>
  </r>
  <r>
    <n v="1391757"/>
    <s v="RFID Card Member"/>
    <s v="Milwaukee"/>
    <s v="WI"/>
    <n v="53211"/>
    <s v="UNITED STATES"/>
    <s v="Annual Pass"/>
    <n v="47"/>
    <x v="2"/>
    <n v="43.03886"/>
    <n v="-87.902720000000002"/>
    <x v="3"/>
    <n v="43.03519"/>
    <n v="-87.907390000000007"/>
    <n v="4"/>
    <n v="0"/>
    <n v="0.6"/>
    <n v="0.6"/>
    <n v="24"/>
    <n v="-1"/>
    <d v="2017-03-09T00:00:00"/>
    <d v="2017-03-01T00:00:00"/>
    <d v="2017-03-09T00:00:00"/>
    <s v="Thursday"/>
    <d v="1899-12-30T14:02:53"/>
    <d v="1899-12-30T14:00:00"/>
    <n v="1"/>
    <d v="2017-03-09T00:00:00"/>
    <d v="2017-03-01T00:00:00"/>
    <d v="2017-03-09T00:00:00"/>
    <s v="Thursday"/>
    <d v="1899-12-30T14:06:26"/>
    <d v="1899-12-30T14:00:00"/>
    <s v="One Way"/>
  </r>
  <r>
    <n v="1357250"/>
    <s v="RFID Card Member"/>
    <s v="Milwaukee"/>
    <s v="WI"/>
    <n v="53202"/>
    <s v="UNITED STATES"/>
    <s v="Annual Pass"/>
    <n v="223"/>
    <x v="1"/>
    <n v="43.048200000000001"/>
    <n v="-87.900859999999994"/>
    <x v="1"/>
    <n v="43.03886"/>
    <n v="-87.902720000000002"/>
    <n v="4"/>
    <n v="0"/>
    <n v="0.6"/>
    <n v="0.6"/>
    <n v="24"/>
    <n v="-1"/>
    <d v="2017-03-10T00:00:00"/>
    <d v="2017-03-01T00:00:00"/>
    <d v="2017-03-10T00:00:00"/>
    <s v="Friday"/>
    <d v="1899-12-30T06:35:41"/>
    <d v="1899-12-30T07:00:00"/>
    <n v="1"/>
    <d v="2017-03-10T00:00:00"/>
    <d v="2017-03-01T00:00:00"/>
    <d v="2017-03-10T00:00:00"/>
    <s v="Friday"/>
    <d v="1899-12-30T06:39:45"/>
    <d v="1899-12-30T07:00:00"/>
    <s v="One Way"/>
  </r>
  <r>
    <n v="1518070"/>
    <s v="RFID Card Member"/>
    <s v="Milwaukee"/>
    <s v="WI"/>
    <n v="53211"/>
    <s v="UNITED STATES"/>
    <s v="30-Day Pass"/>
    <n v="11126"/>
    <x v="15"/>
    <n v="43.04824"/>
    <n v="-87.904970000000006"/>
    <x v="24"/>
    <n v="43.052549999999997"/>
    <n v="-87.909329999999997"/>
    <n v="3"/>
    <n v="0"/>
    <n v="0.5"/>
    <n v="0.4"/>
    <n v="18"/>
    <n v="-1"/>
    <d v="2017-03-10T00:00:00"/>
    <d v="2017-03-01T00:00:00"/>
    <d v="2017-03-10T00:00:00"/>
    <s v="Friday"/>
    <d v="1899-12-30T13:07:24"/>
    <d v="1899-12-30T13:00:00"/>
    <n v="1"/>
    <d v="2017-03-10T00:00:00"/>
    <d v="2017-03-01T00:00:00"/>
    <d v="2017-03-10T00:00:00"/>
    <s v="Friday"/>
    <d v="1899-12-30T13:10:39"/>
    <d v="1899-12-30T13:00:00"/>
    <s v="One Way"/>
  </r>
  <r>
    <n v="1298099"/>
    <s v="RFID Card Member"/>
    <s v="Milwaukee"/>
    <s v="WI"/>
    <n v="53233"/>
    <s v="UNITED STATES"/>
    <s v="Annual Pass"/>
    <n v="11158"/>
    <x v="33"/>
    <n v="43.041646999999998"/>
    <n v="-87.927257999999995"/>
    <x v="28"/>
    <n v="43.038719999999998"/>
    <n v="-87.905339999999995"/>
    <n v="11"/>
    <n v="0"/>
    <n v="1.7"/>
    <n v="1.6"/>
    <n v="66"/>
    <n v="-1"/>
    <d v="2017-03-10T00:00:00"/>
    <d v="2017-03-01T00:00:00"/>
    <d v="2017-03-10T00:00:00"/>
    <s v="Friday"/>
    <d v="1899-12-30T16:16:31"/>
    <d v="1899-12-30T16:00:00"/>
    <n v="1"/>
    <d v="2017-03-10T00:00:00"/>
    <d v="2017-03-01T00:00:00"/>
    <d v="2017-03-10T00:00:00"/>
    <s v="Friday"/>
    <d v="1899-12-30T16:27:24"/>
    <d v="1899-12-30T16:00:00"/>
    <s v="One Way"/>
  </r>
  <r>
    <n v="1276651"/>
    <s v="RFID Card Member"/>
    <s v="Milwaukee"/>
    <s v="WI"/>
    <n v="53211"/>
    <s v="UNITED STATES"/>
    <s v="Annual Pass"/>
    <n v="976"/>
    <x v="28"/>
    <n v="43.052549999999997"/>
    <n v="-87.909329999999997"/>
    <x v="44"/>
    <n v="43.077359999999999"/>
    <n v="-87.880769999999998"/>
    <n v="19"/>
    <n v="0"/>
    <n v="2.9"/>
    <n v="2.7"/>
    <n v="114"/>
    <n v="-1"/>
    <d v="2017-03-10T00:00:00"/>
    <d v="2017-03-01T00:00:00"/>
    <d v="2017-03-10T00:00:00"/>
    <s v="Friday"/>
    <d v="1899-12-30T18:01:12"/>
    <d v="1899-12-30T18:00:00"/>
    <n v="1"/>
    <d v="2017-03-10T00:00:00"/>
    <d v="2017-03-01T00:00:00"/>
    <d v="2017-03-10T00:00:00"/>
    <s v="Friday"/>
    <d v="1899-12-30T18:20:21"/>
    <d v="1899-12-30T18:00:00"/>
    <s v="One Way"/>
  </r>
  <r>
    <n v="1164700"/>
    <s v="RFID Card Member"/>
    <s v="Milwaukee"/>
    <s v="WI"/>
    <n v="53202"/>
    <s v="UNITED STATES"/>
    <s v="Annual Pass"/>
    <n v="11080"/>
    <x v="17"/>
    <n v="43.066893999999998"/>
    <n v="-87.877936000000005"/>
    <x v="8"/>
    <n v="43.058619999999998"/>
    <n v="-87.885319999999993"/>
    <n v="9"/>
    <n v="0"/>
    <n v="1.4"/>
    <n v="1.3"/>
    <n v="54"/>
    <n v="-1"/>
    <d v="2017-03-11T00:00:00"/>
    <d v="2017-03-01T00:00:00"/>
    <d v="2017-03-11T00:00:00"/>
    <s v="Saturday"/>
    <d v="1899-12-30T10:51:07"/>
    <d v="1899-12-30T11:00:00"/>
    <n v="1"/>
    <d v="2017-03-11T00:00:00"/>
    <d v="2017-03-01T00:00:00"/>
    <d v="2017-03-11T00:00:00"/>
    <s v="Saturday"/>
    <d v="1899-12-30T11:00:59"/>
    <d v="1899-12-30T11:00:00"/>
    <s v="One Way"/>
  </r>
  <r>
    <n v="1164700"/>
    <s v="RFID Card Member"/>
    <s v="Milwaukee"/>
    <s v="WI"/>
    <n v="53202"/>
    <s v="UNITED STATES"/>
    <s v="Annual Pass"/>
    <n v="11096"/>
    <x v="37"/>
    <n v="43.046570000000003"/>
    <n v="-87.908720000000002"/>
    <x v="0"/>
    <n v="43.04824"/>
    <n v="-87.904970000000006"/>
    <n v="3"/>
    <n v="0"/>
    <n v="0.5"/>
    <n v="0.4"/>
    <n v="18"/>
    <n v="-1"/>
    <d v="2017-03-11T00:00:00"/>
    <d v="2017-03-01T00:00:00"/>
    <d v="2017-03-11T00:00:00"/>
    <s v="Saturday"/>
    <d v="1899-12-30T18:51:57"/>
    <d v="1899-12-30T19:00:00"/>
    <n v="1"/>
    <d v="2017-03-11T00:00:00"/>
    <d v="2017-03-01T00:00:00"/>
    <d v="2017-03-11T00:00:00"/>
    <s v="Saturday"/>
    <d v="1899-12-30T18:54:55"/>
    <d v="1899-12-30T19:00:00"/>
    <s v="One Way"/>
  </r>
  <r>
    <n v="1164700"/>
    <s v="RFID Card Member"/>
    <s v="Milwaukee"/>
    <s v="WI"/>
    <n v="53202"/>
    <s v="UNITED STATES"/>
    <s v="Annual Pass"/>
    <n v="11096"/>
    <x v="15"/>
    <n v="43.04824"/>
    <n v="-87.904970000000006"/>
    <x v="26"/>
    <n v="43.052460000000004"/>
    <n v="-87.891000000000005"/>
    <n v="5"/>
    <n v="0"/>
    <n v="0.8"/>
    <n v="0.7"/>
    <n v="30"/>
    <n v="-1"/>
    <d v="2017-03-11T00:00:00"/>
    <d v="2017-03-01T00:00:00"/>
    <d v="2017-03-11T00:00:00"/>
    <s v="Saturday"/>
    <d v="1899-12-30T21:11:50"/>
    <d v="1899-12-30T21:00:00"/>
    <n v="1"/>
    <d v="2017-03-11T00:00:00"/>
    <d v="2017-03-01T00:00:00"/>
    <d v="2017-03-11T00:00:00"/>
    <s v="Saturday"/>
    <d v="1899-12-30T21:16:46"/>
    <d v="1899-12-30T21:00:00"/>
    <s v="One Way"/>
  </r>
  <r>
    <n v="1276651"/>
    <s v="RFID Card Member"/>
    <s v="Milwaukee"/>
    <s v="WI"/>
    <n v="53211"/>
    <s v="UNITED STATES"/>
    <s v="Annual Pass"/>
    <n v="11105"/>
    <x v="17"/>
    <n v="43.066893999999998"/>
    <n v="-87.877936000000005"/>
    <x v="44"/>
    <n v="43.077359999999999"/>
    <n v="-87.880769999999998"/>
    <n v="6"/>
    <n v="0"/>
    <n v="0.9"/>
    <n v="0.9"/>
    <n v="36"/>
    <n v="-1"/>
    <d v="2017-03-12T00:00:00"/>
    <d v="2017-03-01T00:00:00"/>
    <d v="2017-03-12T00:00:00"/>
    <s v="Sunday"/>
    <d v="1899-12-30T19:46:31"/>
    <d v="1899-12-30T20:00:00"/>
    <n v="1"/>
    <d v="2017-03-12T00:00:00"/>
    <d v="2017-03-01T00:00:00"/>
    <d v="2017-03-12T00:00:00"/>
    <s v="Sunday"/>
    <d v="1899-12-30T19:52:24"/>
    <d v="1899-12-30T20:00:00"/>
    <s v="One Way"/>
  </r>
  <r>
    <n v="1249909"/>
    <s v="RFID Card Member"/>
    <s v="appleton"/>
    <s v="WI"/>
    <n v="54914"/>
    <s v="UNITED STATES"/>
    <s v="Bublr for Organizations"/>
    <n v="11108"/>
    <x v="35"/>
    <n v="43.074655999999997"/>
    <n v="-87.889011999999994"/>
    <x v="31"/>
    <n v="43.069021999999997"/>
    <n v="-87.887940999999998"/>
    <n v="5"/>
    <n v="0"/>
    <n v="0.8"/>
    <n v="0.7"/>
    <n v="30"/>
    <n v="-1"/>
    <d v="2017-03-13T00:00:00"/>
    <d v="2017-03-01T00:00:00"/>
    <d v="2017-03-13T00:00:00"/>
    <s v="Monday"/>
    <d v="1899-12-30T13:36:48"/>
    <d v="1899-12-30T14:00:00"/>
    <n v="1"/>
    <d v="2017-03-13T00:00:00"/>
    <d v="2017-03-01T00:00:00"/>
    <d v="2017-03-13T00:00:00"/>
    <s v="Monday"/>
    <d v="1899-12-30T13:41:43"/>
    <d v="1899-12-30T14:00:00"/>
    <s v="One Way"/>
  </r>
  <r>
    <n v="1391757"/>
    <s v="RFID Card Member"/>
    <s v="Milwaukee"/>
    <s v="WI"/>
    <n v="53211"/>
    <s v="UNITED STATES"/>
    <s v="Annual Pass"/>
    <n v="982"/>
    <x v="2"/>
    <n v="43.03886"/>
    <n v="-87.902720000000002"/>
    <x v="0"/>
    <n v="43.04824"/>
    <n v="-87.904970000000006"/>
    <n v="23"/>
    <n v="0"/>
    <n v="3.5"/>
    <n v="3.3"/>
    <n v="138"/>
    <n v="-1"/>
    <d v="2017-03-14T00:00:00"/>
    <d v="2017-03-01T00:00:00"/>
    <d v="2017-03-14T00:00:00"/>
    <s v="Tuesday"/>
    <d v="1899-12-30T17:44:40"/>
    <d v="1899-12-30T18:00:00"/>
    <n v="1"/>
    <d v="2017-03-14T00:00:00"/>
    <d v="2017-03-01T00:00:00"/>
    <d v="2017-03-14T00:00:00"/>
    <s v="Tuesday"/>
    <d v="1899-12-30T18:07:18"/>
    <d v="1899-12-30T18:00:00"/>
    <s v="One Way"/>
  </r>
  <r>
    <n v="1518070"/>
    <s v="RFID Card Member"/>
    <s v="Milwaukee"/>
    <s v="WI"/>
    <n v="53211"/>
    <s v="UNITED STATES"/>
    <s v="30-Day Pass"/>
    <n v="5430"/>
    <x v="24"/>
    <n v="43.06033"/>
    <n v="-87.89546"/>
    <x v="31"/>
    <n v="43.069021999999997"/>
    <n v="-87.887940999999998"/>
    <n v="9"/>
    <n v="0"/>
    <n v="1.4"/>
    <n v="1.3"/>
    <n v="54"/>
    <n v="-1"/>
    <d v="2017-03-14T00:00:00"/>
    <d v="2017-03-01T00:00:00"/>
    <d v="2017-03-14T00:00:00"/>
    <s v="Tuesday"/>
    <d v="1899-12-30T20:12:41"/>
    <d v="1899-12-30T20:00:00"/>
    <n v="1"/>
    <d v="2017-03-14T00:00:00"/>
    <d v="2017-03-01T00:00:00"/>
    <d v="2017-03-14T00:00:00"/>
    <s v="Tuesday"/>
    <d v="1899-12-30T20:21:00"/>
    <d v="1899-12-30T20:00:00"/>
    <s v="One Way"/>
  </r>
  <r>
    <n v="1357250"/>
    <s v="RFID Card Member"/>
    <s v="Milwaukee"/>
    <s v="WI"/>
    <n v="53202"/>
    <s v="UNITED STATES"/>
    <s v="Annual Pass"/>
    <n v="11129"/>
    <x v="2"/>
    <n v="43.03886"/>
    <n v="-87.902720000000002"/>
    <x v="23"/>
    <n v="43.045712999999999"/>
    <n v="-87.899756999999994"/>
    <n v="6"/>
    <n v="0"/>
    <n v="0.9"/>
    <n v="0.9"/>
    <n v="36"/>
    <n v="-1"/>
    <d v="2017-03-14T00:00:00"/>
    <d v="2017-03-01T00:00:00"/>
    <d v="2017-03-14T00:00:00"/>
    <s v="Tuesday"/>
    <d v="1899-12-30T21:24:56"/>
    <d v="1899-12-30T21:00:00"/>
    <n v="1"/>
    <d v="2017-03-14T00:00:00"/>
    <d v="2017-03-01T00:00:00"/>
    <d v="2017-03-14T00:00:00"/>
    <s v="Tuesday"/>
    <d v="1899-12-30T21:30:02"/>
    <d v="1899-12-30T22:00:00"/>
    <s v="One Way"/>
  </r>
  <r>
    <n v="1395518"/>
    <s v="RFID Card Member"/>
    <s v="Stevens Point"/>
    <s v="WI"/>
    <n v="54481"/>
    <s v="UNITED STATES"/>
    <s v="Annual Pass"/>
    <n v="5540"/>
    <x v="6"/>
    <n v="43.078530000000001"/>
    <n v="-87.882620000000003"/>
    <x v="18"/>
    <n v="43.074890000000003"/>
    <n v="-87.882810000000006"/>
    <n v="3"/>
    <n v="0"/>
    <n v="0.5"/>
    <n v="0.4"/>
    <n v="18"/>
    <n v="-1"/>
    <d v="2017-03-15T00:00:00"/>
    <d v="2017-03-01T00:00:00"/>
    <d v="2017-03-15T00:00:00"/>
    <s v="Wednesday"/>
    <d v="1899-12-30T06:20:36"/>
    <d v="1899-12-30T06:00:00"/>
    <n v="1"/>
    <d v="2017-03-15T00:00:00"/>
    <d v="2017-03-01T00:00:00"/>
    <d v="2017-03-15T00:00:00"/>
    <s v="Wednesday"/>
    <d v="1899-12-30T06:23:07"/>
    <d v="1899-12-30T06:00:00"/>
    <s v="One Way"/>
  </r>
  <r>
    <n v="783916"/>
    <s v="RFID Card Member"/>
    <s v="Chicago"/>
    <s v="IL"/>
    <n v="60618"/>
    <s v="UNITED STATES"/>
    <s v="Annual Pass"/>
    <n v="23"/>
    <x v="2"/>
    <n v="43.03886"/>
    <n v="-87.902720000000002"/>
    <x v="1"/>
    <n v="43.03886"/>
    <n v="-87.902720000000002"/>
    <n v="22"/>
    <n v="0"/>
    <n v="3.3"/>
    <n v="3.1"/>
    <n v="132"/>
    <n v="-1"/>
    <d v="2017-03-15T00:00:00"/>
    <d v="2017-03-01T00:00:00"/>
    <d v="2017-03-15T00:00:00"/>
    <s v="Wednesday"/>
    <d v="1899-12-30T08:15:43"/>
    <d v="1899-12-30T08:00:00"/>
    <n v="1"/>
    <d v="2017-03-15T00:00:00"/>
    <d v="2017-03-01T00:00:00"/>
    <d v="2017-03-15T00:00:00"/>
    <s v="Wednesday"/>
    <d v="1899-12-30T08:37:40"/>
    <d v="1899-12-30T09:00:00"/>
    <s v="Round Trip"/>
  </r>
  <r>
    <n v="1115466"/>
    <s v="RFID Card Member"/>
    <s v="Milwaukee"/>
    <s v="WI"/>
    <n v="53208"/>
    <s v="UNITED STATES"/>
    <s v="Annual Pass"/>
    <n v="316"/>
    <x v="55"/>
    <n v="43.060296999999998"/>
    <n v="-87.913150000000002"/>
    <x v="10"/>
    <n v="43.042490000000001"/>
    <n v="-87.909959999999998"/>
    <n v="9"/>
    <n v="0"/>
    <n v="1.4"/>
    <n v="1.3"/>
    <n v="54"/>
    <n v="-1"/>
    <d v="2017-03-15T00:00:00"/>
    <d v="2017-03-01T00:00:00"/>
    <d v="2017-03-15T00:00:00"/>
    <s v="Wednesday"/>
    <d v="1899-12-30T10:11:07"/>
    <d v="1899-12-30T10:00:00"/>
    <n v="1"/>
    <d v="2017-03-15T00:00:00"/>
    <d v="2017-03-01T00:00:00"/>
    <d v="2017-03-15T00:00:00"/>
    <s v="Wednesday"/>
    <d v="1899-12-30T10:20:57"/>
    <d v="1899-12-30T10:00:00"/>
    <s v="One Way"/>
  </r>
  <r>
    <n v="1518070"/>
    <s v="RFID Card Member"/>
    <s v="Milwaukee"/>
    <s v="WI"/>
    <n v="53211"/>
    <s v="UNITED STATES"/>
    <s v="30-Day Pass"/>
    <n v="16"/>
    <x v="28"/>
    <n v="43.052549999999997"/>
    <n v="-87.909329999999997"/>
    <x v="31"/>
    <n v="43.069021999999997"/>
    <n v="-87.887940999999998"/>
    <n v="13"/>
    <n v="0"/>
    <n v="2"/>
    <n v="1.9"/>
    <n v="78"/>
    <n v="-1"/>
    <d v="2017-03-15T00:00:00"/>
    <d v="2017-03-01T00:00:00"/>
    <d v="2017-03-15T00:00:00"/>
    <s v="Wednesday"/>
    <d v="1899-12-30T17:41:57"/>
    <d v="1899-12-30T18:00:00"/>
    <n v="1"/>
    <d v="2017-03-15T00:00:00"/>
    <d v="2017-03-01T00:00:00"/>
    <d v="2017-03-15T00:00:00"/>
    <s v="Wednesday"/>
    <d v="1899-12-30T17:54:09"/>
    <d v="1899-12-30T18:00:00"/>
    <s v="One Way"/>
  </r>
  <r>
    <n v="1276651"/>
    <s v="RFID Card Member"/>
    <s v="Milwaukee"/>
    <s v="WI"/>
    <n v="53211"/>
    <s v="UNITED STATES"/>
    <s v="Annual Pass"/>
    <n v="5543"/>
    <x v="42"/>
    <n v="43.05097"/>
    <n v="-87.906440000000003"/>
    <x v="44"/>
    <n v="43.077359999999999"/>
    <n v="-87.880769999999998"/>
    <n v="26"/>
    <n v="0"/>
    <n v="3.9"/>
    <n v="3.7"/>
    <n v="156"/>
    <n v="-1"/>
    <d v="2017-03-15T00:00:00"/>
    <d v="2017-03-01T00:00:00"/>
    <d v="2017-03-15T00:00:00"/>
    <s v="Wednesday"/>
    <d v="1899-12-30T20:12:45"/>
    <d v="1899-12-30T20:00:00"/>
    <n v="1"/>
    <d v="2017-03-15T00:00:00"/>
    <d v="2017-03-01T00:00:00"/>
    <d v="2017-03-15T00:00:00"/>
    <s v="Wednesday"/>
    <d v="1899-12-30T20:38:23"/>
    <d v="1899-12-30T21:00:00"/>
    <s v="One Way"/>
  </r>
  <r>
    <n v="1387849"/>
    <s v="RFID Card Member"/>
    <s v="Burlington"/>
    <s v="WI"/>
    <n v="53105"/>
    <s v="UNITED STATES"/>
    <s v="Annual Pass"/>
    <n v="11168"/>
    <x v="19"/>
    <n v="43.074890000000003"/>
    <n v="-87.882810000000006"/>
    <x v="11"/>
    <n v="43.078530000000001"/>
    <n v="-87.882620000000003"/>
    <n v="2"/>
    <n v="0"/>
    <n v="0.3"/>
    <n v="0.3"/>
    <n v="12"/>
    <n v="-1"/>
    <d v="2017-03-15T00:00:00"/>
    <d v="2017-03-01T00:00:00"/>
    <d v="2017-03-15T00:00:00"/>
    <s v="Wednesday"/>
    <d v="1899-12-30T21:04:17"/>
    <d v="1899-12-30T21:00:00"/>
    <n v="1"/>
    <d v="2017-03-15T00:00:00"/>
    <d v="2017-03-01T00:00:00"/>
    <d v="2017-03-15T00:00:00"/>
    <s v="Wednesday"/>
    <d v="1899-12-30T21:06:20"/>
    <d v="1899-12-30T21:00:00"/>
    <s v="One Way"/>
  </r>
  <r>
    <n v="986622"/>
    <s v="RFID Card Member"/>
    <s v="Waukegan"/>
    <s v="IL"/>
    <n v="60085"/>
    <s v="UNITED STATES"/>
    <s v="Annual Pass"/>
    <n v="5452"/>
    <x v="11"/>
    <n v="43.031480000000002"/>
    <n v="-87.908169999999998"/>
    <x v="1"/>
    <n v="43.03886"/>
    <n v="-87.902720000000002"/>
    <n v="6"/>
    <n v="0"/>
    <n v="0.9"/>
    <n v="0.9"/>
    <n v="36"/>
    <n v="-1"/>
    <d v="2017-03-15T00:00:00"/>
    <d v="2017-03-01T00:00:00"/>
    <d v="2017-03-15T00:00:00"/>
    <s v="Wednesday"/>
    <d v="1899-12-30T21:58:20"/>
    <d v="1899-12-30T22:00:00"/>
    <n v="1"/>
    <d v="2017-03-15T00:00:00"/>
    <d v="2017-03-01T00:00:00"/>
    <d v="2017-03-15T00:00:00"/>
    <s v="Wednesday"/>
    <d v="1899-12-30T22:04:18"/>
    <d v="1899-12-30T22:00:00"/>
    <s v="One Way"/>
  </r>
  <r>
    <n v="1478009"/>
    <s v="RFID Card Member"/>
    <s v="Milwaukee"/>
    <s v="WI"/>
    <n v="53211"/>
    <s v="UNITED STATES"/>
    <s v="Annual Pass"/>
    <n v="11157"/>
    <x v="35"/>
    <n v="43.074655999999997"/>
    <n v="-87.889011999999994"/>
    <x v="4"/>
    <n v="43.038580000000003"/>
    <n v="-87.90934"/>
    <n v="34"/>
    <n v="0"/>
    <n v="5.0999999999999996"/>
    <n v="4.8"/>
    <n v="204"/>
    <n v="-1"/>
    <d v="2017-03-16T00:00:00"/>
    <d v="2017-03-01T00:00:00"/>
    <d v="2017-03-16T00:00:00"/>
    <s v="Thursday"/>
    <d v="1899-12-30T07:30:47"/>
    <d v="1899-12-30T08:00:00"/>
    <n v="1"/>
    <d v="2017-03-16T00:00:00"/>
    <d v="2017-03-01T00:00:00"/>
    <d v="2017-03-16T00:00:00"/>
    <s v="Thursday"/>
    <d v="1899-12-30T08:04:49"/>
    <d v="1899-12-30T08:00:00"/>
    <s v="One Way"/>
  </r>
  <r>
    <n v="1489319"/>
    <s v="RFID Card Member"/>
    <s v="Brookfield"/>
    <s v="WI"/>
    <n v="53045"/>
    <s v="UNITED STATES"/>
    <s v="Annual Pass"/>
    <n v="224"/>
    <x v="21"/>
    <n v="43.060786"/>
    <n v="-87.883825999999999"/>
    <x v="44"/>
    <n v="43.077359999999999"/>
    <n v="-87.880769999999998"/>
    <n v="8"/>
    <n v="0"/>
    <n v="1.2"/>
    <n v="1.1000000000000001"/>
    <n v="48"/>
    <n v="-1"/>
    <d v="2017-03-16T00:00:00"/>
    <d v="2017-03-01T00:00:00"/>
    <d v="2017-03-16T00:00:00"/>
    <s v="Thursday"/>
    <d v="1899-12-30T08:46:02"/>
    <d v="1899-12-30T09:00:00"/>
    <n v="1"/>
    <d v="2017-03-16T00:00:00"/>
    <d v="2017-03-01T00:00:00"/>
    <d v="2017-03-16T00:00:00"/>
    <s v="Thursday"/>
    <d v="1899-12-30T08:54:26"/>
    <d v="1899-12-30T09:00:00"/>
    <s v="One Way"/>
  </r>
  <r>
    <n v="1489319"/>
    <s v="RFID Card Member"/>
    <s v="Brookfield"/>
    <s v="WI"/>
    <n v="53045"/>
    <s v="UNITED STATES"/>
    <s v="Annual Pass"/>
    <n v="228"/>
    <x v="6"/>
    <n v="43.078530000000001"/>
    <n v="-87.882620000000003"/>
    <x v="19"/>
    <n v="43.060786"/>
    <n v="-87.883825999999999"/>
    <n v="8"/>
    <n v="0"/>
    <n v="1.2"/>
    <n v="1.1000000000000001"/>
    <n v="48"/>
    <n v="-1"/>
    <d v="2017-03-16T00:00:00"/>
    <d v="2017-03-01T00:00:00"/>
    <d v="2017-03-16T00:00:00"/>
    <s v="Thursday"/>
    <d v="1899-12-30T17:41:53"/>
    <d v="1899-12-30T18:00:00"/>
    <n v="1"/>
    <d v="2017-03-16T00:00:00"/>
    <d v="2017-03-01T00:00:00"/>
    <d v="2017-03-16T00:00:00"/>
    <s v="Thursday"/>
    <d v="1899-12-30T17:49:40"/>
    <d v="1899-12-30T18:00:00"/>
    <s v="One Way"/>
  </r>
  <r>
    <n v="1017964"/>
    <s v="RFID Card Member"/>
    <s v="Milwaukee"/>
    <s v="WI"/>
    <n v="53202"/>
    <s v="UNITED STATES"/>
    <s v="Annual Pass"/>
    <n v="88"/>
    <x v="8"/>
    <n v="43.04804"/>
    <n v="-87.896720000000002"/>
    <x v="8"/>
    <n v="43.058619999999998"/>
    <n v="-87.885319999999993"/>
    <n v="7"/>
    <n v="0"/>
    <n v="1.1000000000000001"/>
    <n v="1"/>
    <n v="42"/>
    <n v="-1"/>
    <d v="2017-03-16T00:00:00"/>
    <d v="2017-03-01T00:00:00"/>
    <d v="2017-03-16T00:00:00"/>
    <s v="Thursday"/>
    <d v="1899-12-30T18:00:56"/>
    <d v="1899-12-30T18:00:00"/>
    <n v="1"/>
    <d v="2017-03-16T00:00:00"/>
    <d v="2017-03-01T00:00:00"/>
    <d v="2017-03-16T00:00:00"/>
    <s v="Thursday"/>
    <d v="1899-12-30T18:07:05"/>
    <d v="1899-12-30T18:00:00"/>
    <s v="One Way"/>
  </r>
  <r>
    <n v="536063"/>
    <s v="RFID Card Member"/>
    <s v="Milwaukee"/>
    <s v="WI"/>
    <n v="53212"/>
    <s v="UNITED STATES"/>
    <s v="Annual Pass"/>
    <n v="5500"/>
    <x v="0"/>
    <n v="43.042490000000001"/>
    <n v="-87.909959999999998"/>
    <x v="20"/>
    <n v="43.05847"/>
    <n v="-87.898079999999993"/>
    <n v="11"/>
    <n v="0"/>
    <n v="1.7"/>
    <n v="1.6"/>
    <n v="66"/>
    <n v="-1"/>
    <d v="2017-03-16T00:00:00"/>
    <d v="2017-03-01T00:00:00"/>
    <d v="2017-03-16T00:00:00"/>
    <s v="Thursday"/>
    <d v="1899-12-30T18:16:24"/>
    <d v="1899-12-30T18:00:00"/>
    <n v="1"/>
    <d v="2017-03-16T00:00:00"/>
    <d v="2017-03-01T00:00:00"/>
    <d v="2017-03-16T00:00:00"/>
    <s v="Thursday"/>
    <d v="1899-12-30T18:27:17"/>
    <d v="1899-12-30T18:00:00"/>
    <s v="One Way"/>
  </r>
  <r>
    <n v="1170376"/>
    <s v="RFID Card Member"/>
    <s v="Fort Atkinson"/>
    <s v="WI"/>
    <n v="53538"/>
    <s v="UNITED STATES"/>
    <s v="Bublr for Organizations"/>
    <n v="5455"/>
    <x v="35"/>
    <n v="43.074655999999997"/>
    <n v="-87.889011999999994"/>
    <x v="11"/>
    <n v="43.078530000000001"/>
    <n v="-87.882620000000003"/>
    <n v="6"/>
    <n v="0"/>
    <n v="0.9"/>
    <n v="0.9"/>
    <n v="36"/>
    <n v="-1"/>
    <d v="2017-03-16T00:00:00"/>
    <d v="2017-03-01T00:00:00"/>
    <d v="2017-03-16T00:00:00"/>
    <s v="Thursday"/>
    <d v="1899-12-30T18:27:26"/>
    <d v="1899-12-30T18:00:00"/>
    <n v="1"/>
    <d v="2017-03-16T00:00:00"/>
    <d v="2017-03-01T00:00:00"/>
    <d v="2017-03-16T00:00:00"/>
    <s v="Thursday"/>
    <d v="1899-12-30T18:33:08"/>
    <d v="1899-12-30T19:00:00"/>
    <s v="One Way"/>
  </r>
  <r>
    <n v="1518070"/>
    <s v="RFID Card Member"/>
    <s v="Milwaukee"/>
    <s v="WI"/>
    <n v="53211"/>
    <s v="UNITED STATES"/>
    <s v="30-Day Pass"/>
    <n v="32"/>
    <x v="52"/>
    <n v="43.069021999999997"/>
    <n v="-87.887940999999998"/>
    <x v="31"/>
    <n v="43.069021999999997"/>
    <n v="-87.887940999999998"/>
    <n v="10"/>
    <n v="0"/>
    <n v="1.5"/>
    <n v="1.4"/>
    <n v="60"/>
    <n v="-1"/>
    <d v="2017-03-16T00:00:00"/>
    <d v="2017-03-01T00:00:00"/>
    <d v="2017-03-16T00:00:00"/>
    <s v="Thursday"/>
    <d v="1899-12-30T18:57:08"/>
    <d v="1899-12-30T19:00:00"/>
    <n v="1"/>
    <d v="2017-03-16T00:00:00"/>
    <d v="2017-03-01T00:00:00"/>
    <d v="2017-03-16T00:00:00"/>
    <s v="Thursday"/>
    <d v="1899-12-30T19:07:00"/>
    <d v="1899-12-30T19:00:00"/>
    <s v="Round Trip"/>
  </r>
  <r>
    <n v="1246641"/>
    <s v="RFID Card Member"/>
    <s v="Milwaukee "/>
    <s v="WI"/>
    <n v="53211"/>
    <s v="UNITED STATES"/>
    <s v="Bublr for Organizations"/>
    <n v="5543"/>
    <x v="20"/>
    <n v="43.077359999999999"/>
    <n v="-87.880769999999998"/>
    <x v="7"/>
    <n v="43.074655999999997"/>
    <n v="-87.889011999999994"/>
    <n v="5"/>
    <n v="0"/>
    <n v="0.8"/>
    <n v="0.7"/>
    <n v="30"/>
    <n v="-1"/>
    <d v="2017-03-16T00:00:00"/>
    <d v="2017-03-01T00:00:00"/>
    <d v="2017-03-16T00:00:00"/>
    <s v="Thursday"/>
    <d v="1899-12-30T19:59:31"/>
    <d v="1899-12-30T20:00:00"/>
    <n v="1"/>
    <d v="2017-03-16T00:00:00"/>
    <d v="2017-03-01T00:00:00"/>
    <d v="2017-03-16T00:00:00"/>
    <s v="Thursday"/>
    <d v="1899-12-30T20:04:51"/>
    <d v="1899-12-30T20:00:00"/>
    <s v="One Way"/>
  </r>
  <r>
    <n v="1251108"/>
    <s v="RFID Card Member"/>
    <s v="Appleton"/>
    <s v="WI"/>
    <n v="54913"/>
    <s v="UNITED STATES"/>
    <s v="Bublr for Organizations"/>
    <n v="46"/>
    <x v="24"/>
    <n v="43.06033"/>
    <n v="-87.89546"/>
    <x v="22"/>
    <n v="43.060250000000003"/>
    <n v="-87.892169999999993"/>
    <n v="1"/>
    <n v="0"/>
    <n v="0.2"/>
    <n v="0.1"/>
    <n v="6"/>
    <n v="-1"/>
    <d v="2017-03-16T00:00:00"/>
    <d v="2017-03-01T00:00:00"/>
    <d v="2017-03-16T00:00:00"/>
    <s v="Thursday"/>
    <d v="1899-12-30T20:16:35"/>
    <d v="1899-12-30T20:00:00"/>
    <n v="1"/>
    <d v="2017-03-16T00:00:00"/>
    <d v="2017-03-01T00:00:00"/>
    <d v="2017-03-16T00:00:00"/>
    <s v="Thursday"/>
    <d v="1899-12-30T20:17:53"/>
    <d v="1899-12-30T20:00:00"/>
    <s v="One Way"/>
  </r>
  <r>
    <n v="1538910"/>
    <s v="RFID Card Member"/>
    <s v="Marshfield"/>
    <s v="WI"/>
    <n v="54449"/>
    <s v="UNITED STATES"/>
    <s v="Annual Pass"/>
    <n v="5489"/>
    <x v="48"/>
    <n v="43.058619999999998"/>
    <n v="-87.885319999999993"/>
    <x v="4"/>
    <n v="43.038580000000003"/>
    <n v="-87.90934"/>
    <n v="22"/>
    <n v="0"/>
    <n v="3.3"/>
    <n v="3.1"/>
    <n v="132"/>
    <n v="-1"/>
    <d v="2017-03-17T00:00:00"/>
    <d v="2017-03-01T00:00:00"/>
    <d v="2017-03-17T00:00:00"/>
    <s v="Friday"/>
    <d v="1899-12-30T07:57:46"/>
    <d v="1899-12-30T08:00:00"/>
    <n v="1"/>
    <d v="2017-03-17T00:00:00"/>
    <d v="2017-03-01T00:00:00"/>
    <d v="2017-03-17T00:00:00"/>
    <s v="Friday"/>
    <d v="1899-12-30T08:19:52"/>
    <d v="1899-12-30T08:00:00"/>
    <s v="One Way"/>
  </r>
  <r>
    <n v="1425087"/>
    <s v="RFID Card Member"/>
    <s v="milwaukee"/>
    <s v="WI"/>
    <n v="53212"/>
    <s v="UNITED STATES"/>
    <s v="Annual Pass"/>
    <n v="5459"/>
    <x v="24"/>
    <n v="43.06033"/>
    <n v="-87.89546"/>
    <x v="9"/>
    <n v="43.03913"/>
    <n v="-87.916150000000002"/>
    <n v="10"/>
    <n v="0"/>
    <n v="1.5"/>
    <n v="1.4"/>
    <n v="60"/>
    <n v="-1"/>
    <d v="2017-03-17T00:00:00"/>
    <d v="2017-03-01T00:00:00"/>
    <d v="2017-03-17T00:00:00"/>
    <s v="Friday"/>
    <d v="1899-12-30T14:24:19"/>
    <d v="1899-12-30T14:00:00"/>
    <n v="1"/>
    <d v="2017-03-17T00:00:00"/>
    <d v="2017-03-01T00:00:00"/>
    <d v="2017-03-17T00:00:00"/>
    <s v="Friday"/>
    <d v="1899-12-30T14:34:43"/>
    <d v="1899-12-30T15:00:00"/>
    <s v="One Way"/>
  </r>
  <r>
    <n v="1251108"/>
    <s v="RFID Card Member"/>
    <s v="Appleton"/>
    <s v="WI"/>
    <n v="54913"/>
    <s v="UNITED STATES"/>
    <s v="Bublr for Organizations"/>
    <n v="5518"/>
    <x v="24"/>
    <n v="43.06033"/>
    <n v="-87.89546"/>
    <x v="22"/>
    <n v="43.060250000000003"/>
    <n v="-87.892169999999993"/>
    <n v="1"/>
    <n v="0"/>
    <n v="0.2"/>
    <n v="0.1"/>
    <n v="6"/>
    <n v="-1"/>
    <d v="2017-03-18T00:00:00"/>
    <d v="2017-03-01T00:00:00"/>
    <d v="2017-03-18T00:00:00"/>
    <s v="Saturday"/>
    <d v="1899-12-30T05:52:20"/>
    <d v="1899-12-30T06:00:00"/>
    <n v="1"/>
    <d v="2017-03-18T00:00:00"/>
    <d v="2017-03-01T00:00:00"/>
    <d v="2017-03-18T00:00:00"/>
    <s v="Saturday"/>
    <d v="1899-12-30T05:53:35"/>
    <d v="1899-12-30T06:00:00"/>
    <s v="One Way"/>
  </r>
  <r>
    <n v="1255543"/>
    <s v="RFID Card Member"/>
    <s v="Burlington"/>
    <s v="WI"/>
    <n v="53105"/>
    <s v="UNITED STATES"/>
    <s v="Bublr for Organizations"/>
    <n v="242"/>
    <x v="24"/>
    <n v="43.06033"/>
    <n v="-87.89546"/>
    <x v="47"/>
    <n v="43.06033"/>
    <n v="-87.89546"/>
    <n v="0"/>
    <n v="0"/>
    <n v="0"/>
    <n v="0"/>
    <n v="0"/>
    <n v="-1"/>
    <d v="2017-03-18T00:00:00"/>
    <d v="2017-03-01T00:00:00"/>
    <d v="2017-03-18T00:00:00"/>
    <s v="Saturday"/>
    <d v="1899-12-30T21:26:03"/>
    <d v="1899-12-30T21:00:00"/>
    <n v="1"/>
    <d v="2017-03-18T00:00:00"/>
    <d v="2017-03-01T00:00:00"/>
    <d v="2017-03-18T00:00:00"/>
    <s v="Saturday"/>
    <d v="1899-12-30T21:26:26"/>
    <d v="1899-12-30T21:00:00"/>
    <s v="Round Trip"/>
  </r>
  <r>
    <n v="1224715"/>
    <s v="RFID Card Member"/>
    <s v="Milwaukee"/>
    <s v="WI"/>
    <n v="53212"/>
    <s v="UNITED STATES"/>
    <s v="Annual Pass"/>
    <n v="11100"/>
    <x v="48"/>
    <n v="43.058619999999998"/>
    <n v="-87.885319999999993"/>
    <x v="47"/>
    <n v="43.06033"/>
    <n v="-87.89546"/>
    <n v="3"/>
    <n v="0"/>
    <n v="0.5"/>
    <n v="0.4"/>
    <n v="18"/>
    <n v="-1"/>
    <d v="2017-03-19T00:00:00"/>
    <d v="2017-03-01T00:00:00"/>
    <d v="2017-03-19T00:00:00"/>
    <s v="Sunday"/>
    <d v="1899-12-30T15:30:27"/>
    <d v="1899-12-30T16:00:00"/>
    <n v="1"/>
    <d v="2017-03-19T00:00:00"/>
    <d v="2017-03-01T00:00:00"/>
    <d v="2017-03-19T00:00:00"/>
    <s v="Sunday"/>
    <d v="1899-12-30T15:33:37"/>
    <d v="1899-12-30T16:00:00"/>
    <s v="One Way"/>
  </r>
  <r>
    <n v="1408049"/>
    <s v="RFID Card Member"/>
    <s v="Milwaukee"/>
    <s v="WI"/>
    <n v="53202"/>
    <s v="UNITED STATES"/>
    <s v="Annual Pass"/>
    <n v="5419"/>
    <x v="3"/>
    <n v="43.03519"/>
    <n v="-87.907390000000007"/>
    <x v="27"/>
    <n v="43.034619999999997"/>
    <n v="-87.917500000000004"/>
    <n v="13"/>
    <n v="0"/>
    <n v="2"/>
    <n v="1.9"/>
    <n v="78"/>
    <n v="-1"/>
    <d v="2017-03-20T00:00:00"/>
    <d v="2017-03-01T00:00:00"/>
    <d v="2017-03-20T00:00:00"/>
    <s v="Monday"/>
    <d v="1899-12-30T06:32:48"/>
    <d v="1899-12-30T07:00:00"/>
    <n v="1"/>
    <d v="2017-03-20T00:00:00"/>
    <d v="2017-03-01T00:00:00"/>
    <d v="2017-03-20T00:00:00"/>
    <s v="Monday"/>
    <d v="1899-12-30T06:45:24"/>
    <d v="1899-12-30T07:00:00"/>
    <s v="One Way"/>
  </r>
  <r>
    <n v="1260485"/>
    <s v="RFID Card Member"/>
    <s v="Shorewood"/>
    <s v="WI"/>
    <n v="53211"/>
    <s v="UNITED STATES"/>
    <s v="Annual Pass"/>
    <n v="5588"/>
    <x v="1"/>
    <n v="43.048200000000001"/>
    <n v="-87.900859999999994"/>
    <x v="1"/>
    <n v="43.03886"/>
    <n v="-87.902720000000002"/>
    <n v="5"/>
    <n v="0"/>
    <n v="0.8"/>
    <n v="0.7"/>
    <n v="30"/>
    <n v="-1"/>
    <d v="2017-03-20T00:00:00"/>
    <d v="2017-03-01T00:00:00"/>
    <d v="2017-03-20T00:00:00"/>
    <s v="Monday"/>
    <d v="1899-12-30T08:27:02"/>
    <d v="1899-12-30T08:00:00"/>
    <n v="1"/>
    <d v="2017-03-20T00:00:00"/>
    <d v="2017-03-01T00:00:00"/>
    <d v="2017-03-20T00:00:00"/>
    <s v="Monday"/>
    <d v="1899-12-30T08:32:40"/>
    <d v="1899-12-30T09:00:00"/>
    <s v="One Way"/>
  </r>
  <r>
    <n v="1357250"/>
    <s v="RFID Card Member"/>
    <s v="Milwaukee"/>
    <s v="WI"/>
    <n v="53202"/>
    <s v="UNITED STATES"/>
    <s v="Annual Pass"/>
    <n v="223"/>
    <x v="1"/>
    <n v="43.048200000000001"/>
    <n v="-87.900859999999994"/>
    <x v="1"/>
    <n v="43.03886"/>
    <n v="-87.902720000000002"/>
    <n v="4"/>
    <n v="0"/>
    <n v="0.6"/>
    <n v="0.6"/>
    <n v="24"/>
    <n v="-1"/>
    <d v="2017-03-20T00:00:00"/>
    <d v="2017-03-01T00:00:00"/>
    <d v="2017-03-20T00:00:00"/>
    <s v="Monday"/>
    <d v="1899-12-30T08:46:00"/>
    <d v="1899-12-30T09:00:00"/>
    <n v="1"/>
    <d v="2017-03-20T00:00:00"/>
    <d v="2017-03-01T00:00:00"/>
    <d v="2017-03-20T00:00:00"/>
    <s v="Monday"/>
    <d v="1899-12-30T08:50:10"/>
    <d v="1899-12-30T09:00:00"/>
    <s v="One Way"/>
  </r>
  <r>
    <n v="671983"/>
    <s v="RFID Card Member"/>
    <s v="Whitefish Bay"/>
    <s v="WI"/>
    <n v="53217"/>
    <s v="UNITED STATES"/>
    <s v="Annual Pass"/>
    <n v="223"/>
    <x v="2"/>
    <n v="43.03886"/>
    <n v="-87.902720000000002"/>
    <x v="3"/>
    <n v="43.03519"/>
    <n v="-87.907390000000007"/>
    <n v="30"/>
    <n v="0"/>
    <n v="4.5"/>
    <n v="4.3"/>
    <n v="180"/>
    <n v="-1"/>
    <d v="2017-03-20T00:00:00"/>
    <d v="2017-03-01T00:00:00"/>
    <d v="2017-03-20T00:00:00"/>
    <s v="Monday"/>
    <d v="1899-12-30T13:01:42"/>
    <d v="1899-12-30T13:00:00"/>
    <n v="1"/>
    <d v="2017-03-20T00:00:00"/>
    <d v="2017-03-01T00:00:00"/>
    <d v="2017-03-20T00:00:00"/>
    <s v="Monday"/>
    <d v="1899-12-30T13:31:41"/>
    <d v="1899-12-30T14:00:00"/>
    <s v="One Way"/>
  </r>
  <r>
    <n v="1489639"/>
    <s v="RFID Card Member"/>
    <s v="Milwaukee"/>
    <s v="WI"/>
    <n v="53202"/>
    <s v="UNITED STATES"/>
    <s v="Annual Pass"/>
    <n v="114"/>
    <x v="29"/>
    <n v="43.045712999999999"/>
    <n v="-87.899756999999994"/>
    <x v="23"/>
    <n v="43.045712999999999"/>
    <n v="-87.899756999999994"/>
    <n v="15"/>
    <n v="0"/>
    <n v="2.2999999999999998"/>
    <n v="2.1"/>
    <n v="90"/>
    <n v="-1"/>
    <d v="2017-03-20T00:00:00"/>
    <d v="2017-03-01T00:00:00"/>
    <d v="2017-03-20T00:00:00"/>
    <s v="Monday"/>
    <d v="1899-12-30T19:24:55"/>
    <d v="1899-12-30T19:00:00"/>
    <n v="1"/>
    <d v="2017-03-20T00:00:00"/>
    <d v="2017-03-01T00:00:00"/>
    <d v="2017-03-20T00:00:00"/>
    <s v="Monday"/>
    <d v="1899-12-30T19:39:36"/>
    <d v="1899-12-30T20:00:00"/>
    <s v="Round Trip"/>
  </r>
  <r>
    <n v="783916"/>
    <s v="RFID Card Member"/>
    <s v="Chicago"/>
    <s v="IL"/>
    <n v="60618"/>
    <s v="UNITED STATES"/>
    <s v="Annual Pass"/>
    <n v="993"/>
    <x v="18"/>
    <n v="43.034619999999997"/>
    <n v="-87.917500000000004"/>
    <x v="1"/>
    <n v="43.03886"/>
    <n v="-87.902720000000002"/>
    <n v="11"/>
    <n v="0"/>
    <n v="1.7"/>
    <n v="1.6"/>
    <n v="66"/>
    <n v="-1"/>
    <d v="2017-03-21T00:00:00"/>
    <d v="2017-03-01T00:00:00"/>
    <d v="2017-03-21T00:00:00"/>
    <s v="Tuesday"/>
    <d v="1899-12-30T07:50:41"/>
    <d v="1899-12-30T08:00:00"/>
    <n v="1"/>
    <d v="2017-03-21T00:00:00"/>
    <d v="2017-03-01T00:00:00"/>
    <d v="2017-03-21T00:00:00"/>
    <s v="Tuesday"/>
    <d v="1899-12-30T08:01:17"/>
    <d v="1899-12-30T08:00:00"/>
    <s v="One Way"/>
  </r>
  <r>
    <n v="1509123"/>
    <s v="RFID Card Member"/>
    <s v="Milwaukee"/>
    <s v="WI"/>
    <n v="53211"/>
    <s v="UNITED STATES"/>
    <s v="Annual Pass"/>
    <n v="167"/>
    <x v="52"/>
    <n v="43.069021999999997"/>
    <n v="-87.887940999999998"/>
    <x v="55"/>
    <n v="43.060296999999998"/>
    <n v="-87.913150000000002"/>
    <n v="14"/>
    <n v="0"/>
    <n v="2.1"/>
    <n v="2"/>
    <n v="84"/>
    <n v="-1"/>
    <d v="2017-03-21T00:00:00"/>
    <d v="2017-03-01T00:00:00"/>
    <d v="2017-03-21T00:00:00"/>
    <s v="Tuesday"/>
    <d v="1899-12-30T13:02:55"/>
    <d v="1899-12-30T13:00:00"/>
    <n v="1"/>
    <d v="2017-03-21T00:00:00"/>
    <d v="2017-03-01T00:00:00"/>
    <d v="2017-03-21T00:00:00"/>
    <s v="Tuesday"/>
    <d v="1899-12-30T13:16:31"/>
    <d v="1899-12-30T13:00:00"/>
    <s v="One Way"/>
  </r>
  <r>
    <n v="1391757"/>
    <s v="RFID Card Member"/>
    <s v="Milwaukee"/>
    <s v="WI"/>
    <n v="53211"/>
    <s v="UNITED STATES"/>
    <s v="Annual Pass"/>
    <n v="28"/>
    <x v="38"/>
    <n v="43.038719999999998"/>
    <n v="-87.905339999999995"/>
    <x v="1"/>
    <n v="43.03886"/>
    <n v="-87.902720000000002"/>
    <n v="40"/>
    <n v="0"/>
    <n v="6"/>
    <n v="5.7"/>
    <n v="240"/>
    <n v="-1"/>
    <d v="2017-03-21T00:00:00"/>
    <d v="2017-03-01T00:00:00"/>
    <d v="2017-03-21T00:00:00"/>
    <s v="Tuesday"/>
    <d v="1899-12-30T13:48:31"/>
    <d v="1899-12-30T14:00:00"/>
    <n v="1"/>
    <d v="2017-03-21T00:00:00"/>
    <d v="2017-03-01T00:00:00"/>
    <d v="2017-03-21T00:00:00"/>
    <s v="Tuesday"/>
    <d v="1899-12-30T14:28:40"/>
    <d v="1899-12-30T14:00:00"/>
    <s v="One Way"/>
  </r>
  <r>
    <n v="1546752"/>
    <s v="RFID Card Member"/>
    <s v="Milwaukee "/>
    <s v="WI"/>
    <n v="53202"/>
    <s v="UNITED STATES"/>
    <s v="Annual Pass"/>
    <n v="5460"/>
    <x v="19"/>
    <n v="43.074890000000003"/>
    <n v="-87.882810000000006"/>
    <x v="49"/>
    <n v="43.066893999999998"/>
    <n v="-87.877936000000005"/>
    <n v="5"/>
    <n v="0"/>
    <n v="0.8"/>
    <n v="0.7"/>
    <n v="30"/>
    <n v="-1"/>
    <d v="2017-03-21T00:00:00"/>
    <d v="2017-03-01T00:00:00"/>
    <d v="2017-03-21T00:00:00"/>
    <s v="Tuesday"/>
    <d v="1899-12-30T16:49:27"/>
    <d v="1899-12-30T17:00:00"/>
    <n v="1"/>
    <d v="2017-03-21T00:00:00"/>
    <d v="2017-03-01T00:00:00"/>
    <d v="2017-03-21T00:00:00"/>
    <s v="Tuesday"/>
    <d v="1899-12-30T16:54:07"/>
    <d v="1899-12-30T17:00:00"/>
    <s v="One Way"/>
  </r>
  <r>
    <n v="1477939"/>
    <s v="RFID Card Member"/>
    <s v="Campbellsport"/>
    <s v="WI"/>
    <n v="53010"/>
    <s v="UNITED STATES"/>
    <s v="Annual Pass"/>
    <n v="23"/>
    <x v="41"/>
    <n v="43.02017"/>
    <n v="-87.933049999999994"/>
    <x v="27"/>
    <n v="43.034619999999997"/>
    <n v="-87.917500000000004"/>
    <n v="18"/>
    <n v="0"/>
    <n v="2.7"/>
    <n v="2.6"/>
    <n v="108"/>
    <n v="-1"/>
    <d v="2017-03-21T00:00:00"/>
    <d v="2017-03-01T00:00:00"/>
    <d v="2017-03-21T00:00:00"/>
    <s v="Tuesday"/>
    <d v="1899-12-30T17:14:12"/>
    <d v="1899-12-30T17:00:00"/>
    <n v="1"/>
    <d v="2017-03-21T00:00:00"/>
    <d v="2017-03-01T00:00:00"/>
    <d v="2017-03-21T00:00:00"/>
    <s v="Tuesday"/>
    <d v="1899-12-30T17:32:08"/>
    <d v="1899-12-30T18:00:00"/>
    <s v="One Way"/>
  </r>
  <r>
    <n v="1321282"/>
    <s v="RFID Card Member"/>
    <s v="Milwaukee"/>
    <s v="WI"/>
    <n v="53202"/>
    <s v="UNITED STATES"/>
    <s v="Annual Pass"/>
    <n v="11096"/>
    <x v="13"/>
    <n v="43.03913"/>
    <n v="-87.916150000000002"/>
    <x v="25"/>
    <n v="43.04804"/>
    <n v="-87.896720000000002"/>
    <n v="13"/>
    <n v="0"/>
    <n v="2"/>
    <n v="1.9"/>
    <n v="78"/>
    <n v="-1"/>
    <d v="2017-03-21T00:00:00"/>
    <d v="2017-03-01T00:00:00"/>
    <d v="2017-03-21T00:00:00"/>
    <s v="Tuesday"/>
    <d v="1899-12-30T17:52:36"/>
    <d v="1899-12-30T18:00:00"/>
    <n v="1"/>
    <d v="2017-03-21T00:00:00"/>
    <d v="2017-03-01T00:00:00"/>
    <d v="2017-03-21T00:00:00"/>
    <s v="Tuesday"/>
    <d v="1899-12-30T18:05:25"/>
    <d v="1899-12-30T18:00:00"/>
    <s v="One Way"/>
  </r>
  <r>
    <n v="1276651"/>
    <s v="RFID Card Member"/>
    <s v="Milwaukee"/>
    <s v="WI"/>
    <n v="53211"/>
    <s v="UNITED STATES"/>
    <s v="Annual Pass"/>
    <n v="976"/>
    <x v="28"/>
    <n v="43.052549999999997"/>
    <n v="-87.909329999999997"/>
    <x v="44"/>
    <n v="43.077359999999999"/>
    <n v="-87.880769999999998"/>
    <n v="24"/>
    <n v="0"/>
    <n v="3.6"/>
    <n v="3.4"/>
    <n v="144"/>
    <n v="-1"/>
    <d v="2017-03-21T00:00:00"/>
    <d v="2017-03-01T00:00:00"/>
    <d v="2017-03-21T00:00:00"/>
    <s v="Tuesday"/>
    <d v="1899-12-30T18:20:00"/>
    <d v="1899-12-30T18:00:00"/>
    <n v="1"/>
    <d v="2017-03-21T00:00:00"/>
    <d v="2017-03-01T00:00:00"/>
    <d v="2017-03-21T00:00:00"/>
    <s v="Tuesday"/>
    <d v="1899-12-30T18:44:25"/>
    <d v="1899-12-30T19:00:00"/>
    <s v="One Way"/>
  </r>
  <r>
    <n v="545427"/>
    <s v="RFID Card Member"/>
    <s v="Milwaukee"/>
    <s v="WI"/>
    <n v="53211"/>
    <s v="UNITED STATES"/>
    <s v="Annual Pass"/>
    <n v="5513"/>
    <x v="3"/>
    <n v="43.03519"/>
    <n v="-87.907390000000007"/>
    <x v="28"/>
    <n v="43.038719999999998"/>
    <n v="-87.905339999999995"/>
    <n v="3"/>
    <n v="0"/>
    <n v="0.5"/>
    <n v="0.4"/>
    <n v="18"/>
    <n v="-1"/>
    <d v="2017-03-22T00:00:00"/>
    <d v="2017-03-01T00:00:00"/>
    <d v="2017-03-22T00:00:00"/>
    <s v="Wednesday"/>
    <d v="1899-12-30T15:48:19"/>
    <d v="1899-12-30T16:00:00"/>
    <n v="1"/>
    <d v="2017-03-22T00:00:00"/>
    <d v="2017-03-01T00:00:00"/>
    <d v="2017-03-22T00:00:00"/>
    <s v="Wednesday"/>
    <d v="1899-12-30T15:51:53"/>
    <d v="1899-12-30T16:00:00"/>
    <s v="One Way"/>
  </r>
  <r>
    <n v="1357250"/>
    <s v="RFID Card Member"/>
    <s v="Milwaukee"/>
    <s v="WI"/>
    <n v="53202"/>
    <s v="UNITED STATES"/>
    <s v="Annual Pass"/>
    <n v="361"/>
    <x v="1"/>
    <n v="43.048200000000001"/>
    <n v="-87.900859999999994"/>
    <x v="1"/>
    <n v="43.03886"/>
    <n v="-87.902720000000002"/>
    <n v="5"/>
    <n v="0"/>
    <n v="0.8"/>
    <n v="0.7"/>
    <n v="30"/>
    <n v="-1"/>
    <d v="2017-03-23T00:00:00"/>
    <d v="2017-03-01T00:00:00"/>
    <d v="2017-03-23T00:00:00"/>
    <s v="Thursday"/>
    <d v="1899-12-30T06:39:20"/>
    <d v="1899-12-30T07:00:00"/>
    <n v="1"/>
    <d v="2017-03-23T00:00:00"/>
    <d v="2017-03-01T00:00:00"/>
    <d v="2017-03-23T00:00:00"/>
    <s v="Thursday"/>
    <d v="1899-12-30T06:44:24"/>
    <d v="1899-12-30T07:00:00"/>
    <s v="One Way"/>
  </r>
  <r>
    <n v="1102286"/>
    <s v="RFID Card Member"/>
    <s v="madison"/>
    <s v="WI"/>
    <n v="53717"/>
    <s v="UNITED STATES"/>
    <s v="30-Day Pass"/>
    <n v="994"/>
    <x v="9"/>
    <n v="43.02948"/>
    <n v="-87.912819999999996"/>
    <x v="27"/>
    <n v="43.034619999999997"/>
    <n v="-87.917500000000004"/>
    <n v="13"/>
    <n v="0"/>
    <n v="2"/>
    <n v="1.9"/>
    <n v="78"/>
    <n v="-1"/>
    <d v="2017-03-23T00:00:00"/>
    <d v="2017-03-01T00:00:00"/>
    <d v="2017-03-23T00:00:00"/>
    <s v="Thursday"/>
    <d v="1899-12-30T08:34:02"/>
    <d v="1899-12-30T09:00:00"/>
    <n v="1"/>
    <d v="2017-03-23T00:00:00"/>
    <d v="2017-03-01T00:00:00"/>
    <d v="2017-03-23T00:00:00"/>
    <s v="Thursday"/>
    <d v="1899-12-30T08:47:21"/>
    <d v="1899-12-30T09:00:00"/>
    <s v="One Way"/>
  </r>
  <r>
    <n v="1432106"/>
    <s v="RFID Card Member"/>
    <s v="Milwaukee"/>
    <s v="WI"/>
    <n v="53202"/>
    <s v="UNITED STATES"/>
    <s v="Annual Pass"/>
    <n v="11051"/>
    <x v="38"/>
    <n v="43.038719999999998"/>
    <n v="-87.905339999999995"/>
    <x v="25"/>
    <n v="43.04804"/>
    <n v="-87.896720000000002"/>
    <n v="8"/>
    <n v="0"/>
    <n v="1.2"/>
    <n v="1.1000000000000001"/>
    <n v="48"/>
    <n v="-1"/>
    <d v="2017-03-23T00:00:00"/>
    <d v="2017-03-01T00:00:00"/>
    <d v="2017-03-23T00:00:00"/>
    <s v="Thursday"/>
    <d v="1899-12-30T12:33:45"/>
    <d v="1899-12-30T13:00:00"/>
    <n v="1"/>
    <d v="2017-03-23T00:00:00"/>
    <d v="2017-03-01T00:00:00"/>
    <d v="2017-03-23T00:00:00"/>
    <s v="Thursday"/>
    <d v="1899-12-30T12:41:14"/>
    <d v="1899-12-30T13:00:00"/>
    <s v="One Way"/>
  </r>
  <r>
    <n v="545427"/>
    <s v="RFID Card Member"/>
    <s v="Milwaukee"/>
    <s v="WI"/>
    <n v="53211"/>
    <s v="UNITED STATES"/>
    <s v="Annual Pass"/>
    <n v="5513"/>
    <x v="38"/>
    <n v="43.038719999999998"/>
    <n v="-87.905339999999995"/>
    <x v="3"/>
    <n v="43.03519"/>
    <n v="-87.907390000000007"/>
    <n v="3"/>
    <n v="0"/>
    <n v="0.5"/>
    <n v="0.4"/>
    <n v="18"/>
    <n v="-1"/>
    <d v="2017-03-23T00:00:00"/>
    <d v="2017-03-01T00:00:00"/>
    <d v="2017-03-23T00:00:00"/>
    <s v="Thursday"/>
    <d v="1899-12-30T13:56:32"/>
    <d v="1899-12-30T14:00:00"/>
    <n v="1"/>
    <d v="2017-03-23T00:00:00"/>
    <d v="2017-03-01T00:00:00"/>
    <d v="2017-03-23T00:00:00"/>
    <s v="Thursday"/>
    <d v="1899-12-30T13:59:38"/>
    <d v="1899-12-30T14:00:00"/>
    <s v="One Way"/>
  </r>
  <r>
    <n v="1276651"/>
    <s v="RFID Card Member"/>
    <s v="Milwaukee"/>
    <s v="WI"/>
    <n v="53211"/>
    <s v="UNITED STATES"/>
    <s v="Annual Pass"/>
    <n v="11058"/>
    <x v="28"/>
    <n v="43.052549999999997"/>
    <n v="-87.909329999999997"/>
    <x v="44"/>
    <n v="43.077359999999999"/>
    <n v="-87.880769999999998"/>
    <n v="23"/>
    <n v="0"/>
    <n v="3.5"/>
    <n v="3.3"/>
    <n v="138"/>
    <n v="-1"/>
    <d v="2017-03-23T00:00:00"/>
    <d v="2017-03-01T00:00:00"/>
    <d v="2017-03-23T00:00:00"/>
    <s v="Thursday"/>
    <d v="1899-12-30T18:14:39"/>
    <d v="1899-12-30T18:00:00"/>
    <n v="1"/>
    <d v="2017-03-23T00:00:00"/>
    <d v="2017-03-01T00:00:00"/>
    <d v="2017-03-23T00:00:00"/>
    <s v="Thursday"/>
    <d v="1899-12-30T18:37:56"/>
    <d v="1899-12-30T19:00:00"/>
    <s v="One Way"/>
  </r>
  <r>
    <n v="1538823"/>
    <s v="RFID Card Member"/>
    <s v="Milwaukee"/>
    <s v="WI"/>
    <n v="53202"/>
    <s v="UNITED STATES"/>
    <s v="Annual Pass"/>
    <n v="319"/>
    <x v="48"/>
    <n v="43.058619999999998"/>
    <n v="-87.885319999999993"/>
    <x v="34"/>
    <n v="43.053040000000003"/>
    <n v="-87.897660000000002"/>
    <n v="8"/>
    <n v="0"/>
    <n v="1.2"/>
    <n v="1.1000000000000001"/>
    <n v="48"/>
    <n v="-1"/>
    <d v="2017-03-23T00:00:00"/>
    <d v="2017-03-01T00:00:00"/>
    <d v="2017-03-23T00:00:00"/>
    <s v="Thursday"/>
    <d v="1899-12-30T18:47:14"/>
    <d v="1899-12-30T19:00:00"/>
    <n v="1"/>
    <d v="2017-03-23T00:00:00"/>
    <d v="2017-03-01T00:00:00"/>
    <d v="2017-03-23T00:00:00"/>
    <s v="Thursday"/>
    <d v="1899-12-30T18:55:35"/>
    <d v="1899-12-30T19:00:00"/>
    <s v="One Way"/>
  </r>
  <r>
    <n v="1274295"/>
    <s v="RFID Card Member"/>
    <s v="Milwaukee"/>
    <s v="WI"/>
    <n v="53202"/>
    <s v="UNITED STATES"/>
    <s v="Pay as You Go Pass"/>
    <n v="127"/>
    <x v="36"/>
    <n v="43.024340000000002"/>
    <n v="-87.916753"/>
    <x v="54"/>
    <n v="43.024340000000002"/>
    <n v="-87.916753"/>
    <n v="31"/>
    <n v="2"/>
    <n v="4.7"/>
    <n v="4.4000000000000004"/>
    <n v="186"/>
    <n v="-1"/>
    <d v="2017-03-24T00:00:00"/>
    <d v="2017-03-01T00:00:00"/>
    <d v="2017-03-24T00:00:00"/>
    <s v="Friday"/>
    <d v="1899-12-30T12:54:08"/>
    <d v="1899-12-30T13:00:00"/>
    <n v="1"/>
    <d v="2017-03-24T00:00:00"/>
    <d v="2017-03-01T00:00:00"/>
    <d v="2017-03-24T00:00:00"/>
    <s v="Friday"/>
    <d v="1899-12-30T13:25:42"/>
    <d v="1899-12-30T13:00:00"/>
    <s v="Round Trip"/>
  </r>
  <r>
    <n v="1135547"/>
    <s v="RFID Card Member"/>
    <s v="Milwaukee"/>
    <s v="WI"/>
    <n v="53202"/>
    <s v="UNITED STATES"/>
    <s v="Annual Pass"/>
    <n v="13"/>
    <x v="13"/>
    <n v="43.03913"/>
    <n v="-87.916150000000002"/>
    <x v="30"/>
    <n v="43.058010000000003"/>
    <n v="-87.877300000000005"/>
    <n v="56"/>
    <n v="0"/>
    <n v="8.4"/>
    <n v="8"/>
    <n v="336"/>
    <n v="-1"/>
    <d v="2017-03-24T00:00:00"/>
    <d v="2017-03-01T00:00:00"/>
    <d v="2017-03-24T00:00:00"/>
    <s v="Friday"/>
    <d v="1899-12-30T13:07:19"/>
    <d v="1899-12-30T13:00:00"/>
    <n v="1"/>
    <d v="2017-03-24T00:00:00"/>
    <d v="2017-03-01T00:00:00"/>
    <d v="2017-03-24T00:00:00"/>
    <s v="Friday"/>
    <d v="1899-12-30T14:03:27"/>
    <d v="1899-12-30T14:00:00"/>
    <s v="One Way"/>
  </r>
  <r>
    <n v="946290"/>
    <s v="RFID Card Member"/>
    <s v="Milwaukee"/>
    <s v="WI"/>
    <n v="53208"/>
    <s v="UNITED STATES"/>
    <s v="Annual Pass"/>
    <n v="216"/>
    <x v="20"/>
    <n v="43.077359999999999"/>
    <n v="-87.880769999999998"/>
    <x v="18"/>
    <n v="43.074890000000003"/>
    <n v="-87.882810000000006"/>
    <n v="2"/>
    <n v="0"/>
    <n v="0.3"/>
    <n v="0.3"/>
    <n v="12"/>
    <n v="-1"/>
    <d v="2017-03-24T00:00:00"/>
    <d v="2017-03-01T00:00:00"/>
    <d v="2017-03-24T00:00:00"/>
    <s v="Friday"/>
    <d v="1899-12-30T17:44:24"/>
    <d v="1899-12-30T18:00:00"/>
    <n v="1"/>
    <d v="2017-03-24T00:00:00"/>
    <d v="2017-03-01T00:00:00"/>
    <d v="2017-03-24T00:00:00"/>
    <s v="Friday"/>
    <d v="1899-12-30T17:46:27"/>
    <d v="1899-12-30T18:00:00"/>
    <s v="One Way"/>
  </r>
  <r>
    <n v="1243444"/>
    <s v="RFID Card Member"/>
    <s v="Milwaukee"/>
    <s v="AL"/>
    <n v="53212"/>
    <s v="UNITED STATES"/>
    <s v="Bublr for Organizations"/>
    <n v="82"/>
    <x v="19"/>
    <n v="43.074890000000003"/>
    <n v="-87.882810000000006"/>
    <x v="7"/>
    <n v="43.074655999999997"/>
    <n v="-87.889011999999994"/>
    <n v="4"/>
    <n v="0"/>
    <n v="0.6"/>
    <n v="0.6"/>
    <n v="24"/>
    <n v="-1"/>
    <d v="2017-03-24T00:00:00"/>
    <d v="2017-03-01T00:00:00"/>
    <d v="2017-03-24T00:00:00"/>
    <s v="Friday"/>
    <d v="1899-12-30T18:24:17"/>
    <d v="1899-12-30T18:00:00"/>
    <n v="1"/>
    <d v="2017-03-24T00:00:00"/>
    <d v="2017-03-01T00:00:00"/>
    <d v="2017-03-24T00:00:00"/>
    <s v="Friday"/>
    <d v="1899-12-30T18:28:32"/>
    <d v="1899-12-30T18:00:00"/>
    <s v="One Way"/>
  </r>
  <r>
    <n v="993392"/>
    <s v="RFID Card Member"/>
    <s v="Milwaukee"/>
    <s v="WI"/>
    <n v="53211"/>
    <s v="UNITED STATES"/>
    <s v="Annual Pass"/>
    <n v="214"/>
    <x v="19"/>
    <n v="43.074890000000003"/>
    <n v="-87.882810000000006"/>
    <x v="7"/>
    <n v="43.074655999999997"/>
    <n v="-87.889011999999994"/>
    <n v="4"/>
    <n v="0"/>
    <n v="0.6"/>
    <n v="0.6"/>
    <n v="24"/>
    <n v="-1"/>
    <d v="2017-03-24T00:00:00"/>
    <d v="2017-03-01T00:00:00"/>
    <d v="2017-03-24T00:00:00"/>
    <s v="Friday"/>
    <d v="1899-12-30T18:24:37"/>
    <d v="1899-12-30T18:00:00"/>
    <n v="1"/>
    <d v="2017-03-24T00:00:00"/>
    <d v="2017-03-01T00:00:00"/>
    <d v="2017-03-24T00:00:00"/>
    <s v="Friday"/>
    <d v="1899-12-30T18:28:24"/>
    <d v="1899-12-30T18:00:00"/>
    <s v="One Way"/>
  </r>
  <r>
    <n v="993583"/>
    <s v="RFID Card Member"/>
    <s v="Milwaukee"/>
    <s v="WI"/>
    <n v="53211"/>
    <s v="UNITED STATES"/>
    <s v="Bublr for Organizations"/>
    <n v="5527"/>
    <x v="35"/>
    <n v="43.074655999999997"/>
    <n v="-87.889011999999994"/>
    <x v="18"/>
    <n v="43.074890000000003"/>
    <n v="-87.882810000000006"/>
    <n v="3"/>
    <n v="0"/>
    <n v="0.5"/>
    <n v="0.4"/>
    <n v="18"/>
    <n v="-1"/>
    <d v="2017-03-24T00:00:00"/>
    <d v="2017-03-01T00:00:00"/>
    <d v="2017-03-24T00:00:00"/>
    <s v="Friday"/>
    <d v="1899-12-30T21:21:00"/>
    <d v="1899-12-30T21:00:00"/>
    <n v="1"/>
    <d v="2017-03-24T00:00:00"/>
    <d v="2017-03-01T00:00:00"/>
    <d v="2017-03-24T00:00:00"/>
    <s v="Friday"/>
    <d v="1899-12-30T21:24:02"/>
    <d v="1899-12-30T21:00:00"/>
    <s v="One Way"/>
  </r>
  <r>
    <n v="1250902"/>
    <s v="RFID Card Member"/>
    <s v="Wauwatosa"/>
    <s v="WI"/>
    <n v="53213"/>
    <s v="UNITED STATES"/>
    <s v="Bublr for Organizations"/>
    <n v="5455"/>
    <x v="24"/>
    <n v="43.06033"/>
    <n v="-87.89546"/>
    <x v="22"/>
    <n v="43.060250000000003"/>
    <n v="-87.892169999999993"/>
    <n v="1"/>
    <n v="0"/>
    <n v="0.2"/>
    <n v="0.1"/>
    <n v="6"/>
    <n v="-1"/>
    <d v="2017-03-24T00:00:00"/>
    <d v="2017-03-01T00:00:00"/>
    <d v="2017-03-24T00:00:00"/>
    <s v="Friday"/>
    <d v="1899-12-30T21:35:48"/>
    <d v="1899-12-30T22:00:00"/>
    <n v="1"/>
    <d v="2017-03-24T00:00:00"/>
    <d v="2017-03-01T00:00:00"/>
    <d v="2017-03-24T00:00:00"/>
    <s v="Friday"/>
    <d v="1899-12-30T21:36:57"/>
    <d v="1899-12-30T22:00:00"/>
    <s v="One Way"/>
  </r>
  <r>
    <n v="1408049"/>
    <s v="RFID Card Member"/>
    <s v="Milwaukee"/>
    <s v="WI"/>
    <n v="53202"/>
    <s v="UNITED STATES"/>
    <s v="Annual Pass"/>
    <n v="5471"/>
    <x v="3"/>
    <n v="43.03519"/>
    <n v="-87.907390000000007"/>
    <x v="28"/>
    <n v="43.038719999999998"/>
    <n v="-87.905339999999995"/>
    <n v="4"/>
    <n v="0"/>
    <n v="0.6"/>
    <n v="0.6"/>
    <n v="24"/>
    <n v="-1"/>
    <d v="2017-03-25T00:00:00"/>
    <d v="2017-03-01T00:00:00"/>
    <d v="2017-03-25T00:00:00"/>
    <s v="Saturday"/>
    <d v="1899-12-30T13:12:24"/>
    <d v="1899-12-30T13:00:00"/>
    <n v="1"/>
    <d v="2017-03-25T00:00:00"/>
    <d v="2017-03-01T00:00:00"/>
    <d v="2017-03-25T00:00:00"/>
    <s v="Saturday"/>
    <d v="1899-12-30T13:16:43"/>
    <d v="1899-12-30T13:00:00"/>
    <s v="One Way"/>
  </r>
  <r>
    <n v="986622"/>
    <s v="RFID Card Member"/>
    <s v="Waukegan"/>
    <s v="IL"/>
    <n v="60085"/>
    <s v="UNITED STATES"/>
    <s v="Annual Pass"/>
    <n v="5554"/>
    <x v="29"/>
    <n v="43.045712999999999"/>
    <n v="-87.899756999999994"/>
    <x v="26"/>
    <n v="43.052460000000004"/>
    <n v="-87.891000000000005"/>
    <n v="4"/>
    <n v="0"/>
    <n v="0.6"/>
    <n v="0.6"/>
    <n v="24"/>
    <n v="-1"/>
    <d v="2017-03-25T00:00:00"/>
    <d v="2017-03-01T00:00:00"/>
    <d v="2017-03-25T00:00:00"/>
    <s v="Saturday"/>
    <d v="1899-12-30T13:52:13"/>
    <d v="1899-12-30T14:00:00"/>
    <n v="1"/>
    <d v="2017-03-25T00:00:00"/>
    <d v="2017-03-01T00:00:00"/>
    <d v="2017-03-25T00:00:00"/>
    <s v="Saturday"/>
    <d v="1899-12-30T13:56:35"/>
    <d v="1899-12-30T14:00:00"/>
    <s v="One Way"/>
  </r>
  <r>
    <n v="1400126"/>
    <s v="RFID Card Member"/>
    <s v="Milwaukee"/>
    <s v="WI"/>
    <n v="53211"/>
    <s v="UNITED STATES"/>
    <s v="Annual Pass"/>
    <n v="91"/>
    <x v="17"/>
    <n v="43.066893999999998"/>
    <n v="-87.877936000000005"/>
    <x v="47"/>
    <n v="43.06033"/>
    <n v="-87.89546"/>
    <n v="8"/>
    <n v="0"/>
    <n v="1.2"/>
    <n v="1.1000000000000001"/>
    <n v="48"/>
    <n v="-1"/>
    <d v="2017-03-26T00:00:00"/>
    <d v="2017-03-01T00:00:00"/>
    <d v="2017-03-26T00:00:00"/>
    <s v="Sunday"/>
    <d v="1899-12-30T19:22:11"/>
    <d v="1899-12-30T19:00:00"/>
    <n v="1"/>
    <d v="2017-03-26T00:00:00"/>
    <d v="2017-03-01T00:00:00"/>
    <d v="2017-03-26T00:00:00"/>
    <s v="Sunday"/>
    <d v="1899-12-30T19:30:56"/>
    <d v="1899-12-30T20:00:00"/>
    <s v="One Way"/>
  </r>
  <r>
    <n v="1017964"/>
    <s v="RFID Card Member"/>
    <s v="Milwaukee"/>
    <s v="WI"/>
    <n v="53202"/>
    <s v="UNITED STATES"/>
    <s v="Annual Pass"/>
    <n v="183"/>
    <x v="48"/>
    <n v="43.058619999999998"/>
    <n v="-87.885319999999993"/>
    <x v="1"/>
    <n v="43.03886"/>
    <n v="-87.902720000000002"/>
    <n v="14"/>
    <n v="0"/>
    <n v="2.1"/>
    <n v="2"/>
    <n v="84"/>
    <n v="-1"/>
    <d v="2017-03-27T00:00:00"/>
    <d v="2017-03-01T00:00:00"/>
    <d v="2017-03-27T00:00:00"/>
    <s v="Monday"/>
    <d v="1899-12-30T08:03:11"/>
    <d v="1899-12-30T08:00:00"/>
    <n v="1"/>
    <d v="2017-03-27T00:00:00"/>
    <d v="2017-03-01T00:00:00"/>
    <d v="2017-03-27T00:00:00"/>
    <s v="Monday"/>
    <d v="1899-12-30T08:17:19"/>
    <d v="1899-12-30T08:00:00"/>
    <s v="One Way"/>
  </r>
  <r>
    <n v="1088320"/>
    <s v="RFID Card Member"/>
    <s v="milwaukee"/>
    <s v="WI"/>
    <n v="53202"/>
    <s v="UNITED STATES"/>
    <s v="Annual Pass"/>
    <n v="251"/>
    <x v="1"/>
    <n v="43.048200000000001"/>
    <n v="-87.900859999999994"/>
    <x v="2"/>
    <n v="43.048200000000001"/>
    <n v="-87.900859999999994"/>
    <n v="1"/>
    <n v="0"/>
    <n v="0.2"/>
    <n v="0.1"/>
    <n v="6"/>
    <n v="-1"/>
    <d v="2017-03-27T00:00:00"/>
    <d v="2017-03-01T00:00:00"/>
    <d v="2017-03-27T00:00:00"/>
    <s v="Monday"/>
    <d v="1899-12-30T09:15:40"/>
    <d v="1899-12-30T09:00:00"/>
    <n v="1"/>
    <d v="2017-03-27T00:00:00"/>
    <d v="2017-03-01T00:00:00"/>
    <d v="2017-03-27T00:00:00"/>
    <s v="Monday"/>
    <d v="1899-12-30T09:16:04"/>
    <d v="1899-12-30T09:00:00"/>
    <s v="Round Trip"/>
  </r>
  <r>
    <n v="1494109"/>
    <s v="RFID Card Member"/>
    <s v="Milwaukee"/>
    <s v="WI"/>
    <n v="53233"/>
    <s v="UNITED STATES"/>
    <s v="Annual Pass"/>
    <n v="28"/>
    <x v="2"/>
    <n v="43.03886"/>
    <n v="-87.902720000000002"/>
    <x v="5"/>
    <n v="43.040349999999997"/>
    <n v="-87.920760000000001"/>
    <n v="8"/>
    <n v="0"/>
    <n v="1.2"/>
    <n v="1.1000000000000001"/>
    <n v="48"/>
    <n v="-1"/>
    <d v="2017-03-27T00:00:00"/>
    <d v="2017-03-01T00:00:00"/>
    <d v="2017-03-27T00:00:00"/>
    <s v="Monday"/>
    <d v="1899-12-30T11:45:56"/>
    <d v="1899-12-30T12:00:00"/>
    <n v="1"/>
    <d v="2017-03-27T00:00:00"/>
    <d v="2017-03-01T00:00:00"/>
    <d v="2017-03-27T00:00:00"/>
    <s v="Monday"/>
    <d v="1899-12-30T11:53:05"/>
    <d v="1899-12-30T12:00:00"/>
    <s v="One Way"/>
  </r>
  <r>
    <n v="1004775"/>
    <s v="RFID Card Member"/>
    <s v="Milwaukee"/>
    <s v="WI"/>
    <n v="53202"/>
    <s v="UNITED STATES"/>
    <s v="Annual Pass"/>
    <n v="342"/>
    <x v="15"/>
    <n v="43.04824"/>
    <n v="-87.904970000000006"/>
    <x v="51"/>
    <n v="43.056539999999998"/>
    <n v="-87.914370000000005"/>
    <n v="7"/>
    <n v="0"/>
    <n v="1.1000000000000001"/>
    <n v="1"/>
    <n v="42"/>
    <n v="-1"/>
    <d v="2017-03-27T00:00:00"/>
    <d v="2017-03-01T00:00:00"/>
    <d v="2017-03-27T00:00:00"/>
    <s v="Monday"/>
    <d v="1899-12-30T13:47:03"/>
    <d v="1899-12-30T14:00:00"/>
    <n v="1"/>
    <d v="2017-03-27T00:00:00"/>
    <d v="2017-03-01T00:00:00"/>
    <d v="2017-03-27T00:00:00"/>
    <s v="Monday"/>
    <d v="1899-12-30T13:54:10"/>
    <d v="1899-12-30T14:00:00"/>
    <s v="One Way"/>
  </r>
  <r>
    <n v="1088320"/>
    <s v="RFID Card Member"/>
    <s v="milwaukee"/>
    <s v="WI"/>
    <n v="53202"/>
    <s v="UNITED STATES"/>
    <s v="Annual Pass"/>
    <n v="251"/>
    <x v="2"/>
    <n v="43.03886"/>
    <n v="-87.902720000000002"/>
    <x v="25"/>
    <n v="43.04804"/>
    <n v="-87.896720000000002"/>
    <n v="6"/>
    <n v="0"/>
    <n v="0.9"/>
    <n v="0.9"/>
    <n v="36"/>
    <n v="-1"/>
    <d v="2017-03-27T00:00:00"/>
    <d v="2017-03-01T00:00:00"/>
    <d v="2017-03-27T00:00:00"/>
    <s v="Monday"/>
    <d v="1899-12-30T18:41:05"/>
    <d v="1899-12-30T19:00:00"/>
    <n v="1"/>
    <d v="2017-03-27T00:00:00"/>
    <d v="2017-03-01T00:00:00"/>
    <d v="2017-03-27T00:00:00"/>
    <s v="Monday"/>
    <d v="1899-12-30T18:47:25"/>
    <d v="1899-12-30T19:00:00"/>
    <s v="One Way"/>
  </r>
  <r>
    <n v="1379395"/>
    <s v="RFID Card Member"/>
    <s v="milwaukee "/>
    <s v="WI"/>
    <n v="53212"/>
    <s v="UNITED STATES"/>
    <s v="Annual Pass"/>
    <n v="5542"/>
    <x v="19"/>
    <n v="43.074890000000003"/>
    <n v="-87.882810000000006"/>
    <x v="47"/>
    <n v="43.06033"/>
    <n v="-87.89546"/>
    <n v="25"/>
    <n v="0"/>
    <n v="3.8"/>
    <n v="3.6"/>
    <n v="150"/>
    <n v="-1"/>
    <d v="2017-03-27T00:00:00"/>
    <d v="2017-03-01T00:00:00"/>
    <d v="2017-03-27T00:00:00"/>
    <s v="Monday"/>
    <d v="1899-12-30T20:29:41"/>
    <d v="1899-12-30T20:00:00"/>
    <n v="1"/>
    <d v="2017-03-27T00:00:00"/>
    <d v="2017-03-01T00:00:00"/>
    <d v="2017-03-27T00:00:00"/>
    <s v="Monday"/>
    <d v="1899-12-30T20:54:17"/>
    <d v="1899-12-30T21:00:00"/>
    <s v="One Way"/>
  </r>
  <r>
    <n v="1328721"/>
    <s v="RFID Card Member"/>
    <s v="Milwaukee"/>
    <s v="WI"/>
    <n v="53207"/>
    <s v="UNITED STATES"/>
    <s v="Annual Pass"/>
    <n v="997"/>
    <x v="40"/>
    <n v="43.004728999999998"/>
    <n v="-87.905463999999995"/>
    <x v="4"/>
    <n v="43.038580000000003"/>
    <n v="-87.90934"/>
    <n v="39"/>
    <n v="0"/>
    <n v="5.9"/>
    <n v="5.6"/>
    <n v="234"/>
    <n v="-1"/>
    <d v="2017-03-28T00:00:00"/>
    <d v="2017-03-01T00:00:00"/>
    <d v="2017-03-28T00:00:00"/>
    <s v="Tuesday"/>
    <d v="1899-12-30T05:49:55"/>
    <d v="1899-12-30T06:00:00"/>
    <n v="1"/>
    <d v="2017-03-28T00:00:00"/>
    <d v="2017-03-01T00:00:00"/>
    <d v="2017-03-28T00:00:00"/>
    <s v="Tuesday"/>
    <d v="1899-12-30T06:28:24"/>
    <d v="1899-12-30T06:00:00"/>
    <s v="One Way"/>
  </r>
  <r>
    <n v="1328721"/>
    <s v="RFID Card Member"/>
    <s v="Milwaukee"/>
    <s v="WI"/>
    <n v="53207"/>
    <s v="UNITED STATES"/>
    <s v="Annual Pass"/>
    <n v="997"/>
    <x v="7"/>
    <n v="43.038580000000003"/>
    <n v="-87.90934"/>
    <x v="32"/>
    <n v="43.026229999999998"/>
    <n v="-87.912809999999993"/>
    <n v="8"/>
    <n v="0"/>
    <n v="1.2"/>
    <n v="1.1000000000000001"/>
    <n v="48"/>
    <n v="-1"/>
    <d v="2017-03-28T00:00:00"/>
    <d v="2017-03-01T00:00:00"/>
    <d v="2017-03-28T00:00:00"/>
    <s v="Tuesday"/>
    <d v="1899-12-30T08:21:33"/>
    <d v="1899-12-30T08:00:00"/>
    <n v="1"/>
    <d v="2017-03-28T00:00:00"/>
    <d v="2017-03-01T00:00:00"/>
    <d v="2017-03-28T00:00:00"/>
    <s v="Tuesday"/>
    <d v="1899-12-30T08:29:01"/>
    <d v="1899-12-30T08:00:00"/>
    <s v="One Way"/>
  </r>
  <r>
    <n v="1477939"/>
    <s v="RFID Card Member"/>
    <s v="Campbellsport"/>
    <s v="WI"/>
    <n v="53010"/>
    <s v="UNITED STATES"/>
    <s v="Annual Pass"/>
    <n v="952"/>
    <x v="51"/>
    <n v="43.060155999999999"/>
    <n v="-87.881258000000003"/>
    <x v="44"/>
    <n v="43.077359999999999"/>
    <n v="-87.880769999999998"/>
    <n v="45"/>
    <n v="0"/>
    <n v="6.8"/>
    <n v="6.4"/>
    <n v="270"/>
    <n v="-1"/>
    <d v="2017-03-28T00:00:00"/>
    <d v="2017-03-01T00:00:00"/>
    <d v="2017-03-28T00:00:00"/>
    <s v="Tuesday"/>
    <d v="1899-12-30T09:58:52"/>
    <d v="1899-12-30T10:00:00"/>
    <n v="1"/>
    <d v="2017-03-28T00:00:00"/>
    <d v="2017-03-01T00:00:00"/>
    <d v="2017-03-28T00:00:00"/>
    <s v="Tuesday"/>
    <d v="1899-12-30T10:43:18"/>
    <d v="1899-12-30T11:00:00"/>
    <s v="One Way"/>
  </r>
  <r>
    <n v="1360389"/>
    <s v="RFID Card Member"/>
    <s v="Kenosha"/>
    <s v="WI"/>
    <n v="53142"/>
    <s v="UNITED STATES"/>
    <s v="Annual Pass"/>
    <n v="976"/>
    <x v="27"/>
    <n v="43.058010000000003"/>
    <n v="-87.877300000000005"/>
    <x v="11"/>
    <n v="43.078530000000001"/>
    <n v="-87.882620000000003"/>
    <n v="26"/>
    <n v="0"/>
    <n v="3.9"/>
    <n v="3.7"/>
    <n v="156"/>
    <n v="-1"/>
    <d v="2017-03-28T00:00:00"/>
    <d v="2017-03-01T00:00:00"/>
    <d v="2017-03-28T00:00:00"/>
    <s v="Tuesday"/>
    <d v="1899-12-30T14:24:54"/>
    <d v="1899-12-30T14:00:00"/>
    <n v="1"/>
    <d v="2017-03-28T00:00:00"/>
    <d v="2017-03-01T00:00:00"/>
    <d v="2017-03-28T00:00:00"/>
    <s v="Tuesday"/>
    <d v="1899-12-30T14:50:53"/>
    <d v="1899-12-30T15:00:00"/>
    <s v="One Way"/>
  </r>
  <r>
    <n v="1437939"/>
    <s v="RFID Card Member"/>
    <s v="Milwaukee"/>
    <s v="WI"/>
    <n v="53211"/>
    <s v="UNITED STATES"/>
    <s v="Annual Pass"/>
    <n v="5481"/>
    <x v="35"/>
    <n v="43.074655999999997"/>
    <n v="-87.889011999999994"/>
    <x v="7"/>
    <n v="43.074655999999997"/>
    <n v="-87.889011999999994"/>
    <n v="28"/>
    <n v="0"/>
    <n v="4.2"/>
    <n v="4"/>
    <n v="168"/>
    <n v="-1"/>
    <d v="2017-03-28T00:00:00"/>
    <d v="2017-03-01T00:00:00"/>
    <d v="2017-03-28T00:00:00"/>
    <s v="Tuesday"/>
    <d v="1899-12-30T17:02:29"/>
    <d v="1899-12-30T17:00:00"/>
    <n v="1"/>
    <d v="2017-03-28T00:00:00"/>
    <d v="2017-03-01T00:00:00"/>
    <d v="2017-03-28T00:00:00"/>
    <s v="Tuesday"/>
    <d v="1899-12-30T17:30:53"/>
    <d v="1899-12-30T18:00:00"/>
    <s v="Round Trip"/>
  </r>
  <r>
    <n v="1276651"/>
    <s v="RFID Card Member"/>
    <s v="Milwaukee"/>
    <s v="WI"/>
    <n v="53211"/>
    <s v="UNITED STATES"/>
    <s v="Annual Pass"/>
    <n v="19"/>
    <x v="42"/>
    <n v="43.05097"/>
    <n v="-87.906440000000003"/>
    <x v="44"/>
    <n v="43.077359999999999"/>
    <n v="-87.880769999999998"/>
    <n v="23"/>
    <n v="0"/>
    <n v="3.5"/>
    <n v="3.3"/>
    <n v="138"/>
    <n v="-1"/>
    <d v="2017-03-28T00:00:00"/>
    <d v="2017-03-01T00:00:00"/>
    <d v="2017-03-28T00:00:00"/>
    <s v="Tuesday"/>
    <d v="1899-12-30T17:38:06"/>
    <d v="1899-12-30T18:00:00"/>
    <n v="1"/>
    <d v="2017-03-28T00:00:00"/>
    <d v="2017-03-01T00:00:00"/>
    <d v="2017-03-28T00:00:00"/>
    <s v="Tuesday"/>
    <d v="1899-12-30T18:01:34"/>
    <d v="1899-12-30T18:00:00"/>
    <s v="One Way"/>
  </r>
  <r>
    <n v="1369145"/>
    <s v="RFID Card Member"/>
    <s v="Milwaukee"/>
    <s v="WI"/>
    <n v="53211"/>
    <s v="UNITED STATES"/>
    <s v="Annual Pass"/>
    <n v="5469"/>
    <x v="17"/>
    <n v="43.066893999999998"/>
    <n v="-87.877936000000005"/>
    <x v="22"/>
    <n v="43.060250000000003"/>
    <n v="-87.892169999999993"/>
    <n v="8"/>
    <n v="0"/>
    <n v="1.2"/>
    <n v="1.1000000000000001"/>
    <n v="48"/>
    <n v="-1"/>
    <d v="2017-03-28T00:00:00"/>
    <d v="2017-03-01T00:00:00"/>
    <d v="2017-03-28T00:00:00"/>
    <s v="Tuesday"/>
    <d v="1899-12-30T17:59:14"/>
    <d v="1899-12-30T18:00:00"/>
    <n v="1"/>
    <d v="2017-03-28T00:00:00"/>
    <d v="2017-03-01T00:00:00"/>
    <d v="2017-03-28T00:00:00"/>
    <s v="Tuesday"/>
    <d v="1899-12-30T18:07:28"/>
    <d v="1899-12-30T18:00:00"/>
    <s v="One Way"/>
  </r>
  <r>
    <n v="1417084"/>
    <s v="RFID Card Member"/>
    <s v="waukesha"/>
    <s v="WI"/>
    <n v="53188"/>
    <s v="UNITED STATES"/>
    <s v="Annual Pass"/>
    <n v="32"/>
    <x v="19"/>
    <n v="43.074890000000003"/>
    <n v="-87.882810000000006"/>
    <x v="31"/>
    <n v="43.069021999999997"/>
    <n v="-87.887940999999998"/>
    <n v="3"/>
    <n v="0"/>
    <n v="0.5"/>
    <n v="0.4"/>
    <n v="18"/>
    <n v="-1"/>
    <d v="2017-03-28T00:00:00"/>
    <d v="2017-03-01T00:00:00"/>
    <d v="2017-03-28T00:00:00"/>
    <s v="Tuesday"/>
    <d v="1899-12-30T18:06:09"/>
    <d v="1899-12-30T18:00:00"/>
    <n v="1"/>
    <d v="2017-03-28T00:00:00"/>
    <d v="2017-03-01T00:00:00"/>
    <d v="2017-03-28T00:00:00"/>
    <s v="Tuesday"/>
    <d v="1899-12-30T18:09:57"/>
    <d v="1899-12-30T18:00:00"/>
    <s v="One Way"/>
  </r>
  <r>
    <n v="1400126"/>
    <s v="RFID Card Member"/>
    <s v="Milwaukee"/>
    <s v="WI"/>
    <n v="53211"/>
    <s v="UNITED STATES"/>
    <s v="Annual Pass"/>
    <n v="242"/>
    <x v="17"/>
    <n v="43.066893999999998"/>
    <n v="-87.877936000000005"/>
    <x v="47"/>
    <n v="43.06033"/>
    <n v="-87.89546"/>
    <n v="9"/>
    <n v="0"/>
    <n v="1.4"/>
    <n v="1.3"/>
    <n v="54"/>
    <n v="-1"/>
    <d v="2017-03-28T00:00:00"/>
    <d v="2017-03-01T00:00:00"/>
    <d v="2017-03-28T00:00:00"/>
    <s v="Tuesday"/>
    <d v="1899-12-30T18:15:24"/>
    <d v="1899-12-30T18:00:00"/>
    <n v="1"/>
    <d v="2017-03-28T00:00:00"/>
    <d v="2017-03-01T00:00:00"/>
    <d v="2017-03-28T00:00:00"/>
    <s v="Tuesday"/>
    <d v="1899-12-30T18:24:29"/>
    <d v="1899-12-30T18:00:00"/>
    <s v="One Way"/>
  </r>
  <r>
    <n v="1400126"/>
    <s v="RFID Card Member"/>
    <s v="Milwaukee"/>
    <s v="WI"/>
    <n v="53211"/>
    <s v="UNITED STATES"/>
    <s v="Annual Pass"/>
    <n v="242"/>
    <x v="24"/>
    <n v="43.06033"/>
    <n v="-87.89546"/>
    <x v="49"/>
    <n v="43.066893999999998"/>
    <n v="-87.877936000000005"/>
    <n v="11"/>
    <n v="0"/>
    <n v="1.7"/>
    <n v="1.6"/>
    <n v="66"/>
    <n v="-1"/>
    <d v="2017-03-28T00:00:00"/>
    <d v="2017-03-01T00:00:00"/>
    <d v="2017-03-28T00:00:00"/>
    <s v="Tuesday"/>
    <d v="1899-12-30T22:27:55"/>
    <d v="1899-12-30T22:00:00"/>
    <n v="1"/>
    <d v="2017-03-28T00:00:00"/>
    <d v="2017-03-01T00:00:00"/>
    <d v="2017-03-28T00:00:00"/>
    <s v="Tuesday"/>
    <d v="1899-12-30T22:38:12"/>
    <d v="1899-12-30T23:00:00"/>
    <s v="One Way"/>
  </r>
  <r>
    <n v="915465"/>
    <s v="RFID Card Member"/>
    <s v="Milwaukee"/>
    <s v="WI"/>
    <n v="53202"/>
    <s v="UNITED STATES"/>
    <s v="Annual Pass"/>
    <n v="5419"/>
    <x v="30"/>
    <n v="43.053040000000003"/>
    <n v="-87.897660000000002"/>
    <x v="1"/>
    <n v="43.03886"/>
    <n v="-87.902720000000002"/>
    <n v="9"/>
    <n v="0"/>
    <n v="1.4"/>
    <n v="1.3"/>
    <n v="54"/>
    <n v="-1"/>
    <d v="2017-03-29T00:00:00"/>
    <d v="2017-03-01T00:00:00"/>
    <d v="2017-03-29T00:00:00"/>
    <s v="Wednesday"/>
    <d v="1899-12-30T08:49:55"/>
    <d v="1899-12-30T09:00:00"/>
    <n v="1"/>
    <d v="2017-03-29T00:00:00"/>
    <d v="2017-03-01T00:00:00"/>
    <d v="2017-03-29T00:00:00"/>
    <s v="Wednesday"/>
    <d v="1899-12-30T08:58:07"/>
    <d v="1899-12-30T09:00:00"/>
    <s v="One Way"/>
  </r>
  <r>
    <n v="1088320"/>
    <s v="RFID Card Member"/>
    <s v="milwaukee"/>
    <s v="WI"/>
    <n v="53202"/>
    <s v="UNITED STATES"/>
    <s v="Annual Pass"/>
    <n v="5478"/>
    <x v="1"/>
    <n v="43.048200000000001"/>
    <n v="-87.900859999999994"/>
    <x v="1"/>
    <n v="43.03886"/>
    <n v="-87.902720000000002"/>
    <n v="7"/>
    <n v="0"/>
    <n v="1.1000000000000001"/>
    <n v="1"/>
    <n v="42"/>
    <n v="-1"/>
    <d v="2017-03-29T00:00:00"/>
    <d v="2017-03-01T00:00:00"/>
    <d v="2017-03-29T00:00:00"/>
    <s v="Wednesday"/>
    <d v="1899-12-30T08:59:00"/>
    <d v="1899-12-30T09:00:00"/>
    <n v="1"/>
    <d v="2017-03-29T00:00:00"/>
    <d v="2017-03-01T00:00:00"/>
    <d v="2017-03-29T00:00:00"/>
    <s v="Wednesday"/>
    <d v="1899-12-30T09:06:05"/>
    <d v="1899-12-30T09:00:00"/>
    <s v="One Way"/>
  </r>
  <r>
    <n v="1391757"/>
    <s v="RFID Card Member"/>
    <s v="Milwaukee"/>
    <s v="WI"/>
    <n v="53211"/>
    <s v="UNITED STATES"/>
    <s v="Annual Pass"/>
    <n v="5534"/>
    <x v="2"/>
    <n v="43.03886"/>
    <n v="-87.902720000000002"/>
    <x v="13"/>
    <n v="43.031480000000002"/>
    <n v="-87.908169999999998"/>
    <n v="22"/>
    <n v="0"/>
    <n v="3.3"/>
    <n v="3.1"/>
    <n v="132"/>
    <n v="-1"/>
    <d v="2017-03-29T00:00:00"/>
    <d v="2017-03-01T00:00:00"/>
    <d v="2017-03-29T00:00:00"/>
    <s v="Wednesday"/>
    <d v="1899-12-30T16:41:56"/>
    <d v="1899-12-30T17:00:00"/>
    <n v="1"/>
    <d v="2017-03-29T00:00:00"/>
    <d v="2017-03-01T00:00:00"/>
    <d v="2017-03-29T00:00:00"/>
    <s v="Wednesday"/>
    <d v="1899-12-30T17:03:45"/>
    <d v="1899-12-30T17:00:00"/>
    <s v="One Way"/>
  </r>
  <r>
    <n v="1400126"/>
    <s v="RFID Card Member"/>
    <s v="Milwaukee"/>
    <s v="WI"/>
    <n v="53211"/>
    <s v="UNITED STATES"/>
    <s v="Annual Pass"/>
    <n v="242"/>
    <x v="17"/>
    <n v="43.066893999999998"/>
    <n v="-87.877936000000005"/>
    <x v="19"/>
    <n v="43.060786"/>
    <n v="-87.883825999999999"/>
    <n v="5"/>
    <n v="0"/>
    <n v="0.8"/>
    <n v="0.7"/>
    <n v="30"/>
    <n v="-1"/>
    <d v="2017-03-29T00:00:00"/>
    <d v="2017-03-01T00:00:00"/>
    <d v="2017-03-29T00:00:00"/>
    <s v="Wednesday"/>
    <d v="1899-12-30T18:10:59"/>
    <d v="1899-12-30T18:00:00"/>
    <n v="1"/>
    <d v="2017-03-29T00:00:00"/>
    <d v="2017-03-01T00:00:00"/>
    <d v="2017-03-29T00:00:00"/>
    <s v="Wednesday"/>
    <d v="1899-12-30T18:15:02"/>
    <d v="1899-12-30T18:00:00"/>
    <s v="One Way"/>
  </r>
  <r>
    <n v="1477939"/>
    <s v="RFID Card Member"/>
    <s v="Campbellsport"/>
    <s v="WI"/>
    <n v="53010"/>
    <s v="UNITED STATES"/>
    <s v="Annual Pass"/>
    <n v="5442"/>
    <x v="17"/>
    <n v="43.066893999999998"/>
    <n v="-87.877936000000005"/>
    <x v="4"/>
    <n v="43.038580000000003"/>
    <n v="-87.90934"/>
    <n v="30"/>
    <n v="0"/>
    <n v="4.5"/>
    <n v="4.3"/>
    <n v="180"/>
    <n v="-1"/>
    <d v="2017-03-31T00:00:00"/>
    <d v="2017-03-01T00:00:00"/>
    <d v="2017-03-31T00:00:00"/>
    <s v="Friday"/>
    <d v="1899-12-30T06:44:55"/>
    <d v="1899-12-30T07:00:00"/>
    <n v="1"/>
    <d v="2017-03-31T00:00:00"/>
    <d v="2017-03-01T00:00:00"/>
    <d v="2017-03-31T00:00:00"/>
    <s v="Friday"/>
    <d v="1899-12-30T07:14:37"/>
    <d v="1899-12-30T07:00:00"/>
    <s v="One Way"/>
  </r>
  <r>
    <n v="1477939"/>
    <s v="RFID Card Member"/>
    <s v="Campbellsport"/>
    <s v="WI"/>
    <n v="53010"/>
    <s v="UNITED STATES"/>
    <s v="Annual Pass"/>
    <n v="11058"/>
    <x v="11"/>
    <n v="43.031480000000002"/>
    <n v="-87.908169999999998"/>
    <x v="38"/>
    <n v="43.02017"/>
    <n v="-87.933049999999994"/>
    <n v="17"/>
    <n v="0"/>
    <n v="2.6"/>
    <n v="2.4"/>
    <n v="102"/>
    <n v="-1"/>
    <d v="2017-03-31T00:00:00"/>
    <d v="2017-03-01T00:00:00"/>
    <d v="2017-03-31T00:00:00"/>
    <s v="Friday"/>
    <d v="1899-12-30T07:27:56"/>
    <d v="1899-12-30T07:00:00"/>
    <n v="1"/>
    <d v="2017-03-31T00:00:00"/>
    <d v="2017-03-01T00:00:00"/>
    <d v="2017-03-31T00:00:00"/>
    <s v="Friday"/>
    <d v="1899-12-30T07:44:05"/>
    <d v="1899-12-30T08:00:00"/>
    <s v="One Way"/>
  </r>
  <r>
    <n v="1269318"/>
    <s v="RFID Card Member"/>
    <s v="Milwaukee"/>
    <s v="WI"/>
    <n v="53204"/>
    <s v="UNITED STATES"/>
    <s v="Annual Pass"/>
    <n v="5517"/>
    <x v="9"/>
    <n v="43.02948"/>
    <n v="-87.912819999999996"/>
    <x v="9"/>
    <n v="43.03913"/>
    <n v="-87.916150000000002"/>
    <n v="7"/>
    <n v="0"/>
    <n v="1.1000000000000001"/>
    <n v="1"/>
    <n v="42"/>
    <n v="-1"/>
    <d v="2017-03-31T00:00:00"/>
    <d v="2017-03-01T00:00:00"/>
    <d v="2017-03-31T00:00:00"/>
    <s v="Friday"/>
    <d v="1899-12-30T11:27:25"/>
    <d v="1899-12-30T11:00:00"/>
    <n v="1"/>
    <d v="2017-03-31T00:00:00"/>
    <d v="2017-03-01T00:00:00"/>
    <d v="2017-03-31T00:00:00"/>
    <s v="Friday"/>
    <d v="1899-12-30T11:34:19"/>
    <d v="1899-12-30T12:00:00"/>
    <s v="One Way"/>
  </r>
  <r>
    <n v="1328721"/>
    <s v="RFID Card Member"/>
    <s v="Milwaukee"/>
    <s v="WI"/>
    <n v="53207"/>
    <s v="UNITED STATES"/>
    <s v="Annual Pass"/>
    <n v="43"/>
    <x v="33"/>
    <n v="43.041646999999998"/>
    <n v="-87.927257999999995"/>
    <x v="32"/>
    <n v="43.026229999999998"/>
    <n v="-87.912809999999993"/>
    <n v="14"/>
    <n v="0"/>
    <n v="2.1"/>
    <n v="2"/>
    <n v="84"/>
    <n v="-1"/>
    <d v="2017-03-31T00:00:00"/>
    <d v="2017-03-01T00:00:00"/>
    <d v="2017-03-31T00:00:00"/>
    <s v="Friday"/>
    <d v="1899-12-30T11:44:12"/>
    <d v="1899-12-30T12:00:00"/>
    <n v="1"/>
    <d v="2017-03-31T00:00:00"/>
    <d v="2017-03-01T00:00:00"/>
    <d v="2017-03-31T00:00:00"/>
    <s v="Friday"/>
    <d v="1899-12-30T11:58:18"/>
    <d v="1899-12-30T12:00:00"/>
    <s v="One Way"/>
  </r>
  <r>
    <n v="558783"/>
    <s v="RFID Card Member"/>
    <s v="Oconomowoc"/>
    <s v="WI"/>
    <n v="53066"/>
    <s v="UNITED STATES"/>
    <s v="Annual Pass"/>
    <n v="5447"/>
    <x v="2"/>
    <n v="43.03886"/>
    <n v="-87.902720000000002"/>
    <x v="3"/>
    <n v="43.03519"/>
    <n v="-87.907390000000007"/>
    <n v="3"/>
    <n v="0"/>
    <n v="0.5"/>
    <n v="0.4"/>
    <n v="18"/>
    <n v="-1"/>
    <d v="2017-03-31T00:00:00"/>
    <d v="2017-03-01T00:00:00"/>
    <d v="2017-03-31T00:00:00"/>
    <s v="Friday"/>
    <d v="1899-12-30T17:05:03"/>
    <d v="1899-12-30T17:00:00"/>
    <n v="1"/>
    <d v="2017-03-31T00:00:00"/>
    <d v="2017-03-01T00:00:00"/>
    <d v="2017-03-31T00:00:00"/>
    <s v="Friday"/>
    <d v="1899-12-30T17:08:29"/>
    <d v="1899-12-30T17:00:00"/>
    <s v="One Way"/>
  </r>
  <r>
    <n v="1328721"/>
    <s v="RFID Card Member"/>
    <s v="Milwaukee"/>
    <s v="WI"/>
    <n v="53207"/>
    <s v="UNITED STATES"/>
    <s v="Annual Pass"/>
    <n v="43"/>
    <x v="7"/>
    <n v="43.038580000000003"/>
    <n v="-87.90934"/>
    <x v="33"/>
    <n v="43.004728999999998"/>
    <n v="-87.905463999999995"/>
    <n v="26"/>
    <n v="0"/>
    <n v="3.9"/>
    <n v="3.7"/>
    <n v="156"/>
    <n v="-1"/>
    <d v="2017-03-31T00:00:00"/>
    <d v="2017-03-01T00:00:00"/>
    <d v="2017-03-31T00:00:00"/>
    <s v="Friday"/>
    <d v="1899-12-30T20:45:09"/>
    <d v="1899-12-30T21:00:00"/>
    <n v="1"/>
    <d v="2017-03-31T00:00:00"/>
    <d v="2017-03-01T00:00:00"/>
    <d v="2017-03-31T00:00:00"/>
    <s v="Friday"/>
    <d v="1899-12-30T21:11:30"/>
    <d v="1899-12-30T21:00:00"/>
    <s v="One Way"/>
  </r>
  <r>
    <n v="1482626"/>
    <s v="RFID Card Member"/>
    <s v="Milwaukee"/>
    <s v="WI"/>
    <n v="53207"/>
    <s v="UNITED STATES"/>
    <s v="Annual Pass"/>
    <n v="11134"/>
    <x v="0"/>
    <n v="43.042490000000001"/>
    <n v="-87.909959999999998"/>
    <x v="32"/>
    <n v="43.026229999999998"/>
    <n v="-87.912809999999993"/>
    <n v="8"/>
    <n v="0"/>
    <n v="1.2"/>
    <n v="1.1000000000000001"/>
    <n v="48"/>
    <n v="-1"/>
    <d v="2017-03-30T00:00:00"/>
    <d v="2017-03-01T00:00:00"/>
    <d v="2017-03-30T00:00:00"/>
    <s v="Thursday"/>
    <d v="1899-12-30T18:53:30"/>
    <d v="1899-12-30T19:00:00"/>
    <n v="1"/>
    <d v="2017-03-30T00:00:00"/>
    <d v="2017-03-01T00:00:00"/>
    <d v="2017-03-30T00:00:00"/>
    <s v="Thursday"/>
    <d v="1899-12-30T19:01:07"/>
    <d v="1899-12-30T19:00:00"/>
    <s v="One Way"/>
  </r>
  <r>
    <n v="1381218"/>
    <s v="RFID Card Member"/>
    <s v="Shorewood"/>
    <s v="WI"/>
    <n v="53211"/>
    <s v="UNITED STATES"/>
    <s v="30-Day Pass"/>
    <n v="99"/>
    <x v="20"/>
    <n v="43.077359999999999"/>
    <n v="-87.880769999999998"/>
    <x v="8"/>
    <n v="43.058619999999998"/>
    <n v="-87.885319999999993"/>
    <n v="14"/>
    <n v="0"/>
    <n v="2.1"/>
    <n v="2"/>
    <n v="84"/>
    <n v="-1"/>
    <d v="2017-03-21T00:00:00"/>
    <d v="2017-03-01T00:00:00"/>
    <d v="2017-03-21T00:00:00"/>
    <s v="Tuesday"/>
    <d v="1899-12-30T11:43:03"/>
    <d v="1899-12-30T12:00:00"/>
    <n v="1"/>
    <d v="2017-03-21T00:00:00"/>
    <d v="2017-03-01T00:00:00"/>
    <d v="2017-03-21T00:00:00"/>
    <s v="Tuesday"/>
    <d v="1899-12-30T11:57:02"/>
    <d v="1899-12-30T12:00:00"/>
    <s v="One Way"/>
  </r>
  <r>
    <n v="550946"/>
    <s v="RFID Card Member"/>
    <s v="Milwaukee"/>
    <s v="WI"/>
    <n v="53202"/>
    <s v="UNITED STATES"/>
    <s v="Annual Pass"/>
    <n v="11107"/>
    <x v="3"/>
    <n v="43.03519"/>
    <n v="-87.907390000000007"/>
    <x v="27"/>
    <n v="43.034619999999997"/>
    <n v="-87.917500000000004"/>
    <n v="10"/>
    <n v="0"/>
    <n v="1.5"/>
    <n v="1.4"/>
    <n v="60"/>
    <n v="-1"/>
    <d v="2017-03-01T00:00:00"/>
    <d v="2017-03-01T00:00:00"/>
    <d v="2017-03-01T00:00:00"/>
    <s v="Wednesday"/>
    <d v="1899-12-30T08:45:27"/>
    <d v="1899-12-30T09:00:00"/>
    <n v="1"/>
    <d v="2017-03-01T00:00:00"/>
    <d v="2017-03-01T00:00:00"/>
    <d v="2017-03-01T00:00:00"/>
    <s v="Wednesday"/>
    <d v="1899-12-30T08:55:15"/>
    <d v="1899-12-30T09:00:00"/>
    <s v="One Way"/>
  </r>
  <r>
    <n v="1328721"/>
    <s v="RFID Card Member"/>
    <s v="Milwaukee"/>
    <s v="WI"/>
    <n v="53207"/>
    <s v="UNITED STATES"/>
    <s v="Annual Pass"/>
    <n v="997"/>
    <x v="40"/>
    <n v="43.004728999999998"/>
    <n v="-87.905463999999995"/>
    <x v="32"/>
    <n v="43.026229999999998"/>
    <n v="-87.912809999999993"/>
    <n v="9"/>
    <n v="0"/>
    <n v="1.4"/>
    <n v="1.3"/>
    <n v="54"/>
    <n v="-1"/>
    <d v="2017-03-01T00:00:00"/>
    <d v="2017-03-01T00:00:00"/>
    <d v="2017-03-01T00:00:00"/>
    <s v="Wednesday"/>
    <d v="1899-12-30T09:11:31"/>
    <d v="1899-12-30T09:00:00"/>
    <n v="1"/>
    <d v="2017-03-01T00:00:00"/>
    <d v="2017-03-01T00:00:00"/>
    <d v="2017-03-01T00:00:00"/>
    <s v="Wednesday"/>
    <d v="1899-12-30T09:20:12"/>
    <d v="1899-12-30T09:00:00"/>
    <s v="One Way"/>
  </r>
  <r>
    <n v="1260485"/>
    <s v="RFID Card Member"/>
    <s v="Shorewood"/>
    <s v="WI"/>
    <n v="53211"/>
    <s v="UNITED STATES"/>
    <s v="Annual Pass"/>
    <n v="5"/>
    <x v="2"/>
    <n v="43.03886"/>
    <n v="-87.902720000000002"/>
    <x v="28"/>
    <n v="43.038719999999998"/>
    <n v="-87.905339999999995"/>
    <n v="2"/>
    <n v="0"/>
    <n v="0.3"/>
    <n v="0.3"/>
    <n v="12"/>
    <n v="-1"/>
    <d v="2017-03-01T00:00:00"/>
    <d v="2017-03-01T00:00:00"/>
    <d v="2017-03-01T00:00:00"/>
    <s v="Wednesday"/>
    <d v="1899-12-30T12:46:44"/>
    <d v="1899-12-30T13:00:00"/>
    <n v="1"/>
    <d v="2017-03-01T00:00:00"/>
    <d v="2017-03-01T00:00:00"/>
    <d v="2017-03-01T00:00:00"/>
    <s v="Wednesday"/>
    <d v="1899-12-30T12:48:46"/>
    <d v="1899-12-30T13:00:00"/>
    <s v="One Way"/>
  </r>
  <r>
    <n v="1357250"/>
    <s v="RFID Card Member"/>
    <s v="Milwaukee"/>
    <s v="WI"/>
    <n v="53202"/>
    <s v="UNITED STATES"/>
    <s v="Annual Pass"/>
    <n v="5440"/>
    <x v="1"/>
    <n v="43.048200000000001"/>
    <n v="-87.900859999999994"/>
    <x v="1"/>
    <n v="43.03886"/>
    <n v="-87.902720000000002"/>
    <n v="5"/>
    <n v="0"/>
    <n v="0.8"/>
    <n v="0.7"/>
    <n v="30"/>
    <n v="-1"/>
    <d v="2017-03-02T00:00:00"/>
    <d v="2017-03-01T00:00:00"/>
    <d v="2017-03-02T00:00:00"/>
    <s v="Thursday"/>
    <d v="1899-12-30T06:33:19"/>
    <d v="1899-12-30T07:00:00"/>
    <n v="1"/>
    <d v="2017-03-02T00:00:00"/>
    <d v="2017-03-01T00:00:00"/>
    <d v="2017-03-02T00:00:00"/>
    <s v="Thursday"/>
    <d v="1899-12-30T06:38:32"/>
    <d v="1899-12-30T07:00:00"/>
    <s v="One Way"/>
  </r>
  <r>
    <n v="1489319"/>
    <s v="RFID Card Member"/>
    <s v="Brookfield"/>
    <s v="WI"/>
    <n v="53045"/>
    <s v="UNITED STATES"/>
    <s v="Annual Pass"/>
    <n v="5477"/>
    <x v="21"/>
    <n v="43.060786"/>
    <n v="-87.883825999999999"/>
    <x v="44"/>
    <n v="43.077359999999999"/>
    <n v="-87.880769999999998"/>
    <n v="11"/>
    <n v="0"/>
    <n v="1.7"/>
    <n v="1.6"/>
    <n v="66"/>
    <n v="-1"/>
    <d v="2017-03-02T00:00:00"/>
    <d v="2017-03-01T00:00:00"/>
    <d v="2017-03-02T00:00:00"/>
    <s v="Thursday"/>
    <d v="1899-12-30T08:42:32"/>
    <d v="1899-12-30T09:00:00"/>
    <n v="1"/>
    <d v="2017-03-02T00:00:00"/>
    <d v="2017-03-01T00:00:00"/>
    <d v="2017-03-02T00:00:00"/>
    <s v="Thursday"/>
    <d v="1899-12-30T08:53:27"/>
    <d v="1899-12-30T09:00:00"/>
    <s v="One Way"/>
  </r>
  <r>
    <n v="558783"/>
    <s v="RFID Card Member"/>
    <s v="Oconomowoc"/>
    <s v="WI"/>
    <n v="53066"/>
    <s v="UNITED STATES"/>
    <s v="Annual Pass"/>
    <n v="11066"/>
    <x v="2"/>
    <n v="43.03886"/>
    <n v="-87.902720000000002"/>
    <x v="3"/>
    <n v="43.03519"/>
    <n v="-87.907390000000007"/>
    <n v="3"/>
    <n v="0"/>
    <n v="0.5"/>
    <n v="0.4"/>
    <n v="18"/>
    <n v="-1"/>
    <d v="2017-03-02T00:00:00"/>
    <d v="2017-03-01T00:00:00"/>
    <d v="2017-03-02T00:00:00"/>
    <s v="Thursday"/>
    <d v="1899-12-30T11:35:51"/>
    <d v="1899-12-30T12:00:00"/>
    <n v="1"/>
    <d v="2017-03-02T00:00:00"/>
    <d v="2017-03-01T00:00:00"/>
    <d v="2017-03-02T00:00:00"/>
    <s v="Thursday"/>
    <d v="1899-12-30T11:38:49"/>
    <d v="1899-12-30T12:00:00"/>
    <s v="One Way"/>
  </r>
  <r>
    <n v="1280631"/>
    <s v="RFID Card Member"/>
    <s v="Milwaukee"/>
    <s v="WI"/>
    <n v="53202"/>
    <s v="UNITED STATES"/>
    <s v="Annual Pass"/>
    <n v="11148"/>
    <x v="38"/>
    <n v="43.038719999999998"/>
    <n v="-87.905339999999995"/>
    <x v="9"/>
    <n v="43.03913"/>
    <n v="-87.916150000000002"/>
    <n v="5"/>
    <n v="0"/>
    <n v="0.8"/>
    <n v="0.7"/>
    <n v="30"/>
    <n v="-1"/>
    <d v="2017-03-02T00:00:00"/>
    <d v="2017-03-01T00:00:00"/>
    <d v="2017-03-02T00:00:00"/>
    <s v="Thursday"/>
    <d v="1899-12-30T11:43:49"/>
    <d v="1899-12-30T12:00:00"/>
    <n v="1"/>
    <d v="2017-03-02T00:00:00"/>
    <d v="2017-03-01T00:00:00"/>
    <d v="2017-03-02T00:00:00"/>
    <s v="Thursday"/>
    <d v="1899-12-30T11:48:52"/>
    <d v="1899-12-30T12:00:00"/>
    <s v="One Way"/>
  </r>
  <r>
    <n v="1489319"/>
    <s v="RFID Card Member"/>
    <s v="Brookfield"/>
    <s v="WI"/>
    <n v="53045"/>
    <s v="UNITED STATES"/>
    <s v="Annual Pass"/>
    <n v="11108"/>
    <x v="19"/>
    <n v="43.074890000000003"/>
    <n v="-87.882810000000006"/>
    <x v="44"/>
    <n v="43.077359999999999"/>
    <n v="-87.880769999999998"/>
    <n v="19"/>
    <n v="0"/>
    <n v="2.9"/>
    <n v="2.7"/>
    <n v="114"/>
    <n v="-1"/>
    <d v="2017-03-02T00:00:00"/>
    <d v="2017-03-01T00:00:00"/>
    <d v="2017-03-02T00:00:00"/>
    <s v="Thursday"/>
    <d v="1899-12-30T14:28:35"/>
    <d v="1899-12-30T14:00:00"/>
    <n v="1"/>
    <d v="2017-03-02T00:00:00"/>
    <d v="2017-03-01T00:00:00"/>
    <d v="2017-03-02T00:00:00"/>
    <s v="Thursday"/>
    <d v="1899-12-30T14:47:48"/>
    <d v="1899-12-30T15:00:00"/>
    <s v="One Way"/>
  </r>
  <r>
    <n v="1250902"/>
    <s v="RFID Card Member"/>
    <s v="Wauwatosa"/>
    <s v="WI"/>
    <n v="53213"/>
    <s v="UNITED STATES"/>
    <s v="Bublr for Organizations"/>
    <n v="11053"/>
    <x v="34"/>
    <n v="43.060250000000003"/>
    <n v="-87.892169999999993"/>
    <x v="47"/>
    <n v="43.06033"/>
    <n v="-87.89546"/>
    <n v="1"/>
    <n v="0"/>
    <n v="0.2"/>
    <n v="0.1"/>
    <n v="6"/>
    <n v="-1"/>
    <d v="2017-03-02T00:00:00"/>
    <d v="2017-03-01T00:00:00"/>
    <d v="2017-03-02T00:00:00"/>
    <s v="Thursday"/>
    <d v="1899-12-30T16:00:45"/>
    <d v="1899-12-30T16:00:00"/>
    <n v="1"/>
    <d v="2017-03-02T00:00:00"/>
    <d v="2017-03-01T00:00:00"/>
    <d v="2017-03-02T00:00:00"/>
    <s v="Thursday"/>
    <d v="1899-12-30T16:01:52"/>
    <d v="1899-12-30T16:00:00"/>
    <s v="One Way"/>
  </r>
  <r>
    <n v="928245"/>
    <s v="RFID Card Member"/>
    <s v="MILWAUKEE"/>
    <s v="WI"/>
    <n v="53202"/>
    <s v="UNITED STATES"/>
    <s v="Annual Pass"/>
    <n v="199"/>
    <x v="46"/>
    <n v="43.063749000000001"/>
    <n v="-87.887962999999999"/>
    <x v="53"/>
    <n v="43.063749000000001"/>
    <n v="-87.887962999999999"/>
    <n v="0"/>
    <n v="0"/>
    <n v="0"/>
    <n v="0"/>
    <n v="0"/>
    <n v="-1"/>
    <d v="2017-03-02T00:00:00"/>
    <d v="2017-03-01T00:00:00"/>
    <d v="2017-03-02T00:00:00"/>
    <s v="Thursday"/>
    <d v="1899-12-30T17:38:09"/>
    <d v="1899-12-30T18:00:00"/>
    <n v="1"/>
    <d v="2017-03-02T00:00:00"/>
    <d v="2017-03-01T00:00:00"/>
    <d v="2017-03-02T00:00:00"/>
    <s v="Thursday"/>
    <d v="1899-12-30T17:38:33"/>
    <d v="1899-12-30T18:00:00"/>
    <s v="Round Trip"/>
  </r>
  <r>
    <n v="1088320"/>
    <s v="RFID Card Member"/>
    <s v="milwaukee"/>
    <s v="WI"/>
    <n v="53202"/>
    <s v="UNITED STATES"/>
    <s v="Annual Pass"/>
    <n v="16"/>
    <x v="2"/>
    <n v="43.03886"/>
    <n v="-87.902720000000002"/>
    <x v="0"/>
    <n v="43.04824"/>
    <n v="-87.904970000000006"/>
    <n v="6"/>
    <n v="0"/>
    <n v="0.9"/>
    <n v="0.9"/>
    <n v="36"/>
    <n v="-1"/>
    <d v="2017-03-02T00:00:00"/>
    <d v="2017-03-01T00:00:00"/>
    <d v="2017-03-02T00:00:00"/>
    <s v="Thursday"/>
    <d v="1899-12-30T17:39:23"/>
    <d v="1899-12-30T18:00:00"/>
    <n v="1"/>
    <d v="2017-03-02T00:00:00"/>
    <d v="2017-03-01T00:00:00"/>
    <d v="2017-03-02T00:00:00"/>
    <s v="Thursday"/>
    <d v="1899-12-30T17:45:16"/>
    <d v="1899-12-30T18:00:00"/>
    <s v="One Way"/>
  </r>
  <r>
    <n v="1417084"/>
    <s v="RFID Card Member"/>
    <s v="waukesha"/>
    <s v="WI"/>
    <n v="53188"/>
    <s v="UNITED STATES"/>
    <s v="Annual Pass"/>
    <n v="5574"/>
    <x v="19"/>
    <n v="43.074890000000003"/>
    <n v="-87.882810000000006"/>
    <x v="31"/>
    <n v="43.069021999999997"/>
    <n v="-87.887940999999998"/>
    <n v="4"/>
    <n v="0"/>
    <n v="0.6"/>
    <n v="0.6"/>
    <n v="24"/>
    <n v="-1"/>
    <d v="2017-03-02T00:00:00"/>
    <d v="2017-03-01T00:00:00"/>
    <d v="2017-03-02T00:00:00"/>
    <s v="Thursday"/>
    <d v="1899-12-30T17:46:17"/>
    <d v="1899-12-30T18:00:00"/>
    <n v="1"/>
    <d v="2017-03-02T00:00:00"/>
    <d v="2017-03-01T00:00:00"/>
    <d v="2017-03-02T00:00:00"/>
    <s v="Thursday"/>
    <d v="1899-12-30T17:50:33"/>
    <d v="1899-12-30T18:00:00"/>
    <s v="One Way"/>
  </r>
  <r>
    <n v="1276651"/>
    <s v="RFID Card Member"/>
    <s v="Milwaukee"/>
    <s v="WI"/>
    <n v="53211"/>
    <s v="UNITED STATES"/>
    <s v="Annual Pass"/>
    <n v="112"/>
    <x v="20"/>
    <n v="43.077359999999999"/>
    <n v="-87.880769999999998"/>
    <x v="24"/>
    <n v="43.052549999999997"/>
    <n v="-87.909329999999997"/>
    <n v="18"/>
    <n v="0"/>
    <n v="2.7"/>
    <n v="2.6"/>
    <n v="108"/>
    <n v="-1"/>
    <d v="2017-03-03T00:00:00"/>
    <d v="2017-03-01T00:00:00"/>
    <d v="2017-03-03T00:00:00"/>
    <s v="Friday"/>
    <d v="1899-12-30T07:23:59"/>
    <d v="1899-12-30T07:00:00"/>
    <n v="1"/>
    <d v="2017-03-03T00:00:00"/>
    <d v="2017-03-01T00:00:00"/>
    <d v="2017-03-03T00:00:00"/>
    <s v="Friday"/>
    <d v="1899-12-30T07:41:53"/>
    <d v="1899-12-30T08:00:00"/>
    <s v="One Way"/>
  </r>
  <r>
    <n v="1243444"/>
    <s v="RFID Card Member"/>
    <s v="Milwaukee"/>
    <s v="AL"/>
    <n v="53212"/>
    <s v="UNITED STATES"/>
    <s v="Bublr for Organizations"/>
    <n v="224"/>
    <x v="35"/>
    <n v="43.074655999999997"/>
    <n v="-87.889011999999994"/>
    <x v="11"/>
    <n v="43.078530000000001"/>
    <n v="-87.882620000000003"/>
    <n v="7"/>
    <n v="0"/>
    <n v="1.1000000000000001"/>
    <n v="1"/>
    <n v="42"/>
    <n v="-1"/>
    <d v="2017-03-03T00:00:00"/>
    <d v="2017-03-01T00:00:00"/>
    <d v="2017-03-03T00:00:00"/>
    <s v="Friday"/>
    <d v="1899-12-30T15:53:37"/>
    <d v="1899-12-30T16:00:00"/>
    <n v="1"/>
    <d v="2017-03-03T00:00:00"/>
    <d v="2017-03-01T00:00:00"/>
    <d v="2017-03-03T00:00:00"/>
    <s v="Friday"/>
    <d v="1899-12-30T16:00:12"/>
    <d v="1899-12-30T16:00:00"/>
    <s v="One Way"/>
  </r>
  <r>
    <n v="1276651"/>
    <s v="RFID Card Member"/>
    <s v="Milwaukee"/>
    <s v="WI"/>
    <n v="53211"/>
    <s v="UNITED STATES"/>
    <s v="Annual Pass"/>
    <n v="976"/>
    <x v="17"/>
    <n v="43.066893999999998"/>
    <n v="-87.877936000000005"/>
    <x v="44"/>
    <n v="43.077359999999999"/>
    <n v="-87.880769999999998"/>
    <n v="7"/>
    <n v="0"/>
    <n v="1.1000000000000001"/>
    <n v="1"/>
    <n v="42"/>
    <n v="-1"/>
    <d v="2017-03-03T00:00:00"/>
    <d v="2017-03-01T00:00:00"/>
    <d v="2017-03-03T00:00:00"/>
    <s v="Friday"/>
    <d v="1899-12-30T18:00:58"/>
    <d v="1899-12-30T18:00:00"/>
    <n v="1"/>
    <d v="2017-03-03T00:00:00"/>
    <d v="2017-03-01T00:00:00"/>
    <d v="2017-03-03T00:00:00"/>
    <s v="Friday"/>
    <d v="1899-12-30T18:07:37"/>
    <d v="1899-12-30T18:00:00"/>
    <s v="One Way"/>
  </r>
  <r>
    <n v="1328721"/>
    <s v="RFID Card Member"/>
    <s v="Milwaukee"/>
    <s v="WI"/>
    <n v="53207"/>
    <s v="UNITED STATES"/>
    <s v="Annual Pass"/>
    <n v="2"/>
    <x v="7"/>
    <n v="43.038580000000003"/>
    <n v="-87.90934"/>
    <x v="32"/>
    <n v="43.026229999999998"/>
    <n v="-87.912809999999993"/>
    <n v="15"/>
    <n v="0"/>
    <n v="2.2999999999999998"/>
    <n v="2.1"/>
    <n v="90"/>
    <n v="-1"/>
    <d v="2017-03-03T00:00:00"/>
    <d v="2017-03-01T00:00:00"/>
    <d v="2017-03-03T00:00:00"/>
    <s v="Friday"/>
    <d v="1899-12-30T21:02:12"/>
    <d v="1899-12-30T21:00:00"/>
    <n v="1"/>
    <d v="2017-03-03T00:00:00"/>
    <d v="2017-03-01T00:00:00"/>
    <d v="2017-03-03T00:00:00"/>
    <s v="Friday"/>
    <d v="1899-12-30T21:17:10"/>
    <d v="1899-12-30T21:00:00"/>
    <s v="One Way"/>
  </r>
  <r>
    <n v="986622"/>
    <s v="RFID Card Member"/>
    <s v="Waukegan"/>
    <s v="IL"/>
    <n v="60085"/>
    <s v="UNITED STATES"/>
    <s v="Annual Pass"/>
    <n v="11079"/>
    <x v="29"/>
    <n v="43.045712999999999"/>
    <n v="-87.899756999999994"/>
    <x v="26"/>
    <n v="43.052460000000004"/>
    <n v="-87.891000000000005"/>
    <n v="5"/>
    <n v="0"/>
    <n v="0.8"/>
    <n v="0.7"/>
    <n v="30"/>
    <n v="-1"/>
    <d v="2017-03-04T00:00:00"/>
    <d v="2017-03-01T00:00:00"/>
    <d v="2017-03-04T00:00:00"/>
    <s v="Saturday"/>
    <d v="1899-12-30T11:53:39"/>
    <d v="1899-12-30T12:00:00"/>
    <n v="1"/>
    <d v="2017-03-04T00:00:00"/>
    <d v="2017-03-01T00:00:00"/>
    <d v="2017-03-04T00:00:00"/>
    <s v="Saturday"/>
    <d v="1899-12-30T11:58:02"/>
    <d v="1899-12-30T12:00:00"/>
    <s v="One Way"/>
  </r>
  <r>
    <n v="1425087"/>
    <s v="RFID Card Member"/>
    <s v="milwaukee"/>
    <s v="WI"/>
    <n v="53212"/>
    <s v="UNITED STATES"/>
    <s v="Annual Pass"/>
    <n v="11077"/>
    <x v="24"/>
    <n v="43.06033"/>
    <n v="-87.89546"/>
    <x v="9"/>
    <n v="43.03913"/>
    <n v="-87.916150000000002"/>
    <n v="14"/>
    <n v="0"/>
    <n v="2.1"/>
    <n v="2"/>
    <n v="84"/>
    <n v="-1"/>
    <d v="2017-03-04T00:00:00"/>
    <d v="2017-03-01T00:00:00"/>
    <d v="2017-03-04T00:00:00"/>
    <s v="Saturday"/>
    <d v="1899-12-30T13:26:52"/>
    <d v="1899-12-30T13:00:00"/>
    <n v="1"/>
    <d v="2017-03-04T00:00:00"/>
    <d v="2017-03-01T00:00:00"/>
    <d v="2017-03-04T00:00:00"/>
    <s v="Saturday"/>
    <d v="1899-12-30T13:40:59"/>
    <d v="1899-12-30T14:00:00"/>
    <s v="One Way"/>
  </r>
  <r>
    <n v="1371872"/>
    <s v="RFID Card Member"/>
    <s v="Wauwatosa"/>
    <s v="WI"/>
    <n v="53222"/>
    <s v="UNITED STATES"/>
    <s v="Annual Pass"/>
    <n v="127"/>
    <x v="34"/>
    <n v="43.060250000000003"/>
    <n v="-87.892169999999993"/>
    <x v="8"/>
    <n v="43.058619999999998"/>
    <n v="-87.885319999999993"/>
    <n v="5"/>
    <n v="0"/>
    <n v="0.8"/>
    <n v="0.7"/>
    <n v="30"/>
    <n v="-1"/>
    <d v="2017-03-04T00:00:00"/>
    <d v="2017-03-01T00:00:00"/>
    <d v="2017-03-04T00:00:00"/>
    <s v="Saturday"/>
    <d v="1899-12-30T15:27:21"/>
    <d v="1899-12-30T15:00:00"/>
    <n v="1"/>
    <d v="2017-03-04T00:00:00"/>
    <d v="2017-03-01T00:00:00"/>
    <d v="2017-03-04T00:00:00"/>
    <s v="Saturday"/>
    <d v="1899-12-30T15:32:10"/>
    <d v="1899-12-30T16:00:00"/>
    <s v="One Way"/>
  </r>
  <r>
    <n v="1360169"/>
    <s v="RFID Card Member"/>
    <s v="Elkhorn"/>
    <s v="WI"/>
    <n v="53121"/>
    <s v="UNITED STATES"/>
    <s v="Annual Pass"/>
    <n v="5534"/>
    <x v="34"/>
    <n v="43.060250000000003"/>
    <n v="-87.892169999999993"/>
    <x v="18"/>
    <n v="43.074890000000003"/>
    <n v="-87.882810000000006"/>
    <n v="11"/>
    <n v="0"/>
    <n v="1.7"/>
    <n v="1.6"/>
    <n v="66"/>
    <n v="-1"/>
    <d v="2017-03-05T00:00:00"/>
    <d v="2017-03-01T00:00:00"/>
    <d v="2017-03-05T00:00:00"/>
    <s v="Sunday"/>
    <d v="1899-12-30T14:05:09"/>
    <d v="1899-12-30T14:00:00"/>
    <n v="1"/>
    <d v="2017-03-05T00:00:00"/>
    <d v="2017-03-01T00:00:00"/>
    <d v="2017-03-05T00:00:00"/>
    <s v="Sunday"/>
    <d v="1899-12-30T14:16:13"/>
    <d v="1899-12-30T14:00:00"/>
    <s v="One Way"/>
  </r>
  <r>
    <n v="1365846"/>
    <s v="RFID Card Member"/>
    <s v="Milwaukee "/>
    <s v="WI"/>
    <n v="53233"/>
    <s v="UNITED STATES"/>
    <s v="Annual Pass"/>
    <n v="243"/>
    <x v="7"/>
    <n v="43.038580000000003"/>
    <n v="-87.90934"/>
    <x v="29"/>
    <n v="43.040154000000001"/>
    <n v="-87.932113000000001"/>
    <n v="10"/>
    <n v="0"/>
    <n v="1.5"/>
    <n v="1.4"/>
    <n v="60"/>
    <n v="-1"/>
    <d v="2017-03-06T00:00:00"/>
    <d v="2017-03-01T00:00:00"/>
    <d v="2017-03-06T00:00:00"/>
    <s v="Monday"/>
    <d v="1899-12-30T00:36:32"/>
    <d v="1899-12-30T01:00:00"/>
    <n v="1"/>
    <d v="2017-03-06T00:00:00"/>
    <d v="2017-03-01T00:00:00"/>
    <d v="2017-03-06T00:00:00"/>
    <s v="Monday"/>
    <d v="1899-12-30T00:46:36"/>
    <d v="1899-12-30T01:00:00"/>
    <s v="One Way"/>
  </r>
  <r>
    <n v="1441219"/>
    <s v="RFID Card Member"/>
    <s v="Milwaukee"/>
    <s v="WI"/>
    <n v="53202"/>
    <s v="UNITED STATES"/>
    <s v="Annual Pass"/>
    <n v="5461"/>
    <x v="8"/>
    <n v="43.04804"/>
    <n v="-87.896720000000002"/>
    <x v="25"/>
    <n v="43.04804"/>
    <n v="-87.896720000000002"/>
    <n v="11"/>
    <n v="0"/>
    <n v="1.7"/>
    <n v="1.6"/>
    <n v="66"/>
    <n v="-1"/>
    <d v="2017-03-06T00:00:00"/>
    <d v="2017-03-01T00:00:00"/>
    <d v="2017-03-06T00:00:00"/>
    <s v="Monday"/>
    <d v="1899-12-30T02:37:34"/>
    <d v="1899-12-30T03:00:00"/>
    <n v="1"/>
    <d v="2017-03-06T00:00:00"/>
    <d v="2017-03-01T00:00:00"/>
    <d v="2017-03-06T00:00:00"/>
    <s v="Monday"/>
    <d v="1899-12-30T02:48:15"/>
    <d v="1899-12-30T03:00:00"/>
    <s v="Round Trip"/>
  </r>
  <r>
    <n v="1004235"/>
    <s v="RFID Card Member"/>
    <s v="Milwaukee"/>
    <s v="WI"/>
    <n v="53203"/>
    <s v="UNITED STATES"/>
    <s v="Annual Pass"/>
    <n v="182"/>
    <x v="15"/>
    <n v="43.04824"/>
    <n v="-87.904970000000006"/>
    <x v="13"/>
    <n v="43.031480000000002"/>
    <n v="-87.908169999999998"/>
    <n v="12"/>
    <n v="0"/>
    <n v="1.8"/>
    <n v="1.7"/>
    <n v="72"/>
    <n v="-1"/>
    <d v="2017-03-06T00:00:00"/>
    <d v="2017-03-01T00:00:00"/>
    <d v="2017-03-06T00:00:00"/>
    <s v="Monday"/>
    <d v="1899-12-30T08:57:59"/>
    <d v="1899-12-30T09:00:00"/>
    <n v="1"/>
    <d v="2017-03-06T00:00:00"/>
    <d v="2017-03-01T00:00:00"/>
    <d v="2017-03-06T00:00:00"/>
    <s v="Monday"/>
    <d v="1899-12-30T09:09:44"/>
    <d v="1899-12-30T09:00:00"/>
    <s v="One Way"/>
  </r>
  <r>
    <n v="1135547"/>
    <s v="RFID Card Member"/>
    <s v="Milwaukee"/>
    <s v="WI"/>
    <n v="53202"/>
    <s v="UNITED STATES"/>
    <s v="Annual Pass"/>
    <n v="175"/>
    <x v="15"/>
    <n v="43.04824"/>
    <n v="-87.904970000000006"/>
    <x v="0"/>
    <n v="43.04824"/>
    <n v="-87.904970000000006"/>
    <n v="51"/>
    <n v="0"/>
    <n v="7.7"/>
    <n v="7.3"/>
    <n v="306"/>
    <n v="-1"/>
    <d v="2017-03-06T00:00:00"/>
    <d v="2017-03-01T00:00:00"/>
    <d v="2017-03-06T00:00:00"/>
    <s v="Monday"/>
    <d v="1899-12-30T11:19:50"/>
    <d v="1899-12-30T11:00:00"/>
    <n v="1"/>
    <d v="2017-03-06T00:00:00"/>
    <d v="2017-03-01T00:00:00"/>
    <d v="2017-03-06T00:00:00"/>
    <s v="Monday"/>
    <d v="1899-12-30T12:10:37"/>
    <d v="1899-12-30T12:00:00"/>
    <s v="Round Trip"/>
  </r>
  <r>
    <n v="1397107"/>
    <s v="RFID Card Member"/>
    <s v="MILWAUKEE"/>
    <s v="WI"/>
    <n v="53233"/>
    <s v="UNITED STATES"/>
    <s v="Annual Pass"/>
    <n v="11134"/>
    <x v="4"/>
    <n v="43.040349999999997"/>
    <n v="-87.920760000000001"/>
    <x v="51"/>
    <n v="43.056539999999998"/>
    <n v="-87.914370000000005"/>
    <n v="9"/>
    <n v="0"/>
    <n v="1.4"/>
    <n v="1.3"/>
    <n v="54"/>
    <n v="-1"/>
    <d v="2017-03-06T00:00:00"/>
    <d v="2017-03-01T00:00:00"/>
    <d v="2017-03-06T00:00:00"/>
    <s v="Monday"/>
    <d v="1899-12-30T11:47:28"/>
    <d v="1899-12-30T12:00:00"/>
    <n v="1"/>
    <d v="2017-03-06T00:00:00"/>
    <d v="2017-03-01T00:00:00"/>
    <d v="2017-03-06T00:00:00"/>
    <s v="Monday"/>
    <d v="1899-12-30T11:56:36"/>
    <d v="1899-12-30T12:00:00"/>
    <s v="One Way"/>
  </r>
  <r>
    <n v="1004775"/>
    <s v="RFID Card Member"/>
    <s v="Milwaukee"/>
    <s v="WI"/>
    <n v="53202"/>
    <s v="UNITED STATES"/>
    <s v="Annual Pass"/>
    <n v="209"/>
    <x v="48"/>
    <n v="43.058619999999998"/>
    <n v="-87.885319999999993"/>
    <x v="0"/>
    <n v="43.04824"/>
    <n v="-87.904970000000006"/>
    <n v="9"/>
    <n v="0"/>
    <n v="1.4"/>
    <n v="1.3"/>
    <n v="54"/>
    <n v="-1"/>
    <d v="2017-03-06T00:00:00"/>
    <d v="2017-03-01T00:00:00"/>
    <d v="2017-03-06T00:00:00"/>
    <s v="Monday"/>
    <d v="1899-12-30T12:11:01"/>
    <d v="1899-12-30T12:00:00"/>
    <n v="1"/>
    <d v="2017-03-06T00:00:00"/>
    <d v="2017-03-01T00:00:00"/>
    <d v="2017-03-06T00:00:00"/>
    <s v="Monday"/>
    <d v="1899-12-30T12:20:50"/>
    <d v="1899-12-30T12:00:00"/>
    <s v="One Way"/>
  </r>
  <r>
    <n v="1449580"/>
    <s v="RFID Card Member"/>
    <s v="Hibbing"/>
    <s v="MN"/>
    <n v="55746"/>
    <s v="UNITED STATES"/>
    <s v="Annual Pass"/>
    <n v="13"/>
    <x v="19"/>
    <n v="43.074890000000003"/>
    <n v="-87.882810000000006"/>
    <x v="49"/>
    <n v="43.066893999999998"/>
    <n v="-87.877936000000005"/>
    <n v="5"/>
    <n v="0"/>
    <n v="0.8"/>
    <n v="0.7"/>
    <n v="30"/>
    <n v="-1"/>
    <d v="2017-03-06T00:00:00"/>
    <d v="2017-03-01T00:00:00"/>
    <d v="2017-03-06T00:00:00"/>
    <s v="Monday"/>
    <d v="1899-12-30T17:24:56"/>
    <d v="1899-12-30T17:00:00"/>
    <n v="1"/>
    <d v="2017-03-06T00:00:00"/>
    <d v="2017-03-01T00:00:00"/>
    <d v="2017-03-06T00:00:00"/>
    <s v="Monday"/>
    <d v="1899-12-30T17:29:35"/>
    <d v="1899-12-30T17:00:00"/>
    <s v="One Way"/>
  </r>
  <r>
    <n v="1527212"/>
    <s v="RFID Card Member"/>
    <s v="Milwaukee"/>
    <s v="WI"/>
    <n v="53202"/>
    <s v="UNITED STATES"/>
    <s v="Annual Pass"/>
    <n v="9"/>
    <x v="19"/>
    <n v="43.074890000000003"/>
    <n v="-87.882810000000006"/>
    <x v="19"/>
    <n v="43.060786"/>
    <n v="-87.883825999999999"/>
    <n v="9"/>
    <n v="0"/>
    <n v="1.4"/>
    <n v="1.3"/>
    <n v="54"/>
    <n v="-1"/>
    <d v="2017-03-06T00:00:00"/>
    <d v="2017-03-01T00:00:00"/>
    <d v="2017-03-06T00:00:00"/>
    <s v="Monday"/>
    <d v="1899-12-30T17:31:50"/>
    <d v="1899-12-30T18:00:00"/>
    <n v="1"/>
    <d v="2017-03-06T00:00:00"/>
    <d v="2017-03-01T00:00:00"/>
    <d v="2017-03-06T00:00:00"/>
    <s v="Monday"/>
    <d v="1899-12-30T17:40:34"/>
    <d v="1899-12-30T18:00:00"/>
    <s v="One Way"/>
  </r>
  <r>
    <n v="1517760"/>
    <s v="RFID Card Member"/>
    <s v="Milwaukee"/>
    <s v="WI"/>
    <n v="53212"/>
    <s v="UNITED STATES"/>
    <s v="Annual Pass"/>
    <n v="11148"/>
    <x v="38"/>
    <n v="43.038719999999998"/>
    <n v="-87.905339999999995"/>
    <x v="24"/>
    <n v="43.052549999999997"/>
    <n v="-87.909329999999997"/>
    <n v="11"/>
    <n v="0"/>
    <n v="1.7"/>
    <n v="1.6"/>
    <n v="66"/>
    <n v="-1"/>
    <d v="2017-03-06T00:00:00"/>
    <d v="2017-03-01T00:00:00"/>
    <d v="2017-03-06T00:00:00"/>
    <s v="Monday"/>
    <d v="1899-12-30T17:35:37"/>
    <d v="1899-12-30T18:00:00"/>
    <n v="1"/>
    <d v="2017-03-06T00:00:00"/>
    <d v="2017-03-01T00:00:00"/>
    <d v="2017-03-06T00:00:00"/>
    <s v="Monday"/>
    <d v="1899-12-30T17:46:58"/>
    <d v="1899-12-30T18:00:00"/>
    <s v="One Way"/>
  </r>
  <r>
    <n v="1298099"/>
    <s v="RFID Card Member"/>
    <s v="Milwaukee"/>
    <s v="WI"/>
    <n v="53233"/>
    <s v="UNITED STATES"/>
    <s v="Annual Pass"/>
    <n v="11158"/>
    <x v="48"/>
    <n v="43.058619999999998"/>
    <n v="-87.885319999999993"/>
    <x v="46"/>
    <n v="43.041646999999998"/>
    <n v="-87.927257999999995"/>
    <n v="18"/>
    <n v="0"/>
    <n v="2.7"/>
    <n v="2.6"/>
    <n v="108"/>
    <n v="-1"/>
    <d v="2017-03-07T00:00:00"/>
    <d v="2017-03-01T00:00:00"/>
    <d v="2017-03-07T00:00:00"/>
    <s v="Tuesday"/>
    <d v="1899-12-30T00:12:30"/>
    <d v="1899-12-30T00:00:00"/>
    <n v="1"/>
    <d v="2017-03-07T00:00:00"/>
    <d v="2017-03-01T00:00:00"/>
    <d v="2017-03-07T00:00:00"/>
    <s v="Tuesday"/>
    <d v="1899-12-30T00:30:53"/>
    <d v="1899-12-30T01:00:00"/>
    <s v="One Way"/>
  </r>
  <r>
    <n v="717793"/>
    <s v="RFID Card Member"/>
    <s v="Milwaukee"/>
    <s v="WI"/>
    <n v="53202"/>
    <s v="UNITED STATES"/>
    <s v="Annual Pass"/>
    <n v="76"/>
    <x v="38"/>
    <n v="43.038719999999998"/>
    <n v="-87.905339999999995"/>
    <x v="3"/>
    <n v="43.03519"/>
    <n v="-87.907390000000007"/>
    <n v="5"/>
    <n v="0"/>
    <n v="0.8"/>
    <n v="0.7"/>
    <n v="30"/>
    <n v="-1"/>
    <d v="2017-03-07T00:00:00"/>
    <d v="2017-03-01T00:00:00"/>
    <d v="2017-03-07T00:00:00"/>
    <s v="Tuesday"/>
    <d v="1899-12-30T10:41:08"/>
    <d v="1899-12-30T11:00:00"/>
    <n v="1"/>
    <d v="2017-03-07T00:00:00"/>
    <d v="2017-03-01T00:00:00"/>
    <d v="2017-03-07T00:00:00"/>
    <s v="Tuesday"/>
    <d v="1899-12-30T10:46:54"/>
    <d v="1899-12-30T11:00:00"/>
    <s v="One Way"/>
  </r>
  <r>
    <n v="1260485"/>
    <s v="RFID Card Member"/>
    <s v="Shorewood"/>
    <s v="WI"/>
    <n v="53211"/>
    <s v="UNITED STATES"/>
    <s v="Annual Pass"/>
    <n v="5506"/>
    <x v="2"/>
    <n v="43.03886"/>
    <n v="-87.902720000000002"/>
    <x v="28"/>
    <n v="43.038719999999998"/>
    <n v="-87.905339999999995"/>
    <n v="2"/>
    <n v="0"/>
    <n v="0.3"/>
    <n v="0.3"/>
    <n v="12"/>
    <n v="-1"/>
    <d v="2017-03-07T00:00:00"/>
    <d v="2017-03-01T00:00:00"/>
    <d v="2017-03-07T00:00:00"/>
    <s v="Tuesday"/>
    <d v="1899-12-30T12:34:34"/>
    <d v="1899-12-30T13:00:00"/>
    <n v="1"/>
    <d v="2017-03-07T00:00:00"/>
    <d v="2017-03-01T00:00:00"/>
    <d v="2017-03-07T00:00:00"/>
    <s v="Tuesday"/>
    <d v="1899-12-30T12:36:16"/>
    <d v="1899-12-30T13:00:00"/>
    <s v="One Way"/>
  </r>
  <r>
    <n v="1152387"/>
    <s v="RFID Card Member"/>
    <s v="Milwaukee"/>
    <s v="WI"/>
    <n v="53211"/>
    <s v="UNITED STATES"/>
    <s v="Bublr for Organizations"/>
    <n v="5567"/>
    <x v="17"/>
    <n v="43.066893999999998"/>
    <n v="-87.877936000000005"/>
    <x v="44"/>
    <n v="43.077359999999999"/>
    <n v="-87.880769999999998"/>
    <n v="6"/>
    <n v="0"/>
    <n v="0.9"/>
    <n v="0.9"/>
    <n v="36"/>
    <n v="-1"/>
    <d v="2017-03-07T00:00:00"/>
    <d v="2017-03-01T00:00:00"/>
    <d v="2017-03-07T00:00:00"/>
    <s v="Tuesday"/>
    <d v="1899-12-30T12:51:39"/>
    <d v="1899-12-30T13:00:00"/>
    <n v="1"/>
    <d v="2017-03-07T00:00:00"/>
    <d v="2017-03-01T00:00:00"/>
    <d v="2017-03-07T00:00:00"/>
    <s v="Tuesday"/>
    <d v="1899-12-30T12:57:34"/>
    <d v="1899-12-30T13:00:00"/>
    <s v="One Way"/>
  </r>
  <r>
    <n v="1251858"/>
    <s v="RFID Card Member"/>
    <s v="Deerfield"/>
    <s v="WI"/>
    <n v="53531"/>
    <s v="UNITED STATES"/>
    <s v="Bublr for Organizations"/>
    <n v="5435"/>
    <x v="24"/>
    <n v="43.06033"/>
    <n v="-87.89546"/>
    <x v="8"/>
    <n v="43.058619999999998"/>
    <n v="-87.885319999999993"/>
    <n v="4"/>
    <n v="0"/>
    <n v="0.6"/>
    <n v="0.6"/>
    <n v="24"/>
    <n v="-1"/>
    <d v="2017-03-07T00:00:00"/>
    <d v="2017-03-01T00:00:00"/>
    <d v="2017-03-07T00:00:00"/>
    <s v="Tuesday"/>
    <d v="1899-12-30T13:10:55"/>
    <d v="1899-12-30T13:00:00"/>
    <n v="1"/>
    <d v="2017-03-07T00:00:00"/>
    <d v="2017-03-01T00:00:00"/>
    <d v="2017-03-07T00:00:00"/>
    <s v="Tuesday"/>
    <d v="1899-12-30T13:14:45"/>
    <d v="1899-12-30T13:00:00"/>
    <s v="One Way"/>
  </r>
  <r>
    <n v="1010620"/>
    <s v="RFID Card Member"/>
    <s v="Milwaukee"/>
    <s v="WI"/>
    <n v="53202"/>
    <s v="UNITED STATES"/>
    <s v="Annual Pass"/>
    <n v="5455"/>
    <x v="1"/>
    <n v="43.048200000000001"/>
    <n v="-87.900859999999994"/>
    <x v="7"/>
    <n v="43.074655999999997"/>
    <n v="-87.889011999999994"/>
    <n v="14"/>
    <n v="0"/>
    <n v="2.1"/>
    <n v="2"/>
    <n v="84"/>
    <n v="-1"/>
    <d v="2017-03-07T00:00:00"/>
    <d v="2017-03-01T00:00:00"/>
    <d v="2017-03-07T00:00:00"/>
    <s v="Tuesday"/>
    <d v="1899-12-30T14:45:59"/>
    <d v="1899-12-30T15:00:00"/>
    <n v="1"/>
    <d v="2017-03-07T00:00:00"/>
    <d v="2017-03-01T00:00:00"/>
    <d v="2017-03-07T00:00:00"/>
    <s v="Tuesday"/>
    <d v="1899-12-30T14:59:46"/>
    <d v="1899-12-30T15:00:00"/>
    <s v="One Way"/>
  </r>
  <r>
    <n v="1442430"/>
    <s v="RFID Card Member"/>
    <s v="Milwaukee"/>
    <s v="WI"/>
    <n v="53211"/>
    <s v="UNITED STATES"/>
    <s v="Annual Pass"/>
    <n v="11072"/>
    <x v="35"/>
    <n v="43.074655999999997"/>
    <n v="-87.889011999999994"/>
    <x v="18"/>
    <n v="43.074890000000003"/>
    <n v="-87.882810000000006"/>
    <n v="2"/>
    <n v="0"/>
    <n v="0.3"/>
    <n v="0.3"/>
    <n v="12"/>
    <n v="-1"/>
    <d v="2017-03-07T00:00:00"/>
    <d v="2017-03-01T00:00:00"/>
    <d v="2017-03-07T00:00:00"/>
    <s v="Tuesday"/>
    <d v="1899-12-30T15:29:16"/>
    <d v="1899-12-30T15:00:00"/>
    <n v="1"/>
    <d v="2017-03-07T00:00:00"/>
    <d v="2017-03-01T00:00:00"/>
    <d v="2017-03-07T00:00:00"/>
    <s v="Tuesday"/>
    <d v="1899-12-30T15:31:29"/>
    <d v="1899-12-30T16:00:00"/>
    <s v="One Way"/>
  </r>
  <r>
    <n v="1269318"/>
    <s v="RFID Card Member"/>
    <s v="Milwaukee"/>
    <s v="WI"/>
    <n v="53204"/>
    <s v="UNITED STATES"/>
    <s v="Annual Pass"/>
    <n v="11129"/>
    <x v="13"/>
    <n v="43.03913"/>
    <n v="-87.916150000000002"/>
    <x v="13"/>
    <n v="43.031480000000002"/>
    <n v="-87.908169999999998"/>
    <n v="9"/>
    <n v="0"/>
    <n v="1.4"/>
    <n v="1.3"/>
    <n v="54"/>
    <n v="-1"/>
    <d v="2017-03-07T00:00:00"/>
    <d v="2017-03-01T00:00:00"/>
    <d v="2017-03-07T00:00:00"/>
    <s v="Tuesday"/>
    <d v="1899-12-30T15:33:14"/>
    <d v="1899-12-30T16:00:00"/>
    <n v="1"/>
    <d v="2017-03-07T00:00:00"/>
    <d v="2017-03-01T00:00:00"/>
    <d v="2017-03-07T00:00:00"/>
    <s v="Tuesday"/>
    <d v="1899-12-30T15:42:17"/>
    <d v="1899-12-30T16:00:00"/>
    <s v="One Way"/>
  </r>
  <r>
    <n v="1406251"/>
    <s v="RFID Card Member"/>
    <s v="Milwaukee"/>
    <s v="WI"/>
    <n v="53211"/>
    <s v="UNITED STATES"/>
    <s v="Annual Pass"/>
    <n v="5510"/>
    <x v="20"/>
    <n v="43.077359999999999"/>
    <n v="-87.880769999999998"/>
    <x v="8"/>
    <n v="43.058619999999998"/>
    <n v="-87.885319999999993"/>
    <n v="27"/>
    <n v="0"/>
    <n v="4.0999999999999996"/>
    <n v="3.8"/>
    <n v="162"/>
    <n v="-1"/>
    <d v="2017-03-07T00:00:00"/>
    <d v="2017-03-01T00:00:00"/>
    <d v="2017-03-07T00:00:00"/>
    <s v="Tuesday"/>
    <d v="1899-12-30T16:29:29"/>
    <d v="1899-12-30T16:00:00"/>
    <n v="1"/>
    <d v="2017-03-07T00:00:00"/>
    <d v="2017-03-01T00:00:00"/>
    <d v="2017-03-07T00:00:00"/>
    <s v="Tuesday"/>
    <d v="1899-12-30T16:56:41"/>
    <d v="1899-12-30T17:00:00"/>
    <s v="One Way"/>
  </r>
  <r>
    <n v="1494109"/>
    <s v="RFID Card Member"/>
    <s v="Milwaukee"/>
    <s v="WI"/>
    <n v="53233"/>
    <s v="UNITED STATES"/>
    <s v="Annual Pass"/>
    <n v="5526"/>
    <x v="2"/>
    <n v="43.03886"/>
    <n v="-87.902720000000002"/>
    <x v="5"/>
    <n v="43.040349999999997"/>
    <n v="-87.920760000000001"/>
    <n v="10"/>
    <n v="0"/>
    <n v="1.5"/>
    <n v="1.4"/>
    <n v="60"/>
    <n v="-1"/>
    <d v="2017-03-07T00:00:00"/>
    <d v="2017-03-01T00:00:00"/>
    <d v="2017-03-07T00:00:00"/>
    <s v="Tuesday"/>
    <d v="1899-12-30T16:44:42"/>
    <d v="1899-12-30T17:00:00"/>
    <n v="1"/>
    <d v="2017-03-07T00:00:00"/>
    <d v="2017-03-01T00:00:00"/>
    <d v="2017-03-07T00:00:00"/>
    <s v="Tuesday"/>
    <d v="1899-12-30T16:54:45"/>
    <d v="1899-12-30T17:00:00"/>
    <s v="One Way"/>
  </r>
  <r>
    <n v="1088320"/>
    <s v="RFID Card Member"/>
    <s v="milwaukee"/>
    <s v="WI"/>
    <n v="53202"/>
    <s v="UNITED STATES"/>
    <s v="Annual Pass"/>
    <n v="317"/>
    <x v="2"/>
    <n v="43.03886"/>
    <n v="-87.902720000000002"/>
    <x v="25"/>
    <n v="43.04804"/>
    <n v="-87.896720000000002"/>
    <n v="12"/>
    <n v="0"/>
    <n v="1.8"/>
    <n v="1.7"/>
    <n v="72"/>
    <n v="-1"/>
    <d v="2017-03-07T00:00:00"/>
    <d v="2017-03-01T00:00:00"/>
    <d v="2017-03-07T00:00:00"/>
    <s v="Tuesday"/>
    <d v="1899-12-30T17:41:05"/>
    <d v="1899-12-30T18:00:00"/>
    <n v="1"/>
    <d v="2017-03-07T00:00:00"/>
    <d v="2017-03-01T00:00:00"/>
    <d v="2017-03-07T00:00:00"/>
    <s v="Tuesday"/>
    <d v="1899-12-30T17:53:48"/>
    <d v="1899-12-30T18:00:00"/>
    <s v="One Way"/>
  </r>
  <r>
    <n v="1518070"/>
    <s v="RFID Card Member"/>
    <s v="Milwaukee"/>
    <s v="WI"/>
    <n v="53211"/>
    <s v="UNITED STATES"/>
    <s v="30-Day Pass"/>
    <n v="5543"/>
    <x v="24"/>
    <n v="43.06033"/>
    <n v="-87.89546"/>
    <x v="31"/>
    <n v="43.069021999999997"/>
    <n v="-87.887940999999998"/>
    <n v="16"/>
    <n v="0"/>
    <n v="2.4"/>
    <n v="2.2999999999999998"/>
    <n v="96"/>
    <n v="-1"/>
    <d v="2017-03-07T00:00:00"/>
    <d v="2017-03-01T00:00:00"/>
    <d v="2017-03-07T00:00:00"/>
    <s v="Tuesday"/>
    <d v="1899-12-30T20:04:10"/>
    <d v="1899-12-30T20:00:00"/>
    <n v="1"/>
    <d v="2017-03-07T00:00:00"/>
    <d v="2017-03-01T00:00:00"/>
    <d v="2017-03-07T00:00:00"/>
    <s v="Tuesday"/>
    <d v="1899-12-30T20:20:52"/>
    <d v="1899-12-30T20:00:00"/>
    <s v="One Way"/>
  </r>
  <r>
    <n v="1357250"/>
    <s v="RFID Card Member"/>
    <s v="Milwaukee"/>
    <s v="WI"/>
    <n v="53202"/>
    <s v="UNITED STATES"/>
    <s v="Annual Pass"/>
    <n v="23"/>
    <x v="1"/>
    <n v="43.048200000000001"/>
    <n v="-87.900859999999994"/>
    <x v="1"/>
    <n v="43.03886"/>
    <n v="-87.902720000000002"/>
    <n v="4"/>
    <n v="0"/>
    <n v="0.6"/>
    <n v="0.6"/>
    <n v="24"/>
    <n v="-1"/>
    <d v="2017-03-08T00:00:00"/>
    <d v="2017-03-01T00:00:00"/>
    <d v="2017-03-08T00:00:00"/>
    <s v="Wednesday"/>
    <d v="1899-12-30T06:33:03"/>
    <d v="1899-12-30T07:00:00"/>
    <n v="1"/>
    <d v="2017-03-08T00:00:00"/>
    <d v="2017-03-01T00:00:00"/>
    <d v="2017-03-08T00:00:00"/>
    <s v="Wednesday"/>
    <d v="1899-12-30T06:37:07"/>
    <d v="1899-12-30T07:00:00"/>
    <s v="One Way"/>
  </r>
  <r>
    <n v="1518070"/>
    <s v="RFID Card Member"/>
    <s v="Milwaukee"/>
    <s v="WI"/>
    <n v="53211"/>
    <s v="UNITED STATES"/>
    <s v="30-Day Pass"/>
    <n v="172"/>
    <x v="52"/>
    <n v="43.069021999999997"/>
    <n v="-87.887940999999998"/>
    <x v="24"/>
    <n v="43.052549999999997"/>
    <n v="-87.909329999999997"/>
    <n v="14"/>
    <n v="0"/>
    <n v="2.1"/>
    <n v="2"/>
    <n v="84"/>
    <n v="-1"/>
    <d v="2017-03-08T00:00:00"/>
    <d v="2017-03-01T00:00:00"/>
    <d v="2017-03-08T00:00:00"/>
    <s v="Wednesday"/>
    <d v="1899-12-30T08:08:39"/>
    <d v="1899-12-30T08:00:00"/>
    <n v="1"/>
    <d v="2017-03-08T00:00:00"/>
    <d v="2017-03-01T00:00:00"/>
    <d v="2017-03-08T00:00:00"/>
    <s v="Wednesday"/>
    <d v="1899-12-30T08:22:23"/>
    <d v="1899-12-30T08:00:00"/>
    <s v="One Way"/>
  </r>
  <r>
    <n v="1255543"/>
    <s v="RFID Card Member"/>
    <s v="Burlington"/>
    <s v="WI"/>
    <n v="53105"/>
    <s v="UNITED STATES"/>
    <s v="Bublr for Organizations"/>
    <n v="99"/>
    <x v="48"/>
    <n v="43.058619999999998"/>
    <n v="-87.885319999999993"/>
    <x v="44"/>
    <n v="43.077359999999999"/>
    <n v="-87.880769999999998"/>
    <n v="62"/>
    <n v="0"/>
    <n v="9.3000000000000007"/>
    <n v="8.8000000000000007"/>
    <n v="372"/>
    <n v="-1"/>
    <d v="2017-03-08T00:00:00"/>
    <d v="2017-03-01T00:00:00"/>
    <d v="2017-03-08T00:00:00"/>
    <s v="Wednesday"/>
    <d v="1899-12-30T14:15:46"/>
    <d v="1899-12-30T14:00:00"/>
    <n v="1"/>
    <d v="2017-03-08T00:00:00"/>
    <d v="2017-03-01T00:00:00"/>
    <d v="2017-03-08T00:00:00"/>
    <s v="Wednesday"/>
    <d v="1899-12-30T15:17:20"/>
    <d v="1899-12-30T15:00:00"/>
    <s v="One Way"/>
  </r>
  <r>
    <n v="1406251"/>
    <s v="RFID Card Member"/>
    <s v="Milwaukee"/>
    <s v="WI"/>
    <n v="53211"/>
    <s v="UNITED STATES"/>
    <s v="Annual Pass"/>
    <n v="11077"/>
    <x v="19"/>
    <n v="43.074890000000003"/>
    <n v="-87.882810000000006"/>
    <x v="8"/>
    <n v="43.058619999999998"/>
    <n v="-87.885319999999993"/>
    <n v="8"/>
    <n v="0"/>
    <n v="1.2"/>
    <n v="1.1000000000000001"/>
    <n v="48"/>
    <n v="-1"/>
    <d v="2017-03-08T00:00:00"/>
    <d v="2017-03-01T00:00:00"/>
    <d v="2017-03-08T00:00:00"/>
    <s v="Wednesday"/>
    <d v="1899-12-30T14:52:24"/>
    <d v="1899-12-30T15:00:00"/>
    <n v="1"/>
    <d v="2017-03-08T00:00:00"/>
    <d v="2017-03-01T00:00:00"/>
    <d v="2017-03-08T00:00:00"/>
    <s v="Wednesday"/>
    <d v="1899-12-30T15:00:53"/>
    <d v="1899-12-30T15:00:00"/>
    <s v="One Way"/>
  </r>
  <r>
    <n v="1371345"/>
    <s v="RFID Card Member"/>
    <s v="Wauwatosa "/>
    <s v="WI"/>
    <n v="53213"/>
    <s v="UNITED STATES"/>
    <s v="Annual Pass"/>
    <n v="5520"/>
    <x v="38"/>
    <n v="43.038719999999998"/>
    <n v="-87.905339999999995"/>
    <x v="28"/>
    <n v="43.038719999999998"/>
    <n v="-87.905339999999995"/>
    <n v="1"/>
    <n v="0"/>
    <n v="0.2"/>
    <n v="0.1"/>
    <n v="6"/>
    <n v="-1"/>
    <d v="2017-03-08T00:00:00"/>
    <d v="2017-03-01T00:00:00"/>
    <d v="2017-03-08T00:00:00"/>
    <s v="Wednesday"/>
    <d v="1899-12-30T14:55:54"/>
    <d v="1899-12-30T15:00:00"/>
    <n v="1"/>
    <d v="2017-03-08T00:00:00"/>
    <d v="2017-03-01T00:00:00"/>
    <d v="2017-03-08T00:00:00"/>
    <s v="Wednesday"/>
    <d v="1899-12-30T14:56:34"/>
    <d v="1899-12-30T15:00:00"/>
    <s v="Round Trip"/>
  </r>
  <r>
    <n v="1371345"/>
    <s v="RFID Card Member"/>
    <s v="Wauwatosa "/>
    <s v="WI"/>
    <n v="53213"/>
    <s v="UNITED STATES"/>
    <s v="Annual Pass"/>
    <n v="5520"/>
    <x v="38"/>
    <n v="43.038719999999998"/>
    <n v="-87.905339999999995"/>
    <x v="10"/>
    <n v="43.042490000000001"/>
    <n v="-87.909959999999998"/>
    <n v="5"/>
    <n v="0"/>
    <n v="0.8"/>
    <n v="0.7"/>
    <n v="30"/>
    <n v="-1"/>
    <d v="2017-03-08T00:00:00"/>
    <d v="2017-03-01T00:00:00"/>
    <d v="2017-03-08T00:00:00"/>
    <s v="Wednesday"/>
    <d v="1899-12-30T14:57:10"/>
    <d v="1899-12-30T15:00:00"/>
    <n v="1"/>
    <d v="2017-03-08T00:00:00"/>
    <d v="2017-03-01T00:00:00"/>
    <d v="2017-03-08T00:00:00"/>
    <s v="Wednesday"/>
    <d v="1899-12-30T15:02:10"/>
    <d v="1899-12-30T15:00:00"/>
    <s v="One Way"/>
  </r>
  <r>
    <n v="1328721"/>
    <s v="RFID Card Member"/>
    <s v="Milwaukee"/>
    <s v="WI"/>
    <n v="53207"/>
    <s v="UNITED STATES"/>
    <s v="Annual Pass"/>
    <n v="3"/>
    <x v="49"/>
    <n v="43.026229999999998"/>
    <n v="-87.912809999999993"/>
    <x v="27"/>
    <n v="43.034619999999997"/>
    <n v="-87.917500000000004"/>
    <n v="14"/>
    <n v="0"/>
    <n v="2.1"/>
    <n v="2"/>
    <n v="84"/>
    <n v="-1"/>
    <d v="2017-03-08T00:00:00"/>
    <d v="2017-03-01T00:00:00"/>
    <d v="2017-03-08T00:00:00"/>
    <s v="Wednesday"/>
    <d v="1899-12-30T15:10:47"/>
    <d v="1899-12-30T15:00:00"/>
    <n v="1"/>
    <d v="2017-03-08T00:00:00"/>
    <d v="2017-03-01T00:00:00"/>
    <d v="2017-03-08T00:00:00"/>
    <s v="Wednesday"/>
    <d v="1899-12-30T15:24:42"/>
    <d v="1899-12-30T15:00:00"/>
    <s v="One Way"/>
  </r>
  <r>
    <n v="1371872"/>
    <s v="RFID Card Member"/>
    <s v="Wauwatosa"/>
    <s v="WI"/>
    <n v="53222"/>
    <s v="UNITED STATES"/>
    <s v="Annual Pass"/>
    <n v="9"/>
    <x v="7"/>
    <n v="43.038580000000003"/>
    <n v="-87.90934"/>
    <x v="22"/>
    <n v="43.060250000000003"/>
    <n v="-87.892169999999993"/>
    <n v="36"/>
    <n v="0"/>
    <n v="5.4"/>
    <n v="5.0999999999999996"/>
    <n v="216"/>
    <n v="-1"/>
    <d v="2017-03-08T00:00:00"/>
    <d v="2017-03-01T00:00:00"/>
    <d v="2017-03-08T00:00:00"/>
    <s v="Wednesday"/>
    <d v="1899-12-30T16:03:00"/>
    <d v="1899-12-30T16:00:00"/>
    <n v="1"/>
    <d v="2017-03-08T00:00:00"/>
    <d v="2017-03-01T00:00:00"/>
    <d v="2017-03-08T00:00:00"/>
    <s v="Wednesday"/>
    <d v="1899-12-30T16:39:58"/>
    <d v="1899-12-30T17:00:00"/>
    <s v="One Way"/>
  </r>
  <r>
    <n v="1017964"/>
    <s v="RFID Card Member"/>
    <s v="Milwaukee"/>
    <s v="WI"/>
    <n v="53202"/>
    <s v="UNITED STATES"/>
    <s v="Annual Pass"/>
    <n v="21"/>
    <x v="8"/>
    <n v="43.04804"/>
    <n v="-87.896720000000002"/>
    <x v="8"/>
    <n v="43.058619999999998"/>
    <n v="-87.885319999999993"/>
    <n v="6"/>
    <n v="0"/>
    <n v="0.9"/>
    <n v="0.9"/>
    <n v="36"/>
    <n v="-1"/>
    <d v="2017-03-08T00:00:00"/>
    <d v="2017-03-01T00:00:00"/>
    <d v="2017-03-08T00:00:00"/>
    <s v="Wednesday"/>
    <d v="1899-12-30T20:46:14"/>
    <d v="1899-12-30T21:00:00"/>
    <n v="1"/>
    <d v="2017-03-08T00:00:00"/>
    <d v="2017-03-01T00:00:00"/>
    <d v="2017-03-08T00:00:00"/>
    <s v="Wednesday"/>
    <d v="1899-12-30T20:52:23"/>
    <d v="1899-12-30T21:00:00"/>
    <s v="One Way"/>
  </r>
  <r>
    <n v="1400126"/>
    <s v="RFID Card Member"/>
    <s v="Milwaukee"/>
    <s v="WI"/>
    <n v="53211"/>
    <s v="UNITED STATES"/>
    <s v="Annual Pass"/>
    <n v="13"/>
    <x v="24"/>
    <n v="43.06033"/>
    <n v="-87.89546"/>
    <x v="49"/>
    <n v="43.066893999999998"/>
    <n v="-87.877936000000005"/>
    <n v="8"/>
    <n v="0"/>
    <n v="1.2"/>
    <n v="1.1000000000000001"/>
    <n v="48"/>
    <n v="-1"/>
    <d v="2017-03-08T00:00:00"/>
    <d v="2017-03-01T00:00:00"/>
    <d v="2017-03-08T00:00:00"/>
    <s v="Wednesday"/>
    <d v="1899-12-30T22:18:19"/>
    <d v="1899-12-30T22:00:00"/>
    <n v="1"/>
    <d v="2017-03-08T00:00:00"/>
    <d v="2017-03-01T00:00:00"/>
    <d v="2017-03-08T00:00:00"/>
    <s v="Wednesday"/>
    <d v="1899-12-30T22:26:45"/>
    <d v="1899-12-30T22:00:00"/>
    <s v="One Way"/>
  </r>
  <r>
    <n v="1387054"/>
    <s v="RFID Card Member"/>
    <s v="Wauwatosa"/>
    <s v="WI"/>
    <n v="53213"/>
    <s v="UNITED STATES"/>
    <s v="Annual Pass"/>
    <n v="5439"/>
    <x v="56"/>
    <n v="43.052630000000001"/>
    <n v="-88.016319999999993"/>
    <x v="45"/>
    <n v="43.060079999999999"/>
    <n v="-88.027349999999998"/>
    <n v="9"/>
    <n v="0"/>
    <n v="1.4"/>
    <n v="1.3"/>
    <n v="54"/>
    <n v="-1"/>
    <d v="2017-03-09T00:00:00"/>
    <d v="2017-03-01T00:00:00"/>
    <d v="2017-03-09T00:00:00"/>
    <s v="Thursday"/>
    <d v="1899-12-30T08:21:24"/>
    <d v="1899-12-30T08:00:00"/>
    <n v="1"/>
    <d v="2017-03-09T00:00:00"/>
    <d v="2017-03-01T00:00:00"/>
    <d v="2017-03-09T00:00:00"/>
    <s v="Thursday"/>
    <d v="1899-12-30T08:30:52"/>
    <d v="1899-12-30T09:00:00"/>
    <s v="One Way"/>
  </r>
  <r>
    <n v="545427"/>
    <s v="RFID Card Member"/>
    <s v="Milwaukee"/>
    <s v="WI"/>
    <n v="53211"/>
    <s v="UNITED STATES"/>
    <s v="Annual Pass"/>
    <n v="47"/>
    <x v="38"/>
    <n v="43.038719999999998"/>
    <n v="-87.905339999999995"/>
    <x v="3"/>
    <n v="43.03519"/>
    <n v="-87.907390000000007"/>
    <n v="3"/>
    <n v="0"/>
    <n v="0.5"/>
    <n v="0.4"/>
    <n v="18"/>
    <n v="-1"/>
    <d v="2017-03-09T00:00:00"/>
    <d v="2017-03-01T00:00:00"/>
    <d v="2017-03-09T00:00:00"/>
    <s v="Thursday"/>
    <d v="1899-12-30T14:40:15"/>
    <d v="1899-12-30T15:00:00"/>
    <n v="1"/>
    <d v="2017-03-09T00:00:00"/>
    <d v="2017-03-01T00:00:00"/>
    <d v="2017-03-09T00:00:00"/>
    <s v="Thursday"/>
    <d v="1899-12-30T14:43:32"/>
    <d v="1899-12-30T15:00:00"/>
    <s v="One Way"/>
  </r>
  <r>
    <n v="1088320"/>
    <s v="RFID Card Member"/>
    <s v="milwaukee"/>
    <s v="WI"/>
    <n v="53202"/>
    <s v="UNITED STATES"/>
    <s v="Annual Pass"/>
    <n v="11090"/>
    <x v="1"/>
    <n v="43.048200000000001"/>
    <n v="-87.900859999999994"/>
    <x v="1"/>
    <n v="43.03886"/>
    <n v="-87.902720000000002"/>
    <n v="6"/>
    <n v="0"/>
    <n v="0.9"/>
    <n v="0.9"/>
    <n v="36"/>
    <n v="-1"/>
    <d v="2017-03-10T00:00:00"/>
    <d v="2017-03-01T00:00:00"/>
    <d v="2017-03-10T00:00:00"/>
    <s v="Friday"/>
    <d v="1899-12-30T08:01:27"/>
    <d v="1899-12-30T08:00:00"/>
    <n v="1"/>
    <d v="2017-03-10T00:00:00"/>
    <d v="2017-03-01T00:00:00"/>
    <d v="2017-03-10T00:00:00"/>
    <s v="Friday"/>
    <d v="1899-12-30T08:07:25"/>
    <d v="1899-12-30T08:00:00"/>
    <s v="One Way"/>
  </r>
  <r>
    <n v="558783"/>
    <s v="RFID Card Member"/>
    <s v="Oconomowoc"/>
    <s v="WI"/>
    <n v="53066"/>
    <s v="UNITED STATES"/>
    <s v="Annual Pass"/>
    <n v="5433"/>
    <x v="3"/>
    <n v="43.03519"/>
    <n v="-87.907390000000007"/>
    <x v="1"/>
    <n v="43.03886"/>
    <n v="-87.902720000000002"/>
    <n v="3"/>
    <n v="0"/>
    <n v="0.5"/>
    <n v="0.4"/>
    <n v="18"/>
    <n v="-1"/>
    <d v="2017-03-10T00:00:00"/>
    <d v="2017-03-01T00:00:00"/>
    <d v="2017-03-10T00:00:00"/>
    <s v="Friday"/>
    <d v="1899-12-30T14:35:41"/>
    <d v="1899-12-30T15:00:00"/>
    <n v="1"/>
    <d v="2017-03-10T00:00:00"/>
    <d v="2017-03-01T00:00:00"/>
    <d v="2017-03-10T00:00:00"/>
    <s v="Friday"/>
    <d v="1899-12-30T14:38:47"/>
    <d v="1899-12-30T15:00:00"/>
    <s v="One Way"/>
  </r>
  <r>
    <n v="1164700"/>
    <s v="RFID Card Member"/>
    <s v="Milwaukee"/>
    <s v="WI"/>
    <n v="53202"/>
    <s v="UNITED STATES"/>
    <s v="Annual Pass"/>
    <n v="11086"/>
    <x v="14"/>
    <n v="43.049230000000001"/>
    <n v="-87.911940000000001"/>
    <x v="13"/>
    <n v="43.031480000000002"/>
    <n v="-87.908169999999998"/>
    <n v="10"/>
    <n v="0"/>
    <n v="1.5"/>
    <n v="1.4"/>
    <n v="60"/>
    <n v="-1"/>
    <d v="2017-03-10T00:00:00"/>
    <d v="2017-03-01T00:00:00"/>
    <d v="2017-03-10T00:00:00"/>
    <s v="Friday"/>
    <d v="1899-12-30T16:18:35"/>
    <d v="1899-12-30T16:00:00"/>
    <n v="1"/>
    <d v="2017-03-10T00:00:00"/>
    <d v="2017-03-01T00:00:00"/>
    <d v="2017-03-10T00:00:00"/>
    <s v="Friday"/>
    <d v="1899-12-30T16:28:01"/>
    <d v="1899-12-30T16:00:00"/>
    <s v="One Way"/>
  </r>
  <r>
    <n v="1164700"/>
    <s v="RFID Card Member"/>
    <s v="Milwaukee"/>
    <s v="WI"/>
    <n v="53202"/>
    <s v="UNITED STATES"/>
    <s v="Annual Pass"/>
    <n v="11080"/>
    <x v="48"/>
    <n v="43.058619999999998"/>
    <n v="-87.885319999999993"/>
    <x v="49"/>
    <n v="43.066893999999998"/>
    <n v="-87.877936000000005"/>
    <n v="5"/>
    <n v="0"/>
    <n v="0.8"/>
    <n v="0.7"/>
    <n v="30"/>
    <n v="-1"/>
    <d v="2017-03-11T00:00:00"/>
    <d v="2017-03-01T00:00:00"/>
    <d v="2017-03-11T00:00:00"/>
    <s v="Saturday"/>
    <d v="1899-12-30T09:49:04"/>
    <d v="1899-12-30T10:00:00"/>
    <n v="1"/>
    <d v="2017-03-11T00:00:00"/>
    <d v="2017-03-01T00:00:00"/>
    <d v="2017-03-11T00:00:00"/>
    <s v="Saturday"/>
    <d v="1899-12-30T09:54:00"/>
    <d v="1899-12-30T10:00:00"/>
    <s v="One Way"/>
  </r>
  <r>
    <n v="955984"/>
    <s v="RFID Card Member"/>
    <s v="Milwaukee"/>
    <s v="WI"/>
    <n v="53211"/>
    <s v="UNITED STATES"/>
    <s v="Annual Pass"/>
    <n v="11105"/>
    <x v="20"/>
    <n v="43.077359999999999"/>
    <n v="-87.880769999999998"/>
    <x v="44"/>
    <n v="43.077359999999999"/>
    <n v="-87.880769999999998"/>
    <n v="0"/>
    <n v="0"/>
    <n v="0"/>
    <n v="0"/>
    <n v="0"/>
    <n v="-1"/>
    <d v="2017-03-11T00:00:00"/>
    <d v="2017-03-01T00:00:00"/>
    <d v="2017-03-11T00:00:00"/>
    <s v="Saturday"/>
    <d v="1899-12-30T17:42:40"/>
    <d v="1899-12-30T18:00:00"/>
    <n v="1"/>
    <d v="2017-03-11T00:00:00"/>
    <d v="2017-03-01T00:00:00"/>
    <d v="2017-03-11T00:00:00"/>
    <s v="Saturday"/>
    <d v="1899-12-30T17:42:56"/>
    <d v="1899-12-30T18:00:00"/>
    <s v="Round Trip"/>
  </r>
  <r>
    <n v="1251858"/>
    <s v="RFID Card Member"/>
    <s v="Deerfield"/>
    <s v="WI"/>
    <n v="53531"/>
    <s v="UNITED STATES"/>
    <s v="Bublr for Organizations"/>
    <n v="77"/>
    <x v="24"/>
    <n v="43.06033"/>
    <n v="-87.89546"/>
    <x v="8"/>
    <n v="43.058619999999998"/>
    <n v="-87.885319999999993"/>
    <n v="3"/>
    <n v="0"/>
    <n v="0.5"/>
    <n v="0.4"/>
    <n v="18"/>
    <n v="-1"/>
    <d v="2017-03-12T00:00:00"/>
    <d v="2017-03-01T00:00:00"/>
    <d v="2017-03-12T00:00:00"/>
    <s v="Sunday"/>
    <d v="1899-12-30T12:51:00"/>
    <d v="1899-12-30T13:00:00"/>
    <n v="1"/>
    <d v="2017-03-12T00:00:00"/>
    <d v="2017-03-01T00:00:00"/>
    <d v="2017-03-12T00:00:00"/>
    <s v="Sunday"/>
    <d v="1899-12-30T12:54:47"/>
    <d v="1899-12-30T13:00:00"/>
    <s v="One Way"/>
  </r>
  <r>
    <n v="1276651"/>
    <s v="RFID Card Member"/>
    <s v="Milwaukee"/>
    <s v="WI"/>
    <n v="53211"/>
    <s v="UNITED STATES"/>
    <s v="Annual Pass"/>
    <n v="11105"/>
    <x v="20"/>
    <n v="43.077359999999999"/>
    <n v="-87.880769999999998"/>
    <x v="49"/>
    <n v="43.066893999999998"/>
    <n v="-87.877936000000005"/>
    <n v="6"/>
    <n v="0"/>
    <n v="0.9"/>
    <n v="0.9"/>
    <n v="36"/>
    <n v="-1"/>
    <d v="2017-03-12T00:00:00"/>
    <d v="2017-03-01T00:00:00"/>
    <d v="2017-03-12T00:00:00"/>
    <s v="Sunday"/>
    <d v="1899-12-30T19:31:56"/>
    <d v="1899-12-30T20:00:00"/>
    <n v="1"/>
    <d v="2017-03-12T00:00:00"/>
    <d v="2017-03-01T00:00:00"/>
    <d v="2017-03-12T00:00:00"/>
    <s v="Sunday"/>
    <d v="1899-12-30T19:37:51"/>
    <d v="1899-12-30T20:00:00"/>
    <s v="One Way"/>
  </r>
  <r>
    <n v="1409782"/>
    <s v="RFID Card Member"/>
    <s v="Greendale"/>
    <s v="WI"/>
    <n v="53129"/>
    <s v="UNITED STATES"/>
    <s v="Annual Pass"/>
    <n v="9"/>
    <x v="34"/>
    <n v="43.060250000000003"/>
    <n v="-87.892169999999993"/>
    <x v="8"/>
    <n v="43.058619999999998"/>
    <n v="-87.885319999999993"/>
    <n v="4"/>
    <n v="0"/>
    <n v="0.6"/>
    <n v="0.6"/>
    <n v="24"/>
    <n v="-1"/>
    <d v="2017-03-14T00:00:00"/>
    <d v="2017-03-01T00:00:00"/>
    <d v="2017-03-14T00:00:00"/>
    <s v="Tuesday"/>
    <d v="1899-12-30T19:38:06"/>
    <d v="1899-12-30T20:00:00"/>
    <n v="1"/>
    <d v="2017-03-14T00:00:00"/>
    <d v="2017-03-01T00:00:00"/>
    <d v="2017-03-14T00:00:00"/>
    <s v="Tuesday"/>
    <d v="1899-12-30T19:42:28"/>
    <d v="1899-12-30T20:00:00"/>
    <s v="One Way"/>
  </r>
  <r>
    <n v="1357250"/>
    <s v="RFID Card Member"/>
    <s v="Milwaukee"/>
    <s v="WI"/>
    <n v="53202"/>
    <s v="UNITED STATES"/>
    <s v="Annual Pass"/>
    <n v="5418"/>
    <x v="1"/>
    <n v="43.048200000000001"/>
    <n v="-87.900859999999994"/>
    <x v="1"/>
    <n v="43.03886"/>
    <n v="-87.902720000000002"/>
    <n v="4"/>
    <n v="0"/>
    <n v="0.6"/>
    <n v="0.6"/>
    <n v="24"/>
    <n v="-1"/>
    <d v="2017-03-15T00:00:00"/>
    <d v="2017-03-01T00:00:00"/>
    <d v="2017-03-15T00:00:00"/>
    <s v="Wednesday"/>
    <d v="1899-12-30T06:39:18"/>
    <d v="1899-12-30T07:00:00"/>
    <n v="1"/>
    <d v="2017-03-15T00:00:00"/>
    <d v="2017-03-01T00:00:00"/>
    <d v="2017-03-15T00:00:00"/>
    <s v="Wednesday"/>
    <d v="1899-12-30T06:43:48"/>
    <d v="1899-12-30T07:00:00"/>
    <s v="One Way"/>
  </r>
  <r>
    <n v="1391757"/>
    <s v="RFID Card Member"/>
    <s v="Milwaukee"/>
    <s v="WI"/>
    <n v="53211"/>
    <s v="UNITED STATES"/>
    <s v="Annual Pass"/>
    <n v="5511"/>
    <x v="7"/>
    <n v="43.038580000000003"/>
    <n v="-87.90934"/>
    <x v="1"/>
    <n v="43.03886"/>
    <n v="-87.902720000000002"/>
    <n v="5"/>
    <n v="0"/>
    <n v="0.8"/>
    <n v="0.7"/>
    <n v="30"/>
    <n v="-1"/>
    <d v="2017-03-15T00:00:00"/>
    <d v="2017-03-01T00:00:00"/>
    <d v="2017-03-15T00:00:00"/>
    <s v="Wednesday"/>
    <d v="1899-12-30T09:53:39"/>
    <d v="1899-12-30T10:00:00"/>
    <n v="1"/>
    <d v="2017-03-15T00:00:00"/>
    <d v="2017-03-01T00:00:00"/>
    <d v="2017-03-15T00:00:00"/>
    <s v="Wednesday"/>
    <d v="1899-12-30T09:58:08"/>
    <d v="1899-12-30T10:00:00"/>
    <s v="One Way"/>
  </r>
  <r>
    <n v="1489319"/>
    <s v="RFID Card Member"/>
    <s v="Brookfield"/>
    <s v="WI"/>
    <n v="53045"/>
    <s v="UNITED STATES"/>
    <s v="Annual Pass"/>
    <n v="11072"/>
    <x v="21"/>
    <n v="43.060786"/>
    <n v="-87.883825999999999"/>
    <x v="44"/>
    <n v="43.077359999999999"/>
    <n v="-87.880769999999998"/>
    <n v="11"/>
    <n v="0"/>
    <n v="1.7"/>
    <n v="1.6"/>
    <n v="66"/>
    <n v="-1"/>
    <d v="2017-03-15T00:00:00"/>
    <d v="2017-03-01T00:00:00"/>
    <d v="2017-03-15T00:00:00"/>
    <s v="Wednesday"/>
    <d v="1899-12-30T10:22:49"/>
    <d v="1899-12-30T10:00:00"/>
    <n v="1"/>
    <d v="2017-03-15T00:00:00"/>
    <d v="2017-03-01T00:00:00"/>
    <d v="2017-03-15T00:00:00"/>
    <s v="Wednesday"/>
    <d v="1899-12-30T10:33:12"/>
    <d v="1899-12-30T11:00:00"/>
    <s v="One Way"/>
  </r>
  <r>
    <n v="1425087"/>
    <s v="RFID Card Member"/>
    <s v="milwaukee"/>
    <s v="WI"/>
    <n v="53212"/>
    <s v="UNITED STATES"/>
    <s v="Annual Pass"/>
    <n v="5459"/>
    <x v="24"/>
    <n v="43.06033"/>
    <n v="-87.89546"/>
    <x v="9"/>
    <n v="43.03913"/>
    <n v="-87.916150000000002"/>
    <n v="11"/>
    <n v="0"/>
    <n v="1.7"/>
    <n v="1.6"/>
    <n v="66"/>
    <n v="-1"/>
    <d v="2017-03-15T00:00:00"/>
    <d v="2017-03-01T00:00:00"/>
    <d v="2017-03-15T00:00:00"/>
    <s v="Wednesday"/>
    <d v="1899-12-30T14:28:08"/>
    <d v="1899-12-30T14:00:00"/>
    <n v="1"/>
    <d v="2017-03-15T00:00:00"/>
    <d v="2017-03-01T00:00:00"/>
    <d v="2017-03-15T00:00:00"/>
    <s v="Wednesday"/>
    <d v="1899-12-30T14:39:11"/>
    <d v="1899-12-30T15:00:00"/>
    <s v="One Way"/>
  </r>
  <r>
    <n v="943786"/>
    <s v="RFID Card Member"/>
    <s v="Milwaukee"/>
    <s v="WI"/>
    <n v="53210"/>
    <s v="UNITED STATES"/>
    <s v="Annual Pass"/>
    <n v="5425"/>
    <x v="47"/>
    <n v="43.060079999999999"/>
    <n v="-88.027349999999998"/>
    <x v="52"/>
    <n v="43.059550000000002"/>
    <n v="-88.008840000000006"/>
    <n v="10"/>
    <n v="0"/>
    <n v="1.5"/>
    <n v="1.4"/>
    <n v="60"/>
    <n v="-1"/>
    <d v="2017-03-15T00:00:00"/>
    <d v="2017-03-01T00:00:00"/>
    <d v="2017-03-15T00:00:00"/>
    <s v="Wednesday"/>
    <d v="1899-12-30T14:31:07"/>
    <d v="1899-12-30T15:00:00"/>
    <n v="1"/>
    <d v="2017-03-15T00:00:00"/>
    <d v="2017-03-01T00:00:00"/>
    <d v="2017-03-15T00:00:00"/>
    <s v="Wednesday"/>
    <d v="1899-12-30T14:41:33"/>
    <d v="1899-12-30T15:00:00"/>
    <s v="One Way"/>
  </r>
  <r>
    <n v="1489319"/>
    <s v="RFID Card Member"/>
    <s v="Brookfield"/>
    <s v="WI"/>
    <n v="53045"/>
    <s v="UNITED STATES"/>
    <s v="Annual Pass"/>
    <n v="224"/>
    <x v="20"/>
    <n v="43.077359999999999"/>
    <n v="-87.880769999999998"/>
    <x v="19"/>
    <n v="43.060786"/>
    <n v="-87.883825999999999"/>
    <n v="7"/>
    <n v="0"/>
    <n v="1.1000000000000001"/>
    <n v="1"/>
    <n v="42"/>
    <n v="-1"/>
    <d v="2017-03-15T00:00:00"/>
    <d v="2017-03-01T00:00:00"/>
    <d v="2017-03-15T00:00:00"/>
    <s v="Wednesday"/>
    <d v="1899-12-30T15:33:04"/>
    <d v="1899-12-30T16:00:00"/>
    <n v="1"/>
    <d v="2017-03-15T00:00:00"/>
    <d v="2017-03-01T00:00:00"/>
    <d v="2017-03-15T00:00:00"/>
    <s v="Wednesday"/>
    <d v="1899-12-30T15:40:18"/>
    <d v="1899-12-30T16:00:00"/>
    <s v="One Way"/>
  </r>
  <r>
    <n v="783916"/>
    <s v="RFID Card Member"/>
    <s v="Chicago"/>
    <s v="IL"/>
    <n v="60618"/>
    <s v="UNITED STATES"/>
    <s v="Annual Pass"/>
    <n v="172"/>
    <x v="2"/>
    <n v="43.03886"/>
    <n v="-87.902720000000002"/>
    <x v="27"/>
    <n v="43.034619999999997"/>
    <n v="-87.917500000000004"/>
    <n v="14"/>
    <n v="0"/>
    <n v="2.1"/>
    <n v="2"/>
    <n v="84"/>
    <n v="-1"/>
    <d v="2017-03-16T00:00:00"/>
    <d v="2017-03-01T00:00:00"/>
    <d v="2017-03-16T00:00:00"/>
    <s v="Thursday"/>
    <d v="1899-12-30T14:43:39"/>
    <d v="1899-12-30T15:00:00"/>
    <n v="1"/>
    <d v="2017-03-16T00:00:00"/>
    <d v="2017-03-01T00:00:00"/>
    <d v="2017-03-16T00:00:00"/>
    <s v="Thursday"/>
    <d v="1899-12-30T14:57:05"/>
    <d v="1899-12-30T15:00:00"/>
    <s v="One Way"/>
  </r>
  <r>
    <n v="1257756"/>
    <s v="RFID Card Member"/>
    <s v="Milwaukee"/>
    <s v="WI"/>
    <n v="53204"/>
    <s v="UNITED STATES"/>
    <s v="Annual Pass"/>
    <n v="982"/>
    <x v="15"/>
    <n v="43.04824"/>
    <n v="-87.904970000000006"/>
    <x v="13"/>
    <n v="43.031480000000002"/>
    <n v="-87.908169999999998"/>
    <n v="12"/>
    <n v="0"/>
    <n v="1.8"/>
    <n v="1.7"/>
    <n v="72"/>
    <n v="-1"/>
    <d v="2017-03-16T00:00:00"/>
    <d v="2017-03-01T00:00:00"/>
    <d v="2017-03-16T00:00:00"/>
    <s v="Thursday"/>
    <d v="1899-12-30T17:55:56"/>
    <d v="1899-12-30T18:00:00"/>
    <n v="1"/>
    <d v="2017-03-16T00:00:00"/>
    <d v="2017-03-01T00:00:00"/>
    <d v="2017-03-16T00:00:00"/>
    <s v="Thursday"/>
    <d v="1899-12-30T18:07:31"/>
    <d v="1899-12-30T18:00:00"/>
    <s v="One Way"/>
  </r>
  <r>
    <n v="1391757"/>
    <s v="RFID Card Member"/>
    <s v="Milwaukee"/>
    <s v="WI"/>
    <n v="53211"/>
    <s v="UNITED STATES"/>
    <s v="Annual Pass"/>
    <n v="11127"/>
    <x v="17"/>
    <n v="43.066893999999998"/>
    <n v="-87.877936000000005"/>
    <x v="53"/>
    <n v="43.063749000000001"/>
    <n v="-87.887962999999999"/>
    <n v="80"/>
    <n v="3"/>
    <n v="12"/>
    <n v="11.4"/>
    <n v="480"/>
    <n v="-1"/>
    <d v="2017-03-16T00:00:00"/>
    <d v="2017-03-01T00:00:00"/>
    <d v="2017-03-16T00:00:00"/>
    <s v="Thursday"/>
    <d v="1899-12-30T18:20:25"/>
    <d v="1899-12-30T18:00:00"/>
    <n v="1"/>
    <d v="2017-03-16T00:00:00"/>
    <d v="2017-03-01T00:00:00"/>
    <d v="2017-03-16T00:00:00"/>
    <s v="Thursday"/>
    <d v="1899-12-30T19:40:37"/>
    <d v="1899-12-30T20:00:00"/>
    <s v="One Way"/>
  </r>
  <r>
    <n v="1518070"/>
    <s v="RFID Card Member"/>
    <s v="Milwaukee"/>
    <s v="WI"/>
    <n v="53211"/>
    <s v="UNITED STATES"/>
    <s v="30-Day Pass"/>
    <n v="32"/>
    <x v="24"/>
    <n v="43.06033"/>
    <n v="-87.89546"/>
    <x v="31"/>
    <n v="43.069021999999997"/>
    <n v="-87.887940999999998"/>
    <n v="9"/>
    <n v="0"/>
    <n v="1.4"/>
    <n v="1.3"/>
    <n v="54"/>
    <n v="-1"/>
    <d v="2017-03-16T00:00:00"/>
    <d v="2017-03-01T00:00:00"/>
    <d v="2017-03-16T00:00:00"/>
    <s v="Thursday"/>
    <d v="1899-12-30T18:47:52"/>
    <d v="1899-12-30T19:00:00"/>
    <n v="1"/>
    <d v="2017-03-16T00:00:00"/>
    <d v="2017-03-01T00:00:00"/>
    <d v="2017-03-16T00:00:00"/>
    <s v="Thursday"/>
    <d v="1899-12-30T18:56:38"/>
    <d v="1899-12-30T19:00:00"/>
    <s v="One Way"/>
  </r>
  <r>
    <n v="1442057"/>
    <s v="RFID Card Member"/>
    <s v="Milwaukee"/>
    <s v="WI"/>
    <n v="53211"/>
    <s v="UNITED STATES"/>
    <s v="Annual Pass"/>
    <n v="47"/>
    <x v="19"/>
    <n v="43.074890000000003"/>
    <n v="-87.882810000000006"/>
    <x v="31"/>
    <n v="43.069021999999997"/>
    <n v="-87.887940999999998"/>
    <n v="5"/>
    <n v="0"/>
    <n v="0.8"/>
    <n v="0.7"/>
    <n v="30"/>
    <n v="-1"/>
    <d v="2017-03-16T00:00:00"/>
    <d v="2017-03-01T00:00:00"/>
    <d v="2017-03-16T00:00:00"/>
    <s v="Thursday"/>
    <d v="1899-12-30T19:25:11"/>
    <d v="1899-12-30T19:00:00"/>
    <n v="1"/>
    <d v="2017-03-16T00:00:00"/>
    <d v="2017-03-01T00:00:00"/>
    <d v="2017-03-16T00:00:00"/>
    <s v="Thursday"/>
    <d v="1899-12-30T19:30:17"/>
    <d v="1899-12-30T20:00:00"/>
    <s v="One Way"/>
  </r>
  <r>
    <n v="1538823"/>
    <s v="RFID Card Member"/>
    <s v="Milwaukee"/>
    <s v="WI"/>
    <n v="53202"/>
    <s v="UNITED STATES"/>
    <s v="Annual Pass"/>
    <n v="11072"/>
    <x v="48"/>
    <n v="43.058619999999998"/>
    <n v="-87.885319999999993"/>
    <x v="34"/>
    <n v="43.053040000000003"/>
    <n v="-87.897660000000002"/>
    <n v="9"/>
    <n v="0"/>
    <n v="1.4"/>
    <n v="1.3"/>
    <n v="54"/>
    <n v="-1"/>
    <d v="2017-03-17T00:00:00"/>
    <d v="2017-03-01T00:00:00"/>
    <d v="2017-03-17T00:00:00"/>
    <s v="Friday"/>
    <d v="1899-12-30T00:09:36"/>
    <d v="1899-12-30T00:00:00"/>
    <n v="1"/>
    <d v="2017-03-17T00:00:00"/>
    <d v="2017-03-01T00:00:00"/>
    <d v="2017-03-17T00:00:00"/>
    <s v="Friday"/>
    <d v="1899-12-30T00:18:49"/>
    <d v="1899-12-30T00:00:00"/>
    <s v="One Way"/>
  </r>
  <r>
    <n v="1017964"/>
    <s v="RFID Card Member"/>
    <s v="Milwaukee"/>
    <s v="WI"/>
    <n v="53202"/>
    <s v="UNITED STATES"/>
    <s v="Annual Pass"/>
    <n v="168"/>
    <x v="48"/>
    <n v="43.058619999999998"/>
    <n v="-87.885319999999993"/>
    <x v="1"/>
    <n v="43.03886"/>
    <n v="-87.902720000000002"/>
    <n v="16"/>
    <n v="0"/>
    <n v="2.4"/>
    <n v="2.2999999999999998"/>
    <n v="96"/>
    <n v="-1"/>
    <d v="2017-03-17T00:00:00"/>
    <d v="2017-03-01T00:00:00"/>
    <d v="2017-03-17T00:00:00"/>
    <s v="Friday"/>
    <d v="1899-12-30T08:20:07"/>
    <d v="1899-12-30T08:00:00"/>
    <n v="1"/>
    <d v="2017-03-17T00:00:00"/>
    <d v="2017-03-01T00:00:00"/>
    <d v="2017-03-17T00:00:00"/>
    <s v="Friday"/>
    <d v="1899-12-30T08:36:57"/>
    <d v="1899-12-30T09:00:00"/>
    <s v="One Way"/>
  </r>
  <r>
    <n v="1518070"/>
    <s v="RFID Card Member"/>
    <s v="Milwaukee"/>
    <s v="WI"/>
    <n v="53211"/>
    <s v="UNITED STATES"/>
    <s v="30-Day Pass"/>
    <n v="255"/>
    <x v="28"/>
    <n v="43.052549999999997"/>
    <n v="-87.909329999999997"/>
    <x v="31"/>
    <n v="43.069021999999997"/>
    <n v="-87.887940999999998"/>
    <n v="13"/>
    <n v="0"/>
    <n v="2"/>
    <n v="1.9"/>
    <n v="78"/>
    <n v="-1"/>
    <d v="2017-03-17T00:00:00"/>
    <d v="2017-03-01T00:00:00"/>
    <d v="2017-03-17T00:00:00"/>
    <s v="Friday"/>
    <d v="1899-12-30T17:11:45"/>
    <d v="1899-12-30T17:00:00"/>
    <n v="1"/>
    <d v="2017-03-17T00:00:00"/>
    <d v="2017-03-01T00:00:00"/>
    <d v="2017-03-17T00:00:00"/>
    <s v="Friday"/>
    <d v="1899-12-30T17:24:45"/>
    <d v="1899-12-30T17:00:00"/>
    <s v="One Way"/>
  </r>
  <r>
    <n v="1391757"/>
    <s v="RFID Card Member"/>
    <s v="Milwaukee"/>
    <s v="WI"/>
    <n v="53211"/>
    <s v="UNITED STATES"/>
    <s v="Annual Pass"/>
    <n v="11072"/>
    <x v="30"/>
    <n v="43.053040000000003"/>
    <n v="-87.897660000000002"/>
    <x v="53"/>
    <n v="43.063749000000001"/>
    <n v="-87.887962999999999"/>
    <n v="18"/>
    <n v="0"/>
    <n v="2.7"/>
    <n v="2.6"/>
    <n v="108"/>
    <n v="-1"/>
    <d v="2017-03-17T00:00:00"/>
    <d v="2017-03-01T00:00:00"/>
    <d v="2017-03-17T00:00:00"/>
    <s v="Friday"/>
    <d v="1899-12-30T22:22:22"/>
    <d v="1899-12-30T22:00:00"/>
    <n v="1"/>
    <d v="2017-03-17T00:00:00"/>
    <d v="2017-03-01T00:00:00"/>
    <d v="2017-03-17T00:00:00"/>
    <s v="Friday"/>
    <d v="1899-12-30T22:40:08"/>
    <d v="1899-12-30T23:00:00"/>
    <s v="One Way"/>
  </r>
  <r>
    <n v="1128154"/>
    <s v="RFID Card Member"/>
    <s v="Milwaukee"/>
    <s v="WI"/>
    <n v="53211"/>
    <s v="UNITED STATES"/>
    <s v="Bublr for Organizations"/>
    <n v="5432"/>
    <x v="48"/>
    <n v="43.058619999999998"/>
    <n v="-87.885319999999993"/>
    <x v="49"/>
    <n v="43.066893999999998"/>
    <n v="-87.877936000000005"/>
    <n v="8"/>
    <n v="0"/>
    <n v="1.2"/>
    <n v="1.1000000000000001"/>
    <n v="48"/>
    <n v="-1"/>
    <d v="2017-03-19T00:00:00"/>
    <d v="2017-03-01T00:00:00"/>
    <d v="2017-03-19T00:00:00"/>
    <s v="Sunday"/>
    <d v="1899-12-30T02:18:58"/>
    <d v="1899-12-30T02:00:00"/>
    <n v="1"/>
    <d v="2017-03-19T00:00:00"/>
    <d v="2017-03-01T00:00:00"/>
    <d v="2017-03-19T00:00:00"/>
    <s v="Sunday"/>
    <d v="1899-12-30T02:26:08"/>
    <d v="1899-12-30T02:00:00"/>
    <s v="One Way"/>
  </r>
  <r>
    <n v="1407702"/>
    <s v="RFID Card Member"/>
    <s v="Milwaukee"/>
    <s v="WI"/>
    <n v="53202"/>
    <s v="UNITED STATES"/>
    <s v="Annual Pass"/>
    <n v="5481"/>
    <x v="35"/>
    <n v="43.074655999999997"/>
    <n v="-87.889011999999994"/>
    <x v="44"/>
    <n v="43.077359999999999"/>
    <n v="-87.880769999999998"/>
    <n v="4"/>
    <n v="0"/>
    <n v="0.6"/>
    <n v="0.6"/>
    <n v="24"/>
    <n v="-1"/>
    <d v="2017-03-19T00:00:00"/>
    <d v="2017-03-01T00:00:00"/>
    <d v="2017-03-19T00:00:00"/>
    <s v="Sunday"/>
    <d v="1899-12-30T12:46:49"/>
    <d v="1899-12-30T13:00:00"/>
    <n v="1"/>
    <d v="2017-03-19T00:00:00"/>
    <d v="2017-03-01T00:00:00"/>
    <d v="2017-03-19T00:00:00"/>
    <s v="Sunday"/>
    <d v="1899-12-30T12:50:43"/>
    <d v="1899-12-30T13:00:00"/>
    <s v="One Way"/>
  </r>
  <r>
    <n v="1244268"/>
    <s v="RFID Card Member"/>
    <s v="Shorewood"/>
    <s v="WI"/>
    <n v="53211"/>
    <s v="UNITED STATES"/>
    <s v="Pay as You Go Pass"/>
    <n v="11050"/>
    <x v="6"/>
    <n v="43.078530000000001"/>
    <n v="-87.882620000000003"/>
    <x v="37"/>
    <n v="43.02948"/>
    <n v="-87.912819999999996"/>
    <n v="53"/>
    <n v="4"/>
    <n v="8"/>
    <n v="7.6"/>
    <n v="318"/>
    <n v="-1"/>
    <d v="2017-03-19T00:00:00"/>
    <d v="2017-03-01T00:00:00"/>
    <d v="2017-03-19T00:00:00"/>
    <s v="Sunday"/>
    <d v="1899-12-30T14:03:12"/>
    <d v="1899-12-30T14:00:00"/>
    <n v="1"/>
    <d v="2017-03-19T00:00:00"/>
    <d v="2017-03-01T00:00:00"/>
    <d v="2017-03-19T00:00:00"/>
    <s v="Sunday"/>
    <d v="1899-12-30T14:56:56"/>
    <d v="1899-12-30T15:00:00"/>
    <s v="One Way"/>
  </r>
  <r>
    <n v="1307365"/>
    <s v="RFID Card Member"/>
    <s v="Hinsdale"/>
    <s v="IL"/>
    <n v="60521"/>
    <s v="UNITED STATES"/>
    <s v="Annual Pass"/>
    <n v="5441"/>
    <x v="32"/>
    <n v="43.040154000000001"/>
    <n v="-87.932113000000001"/>
    <x v="26"/>
    <n v="43.052460000000004"/>
    <n v="-87.891000000000005"/>
    <n v="29"/>
    <n v="0"/>
    <n v="4.4000000000000004"/>
    <n v="4.0999999999999996"/>
    <n v="174"/>
    <n v="-1"/>
    <d v="2017-03-19T00:00:00"/>
    <d v="2017-03-01T00:00:00"/>
    <d v="2017-03-19T00:00:00"/>
    <s v="Sunday"/>
    <d v="1899-12-30T14:32:56"/>
    <d v="1899-12-30T15:00:00"/>
    <n v="1"/>
    <d v="2017-03-19T00:00:00"/>
    <d v="2017-03-01T00:00:00"/>
    <d v="2017-03-19T00:00:00"/>
    <s v="Sunday"/>
    <d v="1899-12-30T15:01:16"/>
    <d v="1899-12-30T15:00:00"/>
    <s v="One Way"/>
  </r>
  <r>
    <n v="955984"/>
    <s v="RFID Card Member"/>
    <s v="Milwaukee"/>
    <s v="WI"/>
    <n v="53211"/>
    <s v="UNITED STATES"/>
    <s v="Annual Pass"/>
    <n v="5551"/>
    <x v="21"/>
    <n v="43.060786"/>
    <n v="-87.883825999999999"/>
    <x v="30"/>
    <n v="43.058010000000003"/>
    <n v="-87.877300000000005"/>
    <n v="45"/>
    <n v="0"/>
    <n v="6.8"/>
    <n v="6.4"/>
    <n v="270"/>
    <n v="-1"/>
    <d v="2017-03-19T00:00:00"/>
    <d v="2017-03-01T00:00:00"/>
    <d v="2017-03-19T00:00:00"/>
    <s v="Sunday"/>
    <d v="1899-12-30T16:41:26"/>
    <d v="1899-12-30T17:00:00"/>
    <n v="1"/>
    <d v="2017-03-19T00:00:00"/>
    <d v="2017-03-01T00:00:00"/>
    <d v="2017-03-19T00:00:00"/>
    <s v="Sunday"/>
    <d v="1899-12-30T17:26:46"/>
    <d v="1899-12-30T17:00:00"/>
    <s v="One Way"/>
  </r>
  <r>
    <n v="1378271"/>
    <s v="RFID Card Member"/>
    <s v="Milwaukee"/>
    <s v="WI"/>
    <n v="53202"/>
    <s v="UNITED STATES"/>
    <s v="Annual Pass"/>
    <n v="5712"/>
    <x v="5"/>
    <n v="43.031320000000001"/>
    <n v="-87.904259999999994"/>
    <x v="26"/>
    <n v="43.052460000000004"/>
    <n v="-87.891000000000005"/>
    <n v="16"/>
    <n v="0"/>
    <n v="2.4"/>
    <n v="2.2999999999999998"/>
    <n v="96"/>
    <n v="-1"/>
    <d v="2017-03-20T00:00:00"/>
    <d v="2017-03-01T00:00:00"/>
    <d v="2017-03-20T00:00:00"/>
    <s v="Monday"/>
    <d v="1899-12-30T10:10:34"/>
    <d v="1899-12-30T10:00:00"/>
    <n v="1"/>
    <d v="2017-03-20T00:00:00"/>
    <d v="2017-03-01T00:00:00"/>
    <d v="2017-03-20T00:00:00"/>
    <s v="Monday"/>
    <d v="1899-12-30T10:26:40"/>
    <d v="1899-12-30T10:00:00"/>
    <s v="One Way"/>
  </r>
  <r>
    <n v="1298099"/>
    <s v="RFID Card Member"/>
    <s v="Milwaukee"/>
    <s v="WI"/>
    <n v="53233"/>
    <s v="UNITED STATES"/>
    <s v="Annual Pass"/>
    <n v="989"/>
    <x v="48"/>
    <n v="43.058619999999998"/>
    <n v="-87.885319999999993"/>
    <x v="25"/>
    <n v="43.04804"/>
    <n v="-87.896720000000002"/>
    <n v="5"/>
    <n v="0"/>
    <n v="0.8"/>
    <n v="0.7"/>
    <n v="30"/>
    <n v="-1"/>
    <d v="2017-03-20T00:00:00"/>
    <d v="2017-03-01T00:00:00"/>
    <d v="2017-03-20T00:00:00"/>
    <s v="Monday"/>
    <d v="1899-12-30T12:00:01"/>
    <d v="1899-12-30T12:00:00"/>
    <n v="1"/>
    <d v="2017-03-20T00:00:00"/>
    <d v="2017-03-01T00:00:00"/>
    <d v="2017-03-20T00:00:00"/>
    <s v="Monday"/>
    <d v="1899-12-30T12:05:59"/>
    <d v="1899-12-30T12:00:00"/>
    <s v="One Way"/>
  </r>
  <r>
    <n v="558783"/>
    <s v="RFID Card Member"/>
    <s v="Oconomowoc"/>
    <s v="WI"/>
    <n v="53066"/>
    <s v="UNITED STATES"/>
    <s v="Annual Pass"/>
    <n v="5588"/>
    <x v="2"/>
    <n v="43.03886"/>
    <n v="-87.902720000000002"/>
    <x v="3"/>
    <n v="43.03519"/>
    <n v="-87.907390000000007"/>
    <n v="4"/>
    <n v="0"/>
    <n v="0.6"/>
    <n v="0.6"/>
    <n v="24"/>
    <n v="-1"/>
    <d v="2017-03-20T00:00:00"/>
    <d v="2017-03-01T00:00:00"/>
    <d v="2017-03-20T00:00:00"/>
    <s v="Monday"/>
    <d v="1899-12-30T13:11:03"/>
    <d v="1899-12-30T13:00:00"/>
    <n v="1"/>
    <d v="2017-03-20T00:00:00"/>
    <d v="2017-03-01T00:00:00"/>
    <d v="2017-03-20T00:00:00"/>
    <s v="Monday"/>
    <d v="1899-12-30T13:15:38"/>
    <d v="1899-12-30T13:00:00"/>
    <s v="One Way"/>
  </r>
  <r>
    <n v="1351368"/>
    <s v="RFID Card Member"/>
    <s v="Milwaukee"/>
    <s v="WI"/>
    <n v="53202"/>
    <s v="UNITED STATES"/>
    <s v="Annual Pass"/>
    <n v="978"/>
    <x v="32"/>
    <n v="43.040154000000001"/>
    <n v="-87.932113000000001"/>
    <x v="3"/>
    <n v="43.03519"/>
    <n v="-87.907390000000007"/>
    <n v="13"/>
    <n v="0"/>
    <n v="2"/>
    <n v="1.9"/>
    <n v="78"/>
    <n v="-1"/>
    <d v="2017-03-20T00:00:00"/>
    <d v="2017-03-01T00:00:00"/>
    <d v="2017-03-20T00:00:00"/>
    <s v="Monday"/>
    <d v="1899-12-30T13:40:04"/>
    <d v="1899-12-30T14:00:00"/>
    <n v="1"/>
    <d v="2017-03-20T00:00:00"/>
    <d v="2017-03-01T00:00:00"/>
    <d v="2017-03-20T00:00:00"/>
    <s v="Monday"/>
    <d v="1899-12-30T13:53:10"/>
    <d v="1899-12-30T14:00:00"/>
    <s v="One Way"/>
  </r>
  <r>
    <n v="1164700"/>
    <s v="RFID Card Member"/>
    <s v="Milwaukee"/>
    <s v="WI"/>
    <n v="53202"/>
    <s v="UNITED STATES"/>
    <s v="Annual Pass"/>
    <n v="11077"/>
    <x v="37"/>
    <n v="43.046570000000003"/>
    <n v="-87.908720000000002"/>
    <x v="19"/>
    <n v="43.060786"/>
    <n v="-87.883825999999999"/>
    <n v="44"/>
    <n v="0"/>
    <n v="6.6"/>
    <n v="6.3"/>
    <n v="264"/>
    <n v="-1"/>
    <d v="2017-03-20T00:00:00"/>
    <d v="2017-03-01T00:00:00"/>
    <d v="2017-03-20T00:00:00"/>
    <s v="Monday"/>
    <d v="1899-12-30T14:01:13"/>
    <d v="1899-12-30T14:00:00"/>
    <n v="1"/>
    <d v="2017-03-20T00:00:00"/>
    <d v="2017-03-01T00:00:00"/>
    <d v="2017-03-20T00:00:00"/>
    <s v="Monday"/>
    <d v="1899-12-30T14:45:56"/>
    <d v="1899-12-30T15:00:00"/>
    <s v="One Way"/>
  </r>
  <r>
    <n v="1351368"/>
    <s v="RFID Card Member"/>
    <s v="Milwaukee"/>
    <s v="WI"/>
    <n v="53202"/>
    <s v="UNITED STATES"/>
    <s v="Annual Pass"/>
    <n v="957"/>
    <x v="3"/>
    <n v="43.03519"/>
    <n v="-87.907390000000007"/>
    <x v="12"/>
    <n v="43.038649999999997"/>
    <n v="-87.921930000000003"/>
    <n v="12"/>
    <n v="0"/>
    <n v="1.8"/>
    <n v="1.7"/>
    <n v="72"/>
    <n v="-1"/>
    <d v="2017-03-20T00:00:00"/>
    <d v="2017-03-01T00:00:00"/>
    <d v="2017-03-20T00:00:00"/>
    <s v="Monday"/>
    <d v="1899-12-30T14:34:59"/>
    <d v="1899-12-30T15:00:00"/>
    <n v="1"/>
    <d v="2017-03-20T00:00:00"/>
    <d v="2017-03-01T00:00:00"/>
    <d v="2017-03-20T00:00:00"/>
    <s v="Monday"/>
    <d v="1899-12-30T14:46:16"/>
    <d v="1899-12-30T15:00:00"/>
    <s v="One Way"/>
  </r>
  <r>
    <n v="1255308"/>
    <s v="RFID Card Member"/>
    <s v="Milwaukee"/>
    <s v="WI"/>
    <n v="53211"/>
    <s v="UNITED STATES"/>
    <s v="30-Day Pass"/>
    <n v="5539"/>
    <x v="17"/>
    <n v="43.066893999999998"/>
    <n v="-87.877936000000005"/>
    <x v="19"/>
    <n v="43.060786"/>
    <n v="-87.883825999999999"/>
    <n v="4"/>
    <n v="0"/>
    <n v="0.6"/>
    <n v="0.6"/>
    <n v="24"/>
    <n v="-1"/>
    <d v="2017-03-20T00:00:00"/>
    <d v="2017-03-01T00:00:00"/>
    <d v="2017-03-20T00:00:00"/>
    <s v="Monday"/>
    <d v="1899-12-30T14:49:10"/>
    <d v="1899-12-30T15:00:00"/>
    <n v="1"/>
    <d v="2017-03-20T00:00:00"/>
    <d v="2017-03-01T00:00:00"/>
    <d v="2017-03-20T00:00:00"/>
    <s v="Monday"/>
    <d v="1899-12-30T14:53:24"/>
    <d v="1899-12-30T15:00:00"/>
    <s v="One Way"/>
  </r>
  <r>
    <n v="1017964"/>
    <s v="RFID Card Member"/>
    <s v="Milwaukee"/>
    <s v="WI"/>
    <n v="53202"/>
    <s v="UNITED STATES"/>
    <s v="Annual Pass"/>
    <n v="88"/>
    <x v="48"/>
    <n v="43.058619999999998"/>
    <n v="-87.885319999999993"/>
    <x v="1"/>
    <n v="43.03886"/>
    <n v="-87.902720000000002"/>
    <n v="10"/>
    <n v="0"/>
    <n v="1.5"/>
    <n v="1.4"/>
    <n v="60"/>
    <n v="-1"/>
    <d v="2017-03-21T00:00:00"/>
    <d v="2017-03-01T00:00:00"/>
    <d v="2017-03-21T00:00:00"/>
    <s v="Tuesday"/>
    <d v="1899-12-30T08:20:51"/>
    <d v="1899-12-30T08:00:00"/>
    <n v="1"/>
    <d v="2017-03-21T00:00:00"/>
    <d v="2017-03-01T00:00:00"/>
    <d v="2017-03-21T00:00:00"/>
    <s v="Tuesday"/>
    <d v="1899-12-30T08:30:25"/>
    <d v="1899-12-30T09:00:00"/>
    <s v="One Way"/>
  </r>
  <r>
    <n v="1546752"/>
    <s v="RFID Card Member"/>
    <s v="Milwaukee "/>
    <s v="WI"/>
    <n v="53202"/>
    <s v="UNITED STATES"/>
    <s v="Annual Pass"/>
    <n v="11109"/>
    <x v="19"/>
    <n v="43.074890000000003"/>
    <n v="-87.882810000000006"/>
    <x v="26"/>
    <n v="43.052460000000004"/>
    <n v="-87.891000000000005"/>
    <n v="11"/>
    <n v="0"/>
    <n v="1.7"/>
    <n v="1.6"/>
    <n v="66"/>
    <n v="-1"/>
    <d v="2017-03-21T00:00:00"/>
    <d v="2017-03-01T00:00:00"/>
    <d v="2017-03-21T00:00:00"/>
    <s v="Tuesday"/>
    <d v="1899-12-30T11:44:46"/>
    <d v="1899-12-30T12:00:00"/>
    <n v="1"/>
    <d v="2017-03-21T00:00:00"/>
    <d v="2017-03-01T00:00:00"/>
    <d v="2017-03-21T00:00:00"/>
    <s v="Tuesday"/>
    <d v="1899-12-30T11:55:43"/>
    <d v="1899-12-30T12:00:00"/>
    <s v="One Way"/>
  </r>
  <r>
    <n v="946290"/>
    <s v="RFID Card Member"/>
    <s v="Milwaukee"/>
    <s v="WI"/>
    <n v="53208"/>
    <s v="UNITED STATES"/>
    <s v="Annual Pass"/>
    <n v="5556"/>
    <x v="20"/>
    <n v="43.077359999999999"/>
    <n v="-87.880769999999998"/>
    <x v="31"/>
    <n v="43.069021999999997"/>
    <n v="-87.887940999999998"/>
    <n v="6"/>
    <n v="0"/>
    <n v="0.9"/>
    <n v="0.9"/>
    <n v="36"/>
    <n v="-1"/>
    <d v="2017-03-21T00:00:00"/>
    <d v="2017-03-01T00:00:00"/>
    <d v="2017-03-21T00:00:00"/>
    <s v="Tuesday"/>
    <d v="1899-12-30T15:59:50"/>
    <d v="1899-12-30T16:00:00"/>
    <n v="1"/>
    <d v="2017-03-21T00:00:00"/>
    <d v="2017-03-01T00:00:00"/>
    <d v="2017-03-21T00:00:00"/>
    <s v="Tuesday"/>
    <d v="1899-12-30T16:05:29"/>
    <d v="1899-12-30T16:00:00"/>
    <s v="One Way"/>
  </r>
  <r>
    <n v="558783"/>
    <s v="RFID Card Member"/>
    <s v="Oconomowoc"/>
    <s v="WI"/>
    <n v="53066"/>
    <s v="UNITED STATES"/>
    <s v="Annual Pass"/>
    <n v="11000"/>
    <x v="2"/>
    <n v="43.03886"/>
    <n v="-87.902720000000002"/>
    <x v="28"/>
    <n v="43.038719999999998"/>
    <n v="-87.905339999999995"/>
    <n v="1"/>
    <n v="0"/>
    <n v="0.2"/>
    <n v="0.1"/>
    <n v="6"/>
    <n v="-1"/>
    <d v="2017-03-21T00:00:00"/>
    <d v="2017-03-01T00:00:00"/>
    <d v="2017-03-21T00:00:00"/>
    <s v="Tuesday"/>
    <d v="1899-12-30T16:00:06"/>
    <d v="1899-12-30T16:00:00"/>
    <n v="1"/>
    <d v="2017-03-21T00:00:00"/>
    <d v="2017-03-01T00:00:00"/>
    <d v="2017-03-21T00:00:00"/>
    <s v="Tuesday"/>
    <d v="1899-12-30T16:01:29"/>
    <d v="1899-12-30T16:00:00"/>
    <s v="One Way"/>
  </r>
  <r>
    <n v="1546752"/>
    <s v="RFID Card Member"/>
    <s v="Milwaukee "/>
    <s v="WI"/>
    <n v="53202"/>
    <s v="UNITED STATES"/>
    <s v="Annual Pass"/>
    <n v="200"/>
    <x v="17"/>
    <n v="43.066893999999998"/>
    <n v="-87.877936000000005"/>
    <x v="18"/>
    <n v="43.074890000000003"/>
    <n v="-87.882810000000006"/>
    <n v="5"/>
    <n v="0"/>
    <n v="0.8"/>
    <n v="0.7"/>
    <n v="30"/>
    <n v="-1"/>
    <d v="2017-03-21T00:00:00"/>
    <d v="2017-03-01T00:00:00"/>
    <d v="2017-03-21T00:00:00"/>
    <s v="Tuesday"/>
    <d v="1899-12-30T17:01:16"/>
    <d v="1899-12-30T17:00:00"/>
    <n v="1"/>
    <d v="2017-03-21T00:00:00"/>
    <d v="2017-03-01T00:00:00"/>
    <d v="2017-03-21T00:00:00"/>
    <s v="Tuesday"/>
    <d v="1899-12-30T17:06:22"/>
    <d v="1899-12-30T17:00:00"/>
    <s v="One Way"/>
  </r>
  <r>
    <n v="1477939"/>
    <s v="RFID Card Member"/>
    <s v="Campbellsport"/>
    <s v="WI"/>
    <n v="53010"/>
    <s v="UNITED STATES"/>
    <s v="Annual Pass"/>
    <n v="11163"/>
    <x v="54"/>
    <n v="43.060580000000002"/>
    <n v="-87.998589999999993"/>
    <x v="52"/>
    <n v="43.059550000000002"/>
    <n v="-88.008840000000006"/>
    <n v="7"/>
    <n v="0"/>
    <n v="1.1000000000000001"/>
    <n v="1"/>
    <n v="42"/>
    <n v="-1"/>
    <d v="2017-03-21T00:00:00"/>
    <d v="2017-03-01T00:00:00"/>
    <d v="2017-03-21T00:00:00"/>
    <s v="Tuesday"/>
    <d v="1899-12-30T18:31:23"/>
    <d v="1899-12-30T19:00:00"/>
    <n v="1"/>
    <d v="2017-03-21T00:00:00"/>
    <d v="2017-03-01T00:00:00"/>
    <d v="2017-03-21T00:00:00"/>
    <s v="Tuesday"/>
    <d v="1899-12-30T18:38:29"/>
    <d v="1899-12-30T19:00:00"/>
    <s v="One Way"/>
  </r>
  <r>
    <n v="1357250"/>
    <s v="RFID Card Member"/>
    <s v="Milwaukee"/>
    <s v="WI"/>
    <n v="53202"/>
    <s v="UNITED STATES"/>
    <s v="Annual Pass"/>
    <n v="361"/>
    <x v="2"/>
    <n v="43.03886"/>
    <n v="-87.902720000000002"/>
    <x v="2"/>
    <n v="43.048200000000001"/>
    <n v="-87.900859999999994"/>
    <n v="5"/>
    <n v="0"/>
    <n v="0.8"/>
    <n v="0.7"/>
    <n v="30"/>
    <n v="-1"/>
    <d v="2017-03-21T00:00:00"/>
    <d v="2017-03-01T00:00:00"/>
    <d v="2017-03-21T00:00:00"/>
    <s v="Tuesday"/>
    <d v="1899-12-30T20:55:42"/>
    <d v="1899-12-30T21:00:00"/>
    <n v="1"/>
    <d v="2017-03-21T00:00:00"/>
    <d v="2017-03-01T00:00:00"/>
    <d v="2017-03-21T00:00:00"/>
    <s v="Tuesday"/>
    <d v="1899-12-30T21:00:39"/>
    <d v="1899-12-30T21:00:00"/>
    <s v="One Way"/>
  </r>
  <r>
    <n v="1357250"/>
    <s v="RFID Card Member"/>
    <s v="Milwaukee"/>
    <s v="WI"/>
    <n v="53202"/>
    <s v="UNITED STATES"/>
    <s v="Annual Pass"/>
    <n v="361"/>
    <x v="1"/>
    <n v="43.048200000000001"/>
    <n v="-87.900859999999994"/>
    <x v="1"/>
    <n v="43.03886"/>
    <n v="-87.902720000000002"/>
    <n v="4"/>
    <n v="0"/>
    <n v="0.6"/>
    <n v="0.6"/>
    <n v="24"/>
    <n v="-1"/>
    <d v="2017-03-22T00:00:00"/>
    <d v="2017-03-01T00:00:00"/>
    <d v="2017-03-22T00:00:00"/>
    <s v="Wednesday"/>
    <d v="1899-12-30T06:37:26"/>
    <d v="1899-12-30T07:00:00"/>
    <n v="1"/>
    <d v="2017-03-22T00:00:00"/>
    <d v="2017-03-01T00:00:00"/>
    <d v="2017-03-22T00:00:00"/>
    <s v="Wednesday"/>
    <d v="1899-12-30T06:41:19"/>
    <d v="1899-12-30T07:00:00"/>
    <s v="One Way"/>
  </r>
  <r>
    <n v="1017964"/>
    <s v="RFID Card Member"/>
    <s v="Milwaukee"/>
    <s v="WI"/>
    <n v="53202"/>
    <s v="UNITED STATES"/>
    <s v="Annual Pass"/>
    <n v="317"/>
    <x v="48"/>
    <n v="43.058619999999998"/>
    <n v="-87.885319999999993"/>
    <x v="1"/>
    <n v="43.03886"/>
    <n v="-87.902720000000002"/>
    <n v="13"/>
    <n v="0"/>
    <n v="2"/>
    <n v="1.9"/>
    <n v="78"/>
    <n v="-1"/>
    <d v="2017-03-22T00:00:00"/>
    <d v="2017-03-01T00:00:00"/>
    <d v="2017-03-22T00:00:00"/>
    <s v="Wednesday"/>
    <d v="1899-12-30T07:59:38"/>
    <d v="1899-12-30T08:00:00"/>
    <n v="1"/>
    <d v="2017-03-22T00:00:00"/>
    <d v="2017-03-01T00:00:00"/>
    <d v="2017-03-22T00:00:00"/>
    <s v="Wednesday"/>
    <d v="1899-12-30T08:12:22"/>
    <d v="1899-12-30T08:00:00"/>
    <s v="One Way"/>
  </r>
  <r>
    <n v="927112"/>
    <s v="RFID Card Member"/>
    <s v="milwaukee"/>
    <s v="WI"/>
    <n v="53202"/>
    <s v="UNITED STATES"/>
    <s v="Annual Pass"/>
    <n v="11066"/>
    <x v="8"/>
    <n v="43.04804"/>
    <n v="-87.896720000000002"/>
    <x v="18"/>
    <n v="43.074890000000003"/>
    <n v="-87.882810000000006"/>
    <n v="20"/>
    <n v="0"/>
    <n v="3"/>
    <n v="2.9"/>
    <n v="120"/>
    <n v="-1"/>
    <d v="2017-03-22T00:00:00"/>
    <d v="2017-03-01T00:00:00"/>
    <d v="2017-03-22T00:00:00"/>
    <s v="Wednesday"/>
    <d v="1899-12-30T13:33:34"/>
    <d v="1899-12-30T14:00:00"/>
    <n v="1"/>
    <d v="2017-03-22T00:00:00"/>
    <d v="2017-03-01T00:00:00"/>
    <d v="2017-03-22T00:00:00"/>
    <s v="Wednesday"/>
    <d v="1899-12-30T13:53:52"/>
    <d v="1899-12-30T14:00:00"/>
    <s v="One Way"/>
  </r>
  <r>
    <n v="1135547"/>
    <s v="RFID Card Member"/>
    <s v="Milwaukee"/>
    <s v="WI"/>
    <n v="53202"/>
    <s v="UNITED STATES"/>
    <s v="Annual Pass"/>
    <n v="357"/>
    <x v="15"/>
    <n v="43.04824"/>
    <n v="-87.904970000000006"/>
    <x v="28"/>
    <n v="43.038719999999998"/>
    <n v="-87.905339999999995"/>
    <n v="64"/>
    <n v="0"/>
    <n v="9.6"/>
    <n v="9.1"/>
    <n v="384"/>
    <n v="-1"/>
    <d v="2017-03-22T00:00:00"/>
    <d v="2017-03-01T00:00:00"/>
    <d v="2017-03-22T00:00:00"/>
    <s v="Wednesday"/>
    <d v="1899-12-30T16:52:40"/>
    <d v="1899-12-30T17:00:00"/>
    <n v="1"/>
    <d v="2017-03-22T00:00:00"/>
    <d v="2017-03-01T00:00:00"/>
    <d v="2017-03-22T00:00:00"/>
    <s v="Wednesday"/>
    <d v="1899-12-30T17:56:32"/>
    <d v="1899-12-30T18:00:00"/>
    <s v="One Way"/>
  </r>
  <r>
    <n v="1260485"/>
    <s v="RFID Card Member"/>
    <s v="Shorewood"/>
    <s v="WI"/>
    <n v="53211"/>
    <s v="UNITED STATES"/>
    <s v="Annual Pass"/>
    <n v="5477"/>
    <x v="2"/>
    <n v="43.03886"/>
    <n v="-87.902720000000002"/>
    <x v="2"/>
    <n v="43.048200000000001"/>
    <n v="-87.900859999999994"/>
    <n v="6"/>
    <n v="0"/>
    <n v="0.9"/>
    <n v="0.9"/>
    <n v="36"/>
    <n v="-1"/>
    <d v="2017-03-22T00:00:00"/>
    <d v="2017-03-01T00:00:00"/>
    <d v="2017-03-22T00:00:00"/>
    <s v="Wednesday"/>
    <d v="1899-12-30T17:09:20"/>
    <d v="1899-12-30T17:00:00"/>
    <n v="1"/>
    <d v="2017-03-22T00:00:00"/>
    <d v="2017-03-01T00:00:00"/>
    <d v="2017-03-22T00:00:00"/>
    <s v="Wednesday"/>
    <d v="1899-12-30T17:15:32"/>
    <d v="1899-12-30T17:00:00"/>
    <s v="One Way"/>
  </r>
  <r>
    <n v="1224068"/>
    <s v="RFID Card Member"/>
    <s v="Milwaukee"/>
    <s v="WI"/>
    <n v="53212"/>
    <s v="UNITED STATES"/>
    <s v="Bublr for Organizations"/>
    <n v="5460"/>
    <x v="17"/>
    <n v="43.066893999999998"/>
    <n v="-87.877936000000005"/>
    <x v="10"/>
    <n v="43.042490000000001"/>
    <n v="-87.909959999999998"/>
    <n v="19"/>
    <n v="0"/>
    <n v="2.9"/>
    <n v="2.7"/>
    <n v="114"/>
    <n v="-1"/>
    <d v="2017-03-22T00:00:00"/>
    <d v="2017-03-01T00:00:00"/>
    <d v="2017-03-22T00:00:00"/>
    <s v="Wednesday"/>
    <d v="1899-12-30T18:11:51"/>
    <d v="1899-12-30T18:00:00"/>
    <n v="1"/>
    <d v="2017-03-22T00:00:00"/>
    <d v="2017-03-01T00:00:00"/>
    <d v="2017-03-22T00:00:00"/>
    <s v="Wednesday"/>
    <d v="1899-12-30T18:30:19"/>
    <d v="1899-12-30T19:00:00"/>
    <s v="One Way"/>
  </r>
  <r>
    <n v="1358502"/>
    <s v="RFID Card Member"/>
    <s v="Clintonville"/>
    <s v="WI"/>
    <n v="54929"/>
    <s v="UNITED STATES"/>
    <s v="Annual Pass"/>
    <n v="336"/>
    <x v="17"/>
    <n v="43.066893999999998"/>
    <n v="-87.877936000000005"/>
    <x v="47"/>
    <n v="43.06033"/>
    <n v="-87.89546"/>
    <n v="7"/>
    <n v="0"/>
    <n v="1.1000000000000001"/>
    <n v="1"/>
    <n v="42"/>
    <n v="-1"/>
    <d v="2017-03-23T00:00:00"/>
    <d v="2017-03-01T00:00:00"/>
    <d v="2017-03-23T00:00:00"/>
    <s v="Thursday"/>
    <d v="1899-12-30T14:15:29"/>
    <d v="1899-12-30T14:00:00"/>
    <n v="1"/>
    <d v="2017-03-23T00:00:00"/>
    <d v="2017-03-01T00:00:00"/>
    <d v="2017-03-23T00:00:00"/>
    <s v="Thursday"/>
    <d v="1899-12-30T14:22:29"/>
    <d v="1899-12-30T14:00:00"/>
    <s v="One Way"/>
  </r>
  <r>
    <n v="1478009"/>
    <s v="RFID Card Member"/>
    <s v="Milwaukee"/>
    <s v="WI"/>
    <n v="53211"/>
    <s v="UNITED STATES"/>
    <s v="Annual Pass"/>
    <n v="5471"/>
    <x v="7"/>
    <n v="43.038580000000003"/>
    <n v="-87.90934"/>
    <x v="3"/>
    <n v="43.03519"/>
    <n v="-87.907390000000007"/>
    <n v="4"/>
    <n v="0"/>
    <n v="0.6"/>
    <n v="0.6"/>
    <n v="24"/>
    <n v="-1"/>
    <d v="2017-03-24T00:00:00"/>
    <d v="2017-03-01T00:00:00"/>
    <d v="2017-03-24T00:00:00"/>
    <s v="Friday"/>
    <d v="1899-12-30T10:28:36"/>
    <d v="1899-12-30T10:00:00"/>
    <n v="1"/>
    <d v="2017-03-24T00:00:00"/>
    <d v="2017-03-01T00:00:00"/>
    <d v="2017-03-24T00:00:00"/>
    <s v="Friday"/>
    <d v="1899-12-30T10:32:02"/>
    <d v="1899-12-30T11:00:00"/>
    <s v="One Way"/>
  </r>
  <r>
    <n v="1004235"/>
    <s v="RFID Card Member"/>
    <s v="Milwaukee"/>
    <s v="WI"/>
    <n v="53203"/>
    <s v="UNITED STATES"/>
    <s v="Annual Pass"/>
    <n v="11112"/>
    <x v="31"/>
    <n v="43.052460000000004"/>
    <n v="-87.891000000000005"/>
    <x v="28"/>
    <n v="43.038719999999998"/>
    <n v="-87.905339999999995"/>
    <n v="12"/>
    <n v="0"/>
    <n v="1.8"/>
    <n v="1.7"/>
    <n v="72"/>
    <n v="-1"/>
    <d v="2017-03-24T00:00:00"/>
    <d v="2017-03-01T00:00:00"/>
    <d v="2017-03-24T00:00:00"/>
    <s v="Friday"/>
    <d v="1899-12-30T11:58:30"/>
    <d v="1899-12-30T12:00:00"/>
    <n v="1"/>
    <d v="2017-03-24T00:00:00"/>
    <d v="2017-03-01T00:00:00"/>
    <d v="2017-03-24T00:00:00"/>
    <s v="Friday"/>
    <d v="1899-12-30T12:10:14"/>
    <d v="1899-12-30T12:00:00"/>
    <s v="One Way"/>
  </r>
  <r>
    <n v="1351368"/>
    <s v="RFID Card Member"/>
    <s v="Milwaukee"/>
    <s v="WI"/>
    <n v="53202"/>
    <s v="UNITED STATES"/>
    <s v="Annual Pass"/>
    <n v="5462"/>
    <x v="32"/>
    <n v="43.040154000000001"/>
    <n v="-87.932113000000001"/>
    <x v="9"/>
    <n v="43.03913"/>
    <n v="-87.916150000000002"/>
    <n v="9"/>
    <n v="0"/>
    <n v="1.4"/>
    <n v="1.3"/>
    <n v="54"/>
    <n v="-1"/>
    <d v="2017-03-24T00:00:00"/>
    <d v="2017-03-01T00:00:00"/>
    <d v="2017-03-24T00:00:00"/>
    <s v="Friday"/>
    <d v="1899-12-30T13:04:45"/>
    <d v="1899-12-30T13:00:00"/>
    <n v="1"/>
    <d v="2017-03-24T00:00:00"/>
    <d v="2017-03-01T00:00:00"/>
    <d v="2017-03-24T00:00:00"/>
    <s v="Friday"/>
    <d v="1899-12-30T13:13:55"/>
    <d v="1899-12-30T13:00:00"/>
    <s v="One Way"/>
  </r>
  <r>
    <n v="1250902"/>
    <s v="RFID Card Member"/>
    <s v="Wauwatosa"/>
    <s v="WI"/>
    <n v="53213"/>
    <s v="UNITED STATES"/>
    <s v="Bublr for Organizations"/>
    <n v="5455"/>
    <x v="34"/>
    <n v="43.060250000000003"/>
    <n v="-87.892169999999993"/>
    <x v="47"/>
    <n v="43.06033"/>
    <n v="-87.89546"/>
    <n v="1"/>
    <n v="0"/>
    <n v="0.2"/>
    <n v="0.1"/>
    <n v="6"/>
    <n v="-1"/>
    <d v="2017-03-24T00:00:00"/>
    <d v="2017-03-01T00:00:00"/>
    <d v="2017-03-24T00:00:00"/>
    <s v="Friday"/>
    <d v="1899-12-30T17:04:15"/>
    <d v="1899-12-30T17:00:00"/>
    <n v="1"/>
    <d v="2017-03-24T00:00:00"/>
    <d v="2017-03-01T00:00:00"/>
    <d v="2017-03-24T00:00:00"/>
    <s v="Friday"/>
    <d v="1899-12-30T17:05:29"/>
    <d v="1899-12-30T17:00:00"/>
    <s v="One Way"/>
  </r>
  <r>
    <n v="1250902"/>
    <s v="RFID Card Member"/>
    <s v="Wauwatosa"/>
    <s v="WI"/>
    <n v="53213"/>
    <s v="UNITED STATES"/>
    <s v="Bublr for Organizations"/>
    <n v="11078"/>
    <x v="23"/>
    <n v="43.05847"/>
    <n v="-87.898079999999993"/>
    <x v="22"/>
    <n v="43.060250000000003"/>
    <n v="-87.892169999999993"/>
    <n v="3"/>
    <n v="0"/>
    <n v="0.5"/>
    <n v="0.4"/>
    <n v="18"/>
    <n v="-1"/>
    <d v="2017-03-25T00:00:00"/>
    <d v="2017-03-01T00:00:00"/>
    <d v="2017-03-25T00:00:00"/>
    <s v="Saturday"/>
    <d v="1899-12-30T16:59:32"/>
    <d v="1899-12-30T17:00:00"/>
    <n v="1"/>
    <d v="2017-03-25T00:00:00"/>
    <d v="2017-03-01T00:00:00"/>
    <d v="2017-03-25T00:00:00"/>
    <s v="Saturday"/>
    <d v="1899-12-30T17:02:34"/>
    <d v="1899-12-30T17:00:00"/>
    <s v="One Way"/>
  </r>
  <r>
    <n v="1344495"/>
    <s v="RFID Card Member"/>
    <s v="Kenosha"/>
    <s v="WI"/>
    <n v="53144"/>
    <s v="UNITED STATES"/>
    <s v="Annual Pass"/>
    <n v="11072"/>
    <x v="46"/>
    <n v="43.063749000000001"/>
    <n v="-87.887962999999999"/>
    <x v="47"/>
    <n v="43.06033"/>
    <n v="-87.89546"/>
    <n v="4"/>
    <n v="0"/>
    <n v="0.6"/>
    <n v="0.6"/>
    <n v="24"/>
    <n v="-1"/>
    <d v="2017-03-25T00:00:00"/>
    <d v="2017-03-01T00:00:00"/>
    <d v="2017-03-25T00:00:00"/>
    <s v="Saturday"/>
    <d v="1899-12-30T23:41:21"/>
    <d v="1899-12-31T00:00:00"/>
    <n v="1"/>
    <d v="2017-03-25T00:00:00"/>
    <d v="2017-03-01T00:00:00"/>
    <d v="2017-03-25T00:00:00"/>
    <s v="Saturday"/>
    <d v="1899-12-30T23:45:50"/>
    <d v="1899-12-31T00:00:00"/>
    <s v="One Way"/>
  </r>
  <r>
    <n v="1425087"/>
    <s v="RFID Card Member"/>
    <s v="milwaukee"/>
    <s v="WI"/>
    <n v="53212"/>
    <s v="UNITED STATES"/>
    <s v="Annual Pass"/>
    <n v="5530"/>
    <x v="13"/>
    <n v="43.03913"/>
    <n v="-87.916150000000002"/>
    <x v="47"/>
    <n v="43.06033"/>
    <n v="-87.89546"/>
    <n v="12"/>
    <n v="0"/>
    <n v="1.8"/>
    <n v="1.7"/>
    <n v="72"/>
    <n v="-1"/>
    <d v="2017-03-26T00:00:00"/>
    <d v="2017-03-01T00:00:00"/>
    <d v="2017-03-26T00:00:00"/>
    <s v="Sunday"/>
    <d v="1899-12-30T17:31:06"/>
    <d v="1899-12-30T18:00:00"/>
    <n v="1"/>
    <d v="2017-03-26T00:00:00"/>
    <d v="2017-03-01T00:00:00"/>
    <d v="2017-03-26T00:00:00"/>
    <s v="Sunday"/>
    <d v="1899-12-30T17:43:41"/>
    <d v="1899-12-30T18:00:00"/>
    <s v="One Way"/>
  </r>
  <r>
    <n v="1260485"/>
    <s v="RFID Card Member"/>
    <s v="Shorewood"/>
    <s v="WI"/>
    <n v="53211"/>
    <s v="UNITED STATES"/>
    <s v="Annual Pass"/>
    <n v="11120"/>
    <x v="1"/>
    <n v="43.048200000000001"/>
    <n v="-87.900859999999994"/>
    <x v="1"/>
    <n v="43.03886"/>
    <n v="-87.902720000000002"/>
    <n v="6"/>
    <n v="0"/>
    <n v="0.9"/>
    <n v="0.9"/>
    <n v="36"/>
    <n v="-1"/>
    <d v="2017-03-27T00:00:00"/>
    <d v="2017-03-01T00:00:00"/>
    <d v="2017-03-27T00:00:00"/>
    <s v="Monday"/>
    <d v="1899-12-30T07:47:42"/>
    <d v="1899-12-30T08:00:00"/>
    <n v="1"/>
    <d v="2017-03-27T00:00:00"/>
    <d v="2017-03-01T00:00:00"/>
    <d v="2017-03-27T00:00:00"/>
    <s v="Monday"/>
    <d v="1899-12-30T07:53:30"/>
    <d v="1899-12-30T08:00:00"/>
    <s v="One Way"/>
  </r>
  <r>
    <n v="1489319"/>
    <s v="RFID Card Member"/>
    <s v="Brookfield"/>
    <s v="WI"/>
    <n v="53045"/>
    <s v="UNITED STATES"/>
    <s v="Annual Pass"/>
    <n v="11077"/>
    <x v="21"/>
    <n v="43.060786"/>
    <n v="-87.883825999999999"/>
    <x v="18"/>
    <n v="43.074890000000003"/>
    <n v="-87.882810000000006"/>
    <n v="6"/>
    <n v="0"/>
    <n v="0.9"/>
    <n v="0.9"/>
    <n v="36"/>
    <n v="-1"/>
    <d v="2017-03-27T00:00:00"/>
    <d v="2017-03-01T00:00:00"/>
    <d v="2017-03-27T00:00:00"/>
    <s v="Monday"/>
    <d v="1899-12-30T10:32:03"/>
    <d v="1899-12-30T11:00:00"/>
    <n v="1"/>
    <d v="2017-03-27T00:00:00"/>
    <d v="2017-03-01T00:00:00"/>
    <d v="2017-03-27T00:00:00"/>
    <s v="Monday"/>
    <d v="1899-12-30T10:38:33"/>
    <d v="1899-12-30T11:00:00"/>
    <s v="One Way"/>
  </r>
  <r>
    <n v="986622"/>
    <s v="RFID Card Member"/>
    <s v="Waukegan"/>
    <s v="IL"/>
    <n v="60085"/>
    <s v="UNITED STATES"/>
    <s v="Annual Pass"/>
    <n v="5479"/>
    <x v="29"/>
    <n v="43.045712999999999"/>
    <n v="-87.899756999999994"/>
    <x v="26"/>
    <n v="43.052460000000004"/>
    <n v="-87.891000000000005"/>
    <n v="5"/>
    <n v="0"/>
    <n v="0.8"/>
    <n v="0.7"/>
    <n v="30"/>
    <n v="-1"/>
    <d v="2017-03-27T00:00:00"/>
    <d v="2017-03-01T00:00:00"/>
    <d v="2017-03-27T00:00:00"/>
    <s v="Monday"/>
    <d v="1899-12-30T11:46:24"/>
    <d v="1899-12-30T12:00:00"/>
    <n v="1"/>
    <d v="2017-03-27T00:00:00"/>
    <d v="2017-03-01T00:00:00"/>
    <d v="2017-03-27T00:00:00"/>
    <s v="Monday"/>
    <d v="1899-12-30T11:51:30"/>
    <d v="1899-12-30T12:00:00"/>
    <s v="One Way"/>
  </r>
  <r>
    <n v="671983"/>
    <s v="RFID Card Member"/>
    <s v="Whitefish Bay"/>
    <s v="WI"/>
    <n v="53217"/>
    <s v="UNITED STATES"/>
    <s v="Annual Pass"/>
    <n v="11162"/>
    <x v="2"/>
    <n v="43.03886"/>
    <n v="-87.902720000000002"/>
    <x v="3"/>
    <n v="43.03519"/>
    <n v="-87.907390000000007"/>
    <n v="26"/>
    <n v="0"/>
    <n v="3.9"/>
    <n v="3.7"/>
    <n v="156"/>
    <n v="-1"/>
    <d v="2017-03-27T00:00:00"/>
    <d v="2017-03-01T00:00:00"/>
    <d v="2017-03-27T00:00:00"/>
    <s v="Monday"/>
    <d v="1899-12-30T12:49:25"/>
    <d v="1899-12-30T13:00:00"/>
    <n v="1"/>
    <d v="2017-03-27T00:00:00"/>
    <d v="2017-03-01T00:00:00"/>
    <d v="2017-03-27T00:00:00"/>
    <s v="Monday"/>
    <d v="1899-12-30T13:15:08"/>
    <d v="1899-12-30T13:00:00"/>
    <s v="One Way"/>
  </r>
  <r>
    <n v="1351368"/>
    <s v="RFID Card Member"/>
    <s v="Milwaukee"/>
    <s v="WI"/>
    <n v="53202"/>
    <s v="UNITED STATES"/>
    <s v="Annual Pass"/>
    <n v="11"/>
    <x v="32"/>
    <n v="43.040154000000001"/>
    <n v="-87.932113000000001"/>
    <x v="4"/>
    <n v="43.038580000000003"/>
    <n v="-87.90934"/>
    <n v="11"/>
    <n v="0"/>
    <n v="1.7"/>
    <n v="1.6"/>
    <n v="66"/>
    <n v="-1"/>
    <d v="2017-03-27T00:00:00"/>
    <d v="2017-03-01T00:00:00"/>
    <d v="2017-03-27T00:00:00"/>
    <s v="Monday"/>
    <d v="1899-12-30T13:04:12"/>
    <d v="1899-12-30T13:00:00"/>
    <n v="1"/>
    <d v="2017-03-27T00:00:00"/>
    <d v="2017-03-01T00:00:00"/>
    <d v="2017-03-27T00:00:00"/>
    <s v="Monday"/>
    <d v="1899-12-30T13:15:21"/>
    <d v="1899-12-30T13:00:00"/>
    <s v="One Way"/>
  </r>
  <r>
    <n v="1253542"/>
    <s v="RFID Card Member"/>
    <s v="fox point"/>
    <s v="WI"/>
    <n v="53217"/>
    <s v="UNITED STATES"/>
    <s v="Bublr for Organizations"/>
    <n v="5527"/>
    <x v="19"/>
    <n v="43.074890000000003"/>
    <n v="-87.882810000000006"/>
    <x v="7"/>
    <n v="43.074655999999997"/>
    <n v="-87.889011999999994"/>
    <n v="3"/>
    <n v="0"/>
    <n v="0.5"/>
    <n v="0.4"/>
    <n v="18"/>
    <n v="-1"/>
    <d v="2017-03-27T00:00:00"/>
    <d v="2017-03-01T00:00:00"/>
    <d v="2017-03-27T00:00:00"/>
    <s v="Monday"/>
    <d v="1899-12-30T13:47:45"/>
    <d v="1899-12-30T14:00:00"/>
    <n v="1"/>
    <d v="2017-03-27T00:00:00"/>
    <d v="2017-03-01T00:00:00"/>
    <d v="2017-03-27T00:00:00"/>
    <s v="Monday"/>
    <d v="1899-12-30T13:50:56"/>
    <d v="1899-12-30T14:00:00"/>
    <s v="One Way"/>
  </r>
  <r>
    <n v="1344495"/>
    <s v="RFID Card Member"/>
    <s v="Kenosha"/>
    <s v="WI"/>
    <n v="53144"/>
    <s v="UNITED STATES"/>
    <s v="Annual Pass"/>
    <n v="11072"/>
    <x v="24"/>
    <n v="43.06033"/>
    <n v="-87.89546"/>
    <x v="53"/>
    <n v="43.063749000000001"/>
    <n v="-87.887962999999999"/>
    <n v="4"/>
    <n v="0"/>
    <n v="0.6"/>
    <n v="0.6"/>
    <n v="24"/>
    <n v="-1"/>
    <d v="2017-03-27T00:00:00"/>
    <d v="2017-03-01T00:00:00"/>
    <d v="2017-03-27T00:00:00"/>
    <s v="Monday"/>
    <d v="1899-12-30T16:39:08"/>
    <d v="1899-12-30T17:00:00"/>
    <n v="1"/>
    <d v="2017-03-27T00:00:00"/>
    <d v="2017-03-01T00:00:00"/>
    <d v="2017-03-27T00:00:00"/>
    <s v="Monday"/>
    <d v="1899-12-30T16:43:34"/>
    <d v="1899-12-30T17:00:00"/>
    <s v="One Way"/>
  </r>
  <r>
    <n v="1400126"/>
    <s v="RFID Card Member"/>
    <s v="Milwaukee"/>
    <s v="WI"/>
    <n v="53211"/>
    <s v="UNITED STATES"/>
    <s v="Annual Pass"/>
    <n v="91"/>
    <x v="17"/>
    <n v="43.066893999999998"/>
    <n v="-87.877936000000005"/>
    <x v="47"/>
    <n v="43.06033"/>
    <n v="-87.89546"/>
    <n v="8"/>
    <n v="0"/>
    <n v="1.2"/>
    <n v="1.1000000000000001"/>
    <n v="48"/>
    <n v="-1"/>
    <d v="2017-03-27T00:00:00"/>
    <d v="2017-03-01T00:00:00"/>
    <d v="2017-03-27T00:00:00"/>
    <s v="Monday"/>
    <d v="1899-12-30T18:21:49"/>
    <d v="1899-12-30T18:00:00"/>
    <n v="1"/>
    <d v="2017-03-27T00:00:00"/>
    <d v="2017-03-01T00:00:00"/>
    <d v="2017-03-27T00:00:00"/>
    <s v="Monday"/>
    <d v="1899-12-30T18:29:19"/>
    <d v="1899-12-30T18:00:00"/>
    <s v="One Way"/>
  </r>
  <r>
    <n v="1400126"/>
    <s v="RFID Card Member"/>
    <s v="Milwaukee"/>
    <s v="WI"/>
    <n v="53211"/>
    <s v="UNITED STATES"/>
    <s v="Annual Pass"/>
    <n v="242"/>
    <x v="24"/>
    <n v="43.06033"/>
    <n v="-87.89546"/>
    <x v="49"/>
    <n v="43.066893999999998"/>
    <n v="-87.877936000000005"/>
    <n v="11"/>
    <n v="0"/>
    <n v="1.7"/>
    <n v="1.6"/>
    <n v="66"/>
    <n v="-1"/>
    <d v="2017-03-27T00:00:00"/>
    <d v="2017-03-01T00:00:00"/>
    <d v="2017-03-27T00:00:00"/>
    <s v="Monday"/>
    <d v="1899-12-30T22:14:42"/>
    <d v="1899-12-30T22:00:00"/>
    <n v="1"/>
    <d v="2017-03-27T00:00:00"/>
    <d v="2017-03-01T00:00:00"/>
    <d v="2017-03-27T00:00:00"/>
    <s v="Monday"/>
    <d v="1899-12-30T22:25:21"/>
    <d v="1899-12-30T22:00:00"/>
    <s v="One Way"/>
  </r>
  <r>
    <n v="946290"/>
    <s v="RFID Card Member"/>
    <s v="Milwaukee"/>
    <s v="WI"/>
    <n v="53208"/>
    <s v="UNITED STATES"/>
    <s v="Annual Pass"/>
    <n v="11102"/>
    <x v="52"/>
    <n v="43.069021999999997"/>
    <n v="-87.887940999999998"/>
    <x v="44"/>
    <n v="43.077359999999999"/>
    <n v="-87.880769999999998"/>
    <n v="7"/>
    <n v="0"/>
    <n v="1.1000000000000001"/>
    <n v="1"/>
    <n v="42"/>
    <n v="-1"/>
    <d v="2017-03-28T00:00:00"/>
    <d v="2017-03-01T00:00:00"/>
    <d v="2017-03-28T00:00:00"/>
    <s v="Tuesday"/>
    <d v="1899-12-30T07:27:05"/>
    <d v="1899-12-30T07:00:00"/>
    <n v="1"/>
    <d v="2017-03-28T00:00:00"/>
    <d v="2017-03-01T00:00:00"/>
    <d v="2017-03-28T00:00:00"/>
    <s v="Tuesday"/>
    <d v="1899-12-30T07:34:50"/>
    <d v="1899-12-30T08:00:00"/>
    <s v="One Way"/>
  </r>
  <r>
    <n v="1088320"/>
    <s v="RFID Card Member"/>
    <s v="milwaukee"/>
    <s v="WI"/>
    <n v="53202"/>
    <s v="UNITED STATES"/>
    <s v="Annual Pass"/>
    <n v="28"/>
    <x v="1"/>
    <n v="43.048200000000001"/>
    <n v="-87.900859999999994"/>
    <x v="1"/>
    <n v="43.03886"/>
    <n v="-87.902720000000002"/>
    <n v="5"/>
    <n v="0"/>
    <n v="0.8"/>
    <n v="0.7"/>
    <n v="30"/>
    <n v="-1"/>
    <d v="2017-03-28T00:00:00"/>
    <d v="2017-03-01T00:00:00"/>
    <d v="2017-03-28T00:00:00"/>
    <s v="Tuesday"/>
    <d v="1899-12-30T09:07:03"/>
    <d v="1899-12-30T09:00:00"/>
    <n v="1"/>
    <d v="2017-03-28T00:00:00"/>
    <d v="2017-03-01T00:00:00"/>
    <d v="2017-03-28T00:00:00"/>
    <s v="Tuesday"/>
    <d v="1899-12-30T09:12:11"/>
    <d v="1899-12-30T09:00:00"/>
    <s v="One Way"/>
  </r>
  <r>
    <n v="1371872"/>
    <s v="RFID Card Member"/>
    <s v="Wauwatosa"/>
    <s v="WI"/>
    <n v="53222"/>
    <s v="UNITED STATES"/>
    <s v="Annual Pass"/>
    <n v="976"/>
    <x v="7"/>
    <n v="43.038580000000003"/>
    <n v="-87.90934"/>
    <x v="30"/>
    <n v="43.058010000000003"/>
    <n v="-87.877300000000005"/>
    <n v="25"/>
    <n v="0"/>
    <n v="3.8"/>
    <n v="3.6"/>
    <n v="150"/>
    <n v="-1"/>
    <d v="2017-03-28T00:00:00"/>
    <d v="2017-03-01T00:00:00"/>
    <d v="2017-03-28T00:00:00"/>
    <s v="Tuesday"/>
    <d v="1899-12-30T12:59:54"/>
    <d v="1899-12-30T13:00:00"/>
    <n v="1"/>
    <d v="2017-03-28T00:00:00"/>
    <d v="2017-03-01T00:00:00"/>
    <d v="2017-03-28T00:00:00"/>
    <s v="Tuesday"/>
    <d v="1899-12-30T13:24:20"/>
    <d v="1899-12-30T13:00:00"/>
    <s v="One Way"/>
  </r>
  <r>
    <n v="558783"/>
    <s v="RFID Card Member"/>
    <s v="Oconomowoc"/>
    <s v="WI"/>
    <n v="53066"/>
    <s v="UNITED STATES"/>
    <s v="Annual Pass"/>
    <n v="5421"/>
    <x v="2"/>
    <n v="43.03886"/>
    <n v="-87.902720000000002"/>
    <x v="28"/>
    <n v="43.038719999999998"/>
    <n v="-87.905339999999995"/>
    <n v="2"/>
    <n v="0"/>
    <n v="0.3"/>
    <n v="0.3"/>
    <n v="12"/>
    <n v="-1"/>
    <d v="2017-03-28T00:00:00"/>
    <d v="2017-03-01T00:00:00"/>
    <d v="2017-03-28T00:00:00"/>
    <s v="Tuesday"/>
    <d v="1899-12-30T17:13:10"/>
    <d v="1899-12-30T17:00:00"/>
    <n v="1"/>
    <d v="2017-03-28T00:00:00"/>
    <d v="2017-03-01T00:00:00"/>
    <d v="2017-03-28T00:00:00"/>
    <s v="Tuesday"/>
    <d v="1899-12-30T17:15:07"/>
    <d v="1899-12-30T17:00:00"/>
    <s v="One Way"/>
  </r>
  <r>
    <n v="1442430"/>
    <s v="RFID Card Member"/>
    <s v="Milwaukee"/>
    <s v="WI"/>
    <n v="53211"/>
    <s v="UNITED STATES"/>
    <s v="Annual Pass"/>
    <n v="362"/>
    <x v="19"/>
    <n v="43.074890000000003"/>
    <n v="-87.882810000000006"/>
    <x v="7"/>
    <n v="43.074655999999997"/>
    <n v="-87.889011999999994"/>
    <n v="2"/>
    <n v="0"/>
    <n v="0.3"/>
    <n v="0.3"/>
    <n v="12"/>
    <n v="-1"/>
    <d v="2017-03-28T00:00:00"/>
    <d v="2017-03-01T00:00:00"/>
    <d v="2017-03-28T00:00:00"/>
    <s v="Tuesday"/>
    <d v="1899-12-30T17:28:50"/>
    <d v="1899-12-30T17:00:00"/>
    <n v="1"/>
    <d v="2017-03-28T00:00:00"/>
    <d v="2017-03-01T00:00:00"/>
    <d v="2017-03-28T00:00:00"/>
    <s v="Tuesday"/>
    <d v="1899-12-30T17:30:56"/>
    <d v="1899-12-30T18:00:00"/>
    <s v="One Way"/>
  </r>
  <r>
    <n v="1017964"/>
    <s v="RFID Card Member"/>
    <s v="Milwaukee"/>
    <s v="WI"/>
    <n v="53202"/>
    <s v="UNITED STATES"/>
    <s v="Annual Pass"/>
    <n v="99"/>
    <x v="48"/>
    <n v="43.058619999999998"/>
    <n v="-87.885319999999993"/>
    <x v="1"/>
    <n v="43.03886"/>
    <n v="-87.902720000000002"/>
    <n v="11"/>
    <n v="0"/>
    <n v="1.7"/>
    <n v="1.6"/>
    <n v="66"/>
    <n v="-1"/>
    <d v="2017-03-29T00:00:00"/>
    <d v="2017-03-01T00:00:00"/>
    <d v="2017-03-29T00:00:00"/>
    <s v="Wednesday"/>
    <d v="1899-12-30T08:08:05"/>
    <d v="1899-12-30T08:00:00"/>
    <n v="1"/>
    <d v="2017-03-29T00:00:00"/>
    <d v="2017-03-01T00:00:00"/>
    <d v="2017-03-29T00:00:00"/>
    <s v="Wednesday"/>
    <d v="1899-12-30T08:19:59"/>
    <d v="1899-12-30T08:00:00"/>
    <s v="One Way"/>
  </r>
  <r>
    <n v="1010620"/>
    <s v="RFID Card Member"/>
    <s v="Milwaukee"/>
    <s v="WI"/>
    <n v="53202"/>
    <s v="UNITED STATES"/>
    <s v="Annual Pass"/>
    <n v="11078"/>
    <x v="19"/>
    <n v="43.074890000000003"/>
    <n v="-87.882810000000006"/>
    <x v="2"/>
    <n v="43.048200000000001"/>
    <n v="-87.900859999999994"/>
    <n v="14"/>
    <n v="0"/>
    <n v="2.1"/>
    <n v="2"/>
    <n v="84"/>
    <n v="-1"/>
    <d v="2017-03-29T00:00:00"/>
    <d v="2017-03-01T00:00:00"/>
    <d v="2017-03-29T00:00:00"/>
    <s v="Wednesday"/>
    <d v="1899-12-30T16:19:33"/>
    <d v="1899-12-30T16:00:00"/>
    <n v="1"/>
    <d v="2017-03-29T00:00:00"/>
    <d v="2017-03-01T00:00:00"/>
    <d v="2017-03-29T00:00:00"/>
    <s v="Wednesday"/>
    <d v="1899-12-30T16:33:23"/>
    <d v="1899-12-30T17:00:00"/>
    <s v="One Way"/>
  </r>
  <r>
    <n v="1251108"/>
    <s v="RFID Card Member"/>
    <s v="Appleton"/>
    <s v="WI"/>
    <n v="54913"/>
    <s v="UNITED STATES"/>
    <s v="Bublr for Organizations"/>
    <n v="5542"/>
    <x v="24"/>
    <n v="43.06033"/>
    <n v="-87.89546"/>
    <x v="22"/>
    <n v="43.060250000000003"/>
    <n v="-87.892169999999993"/>
    <n v="1"/>
    <n v="0"/>
    <n v="0.2"/>
    <n v="0.1"/>
    <n v="6"/>
    <n v="-1"/>
    <d v="2017-03-29T00:00:00"/>
    <d v="2017-03-01T00:00:00"/>
    <d v="2017-03-29T00:00:00"/>
    <s v="Wednesday"/>
    <d v="1899-12-30T16:22:04"/>
    <d v="1899-12-30T16:00:00"/>
    <n v="1"/>
    <d v="2017-03-29T00:00:00"/>
    <d v="2017-03-01T00:00:00"/>
    <d v="2017-03-29T00:00:00"/>
    <s v="Wednesday"/>
    <d v="1899-12-30T16:23:19"/>
    <d v="1899-12-30T16:00:00"/>
    <s v="One Way"/>
  </r>
  <r>
    <n v="1451574"/>
    <s v="RFID Card Member"/>
    <s v="Milwaukee"/>
    <s v="WI"/>
    <n v="53211"/>
    <s v="UNITED STATES"/>
    <s v="Annual Pass"/>
    <n v="11047"/>
    <x v="19"/>
    <n v="43.074890000000003"/>
    <n v="-87.882810000000006"/>
    <x v="7"/>
    <n v="43.074655999999997"/>
    <n v="-87.889011999999994"/>
    <n v="4"/>
    <n v="0"/>
    <n v="0.6"/>
    <n v="0.6"/>
    <n v="24"/>
    <n v="-1"/>
    <d v="2017-03-29T00:00:00"/>
    <d v="2017-03-01T00:00:00"/>
    <d v="2017-03-29T00:00:00"/>
    <s v="Wednesday"/>
    <d v="1899-12-30T16:58:52"/>
    <d v="1899-12-30T17:00:00"/>
    <n v="1"/>
    <d v="2017-03-29T00:00:00"/>
    <d v="2017-03-01T00:00:00"/>
    <d v="2017-03-29T00:00:00"/>
    <s v="Wednesday"/>
    <d v="1899-12-30T17:02:31"/>
    <d v="1899-12-30T17:00:00"/>
    <s v="One Way"/>
  </r>
  <r>
    <n v="946290"/>
    <s v="RFID Card Member"/>
    <s v="Milwaukee"/>
    <s v="WI"/>
    <n v="53208"/>
    <s v="UNITED STATES"/>
    <s v="Annual Pass"/>
    <n v="11098"/>
    <x v="20"/>
    <n v="43.077359999999999"/>
    <n v="-87.880769999999998"/>
    <x v="18"/>
    <n v="43.074890000000003"/>
    <n v="-87.882810000000006"/>
    <n v="3"/>
    <n v="0"/>
    <n v="0.5"/>
    <n v="0.4"/>
    <n v="18"/>
    <n v="-1"/>
    <d v="2017-03-29T00:00:00"/>
    <d v="2017-03-01T00:00:00"/>
    <d v="2017-03-29T00:00:00"/>
    <s v="Wednesday"/>
    <d v="1899-12-30T18:05:47"/>
    <d v="1899-12-30T18:00:00"/>
    <n v="1"/>
    <d v="2017-03-29T00:00:00"/>
    <d v="2017-03-01T00:00:00"/>
    <d v="2017-03-29T00:00:00"/>
    <s v="Wednesday"/>
    <d v="1899-12-30T18:08:13"/>
    <d v="1899-12-30T18:00:00"/>
    <s v="One Way"/>
  </r>
  <r>
    <n v="1248283"/>
    <s v="RFID Card Member"/>
    <s v="Milwaukee"/>
    <s v="WI"/>
    <n v="53217"/>
    <s v="UNITED STATES"/>
    <s v="Bublr for Organizations"/>
    <n v="11116"/>
    <x v="6"/>
    <n v="43.078530000000001"/>
    <n v="-87.882620000000003"/>
    <x v="30"/>
    <n v="43.058010000000003"/>
    <n v="-87.877300000000005"/>
    <n v="21"/>
    <n v="0"/>
    <n v="3.2"/>
    <n v="3"/>
    <n v="126"/>
    <n v="-1"/>
    <d v="2017-03-29T00:00:00"/>
    <d v="2017-03-01T00:00:00"/>
    <d v="2017-03-29T00:00:00"/>
    <s v="Wednesday"/>
    <d v="1899-12-30T20:58:48"/>
    <d v="1899-12-30T21:00:00"/>
    <n v="1"/>
    <d v="2017-03-29T00:00:00"/>
    <d v="2017-03-01T00:00:00"/>
    <d v="2017-03-29T00:00:00"/>
    <s v="Wednesday"/>
    <d v="1899-12-30T21:19:42"/>
    <d v="1899-12-30T21:00:00"/>
    <s v="One Way"/>
  </r>
  <r>
    <n v="1400126"/>
    <s v="RFID Card Member"/>
    <s v="Milwaukee"/>
    <s v="WI"/>
    <n v="53211"/>
    <s v="UNITED STATES"/>
    <s v="Annual Pass"/>
    <n v="242"/>
    <x v="24"/>
    <n v="43.06033"/>
    <n v="-87.89546"/>
    <x v="49"/>
    <n v="43.066893999999998"/>
    <n v="-87.877936000000005"/>
    <n v="13"/>
    <n v="0"/>
    <n v="2"/>
    <n v="1.9"/>
    <n v="78"/>
    <n v="-1"/>
    <d v="2017-03-29T00:00:00"/>
    <d v="2017-03-01T00:00:00"/>
    <d v="2017-03-29T00:00:00"/>
    <s v="Wednesday"/>
    <d v="1899-12-30T22:21:25"/>
    <d v="1899-12-30T22:00:00"/>
    <n v="1"/>
    <d v="2017-03-29T00:00:00"/>
    <d v="2017-03-01T00:00:00"/>
    <d v="2017-03-29T00:00:00"/>
    <s v="Wednesday"/>
    <d v="1899-12-30T22:34:16"/>
    <d v="1899-12-30T23:00:00"/>
    <s v="One Way"/>
  </r>
  <r>
    <n v="1357250"/>
    <s v="RFID Card Member"/>
    <s v="Milwaukee"/>
    <s v="WI"/>
    <n v="53202"/>
    <s v="UNITED STATES"/>
    <s v="Annual Pass"/>
    <n v="247"/>
    <x v="1"/>
    <n v="43.048200000000001"/>
    <n v="-87.900859999999994"/>
    <x v="1"/>
    <n v="43.03886"/>
    <n v="-87.902720000000002"/>
    <n v="5"/>
    <n v="0"/>
    <n v="0.8"/>
    <n v="0.7"/>
    <n v="30"/>
    <n v="-1"/>
    <d v="2017-03-30T00:00:00"/>
    <d v="2017-03-01T00:00:00"/>
    <d v="2017-03-30T00:00:00"/>
    <s v="Thursday"/>
    <d v="1899-12-30T06:39:21"/>
    <d v="1899-12-30T07:00:00"/>
    <n v="1"/>
    <d v="2017-03-30T00:00:00"/>
    <d v="2017-03-01T00:00:00"/>
    <d v="2017-03-30T00:00:00"/>
    <s v="Thursday"/>
    <d v="1899-12-30T06:44:20"/>
    <d v="1899-12-30T07:00:00"/>
    <s v="One Way"/>
  </r>
  <r>
    <n v="1477939"/>
    <s v="RFID Card Member"/>
    <s v="Campbellsport"/>
    <s v="WI"/>
    <n v="53010"/>
    <s v="UNITED STATES"/>
    <s v="Annual Pass"/>
    <n v="5442"/>
    <x v="17"/>
    <n v="43.066893999999998"/>
    <n v="-87.877936000000005"/>
    <x v="49"/>
    <n v="43.066893999999998"/>
    <n v="-87.877936000000005"/>
    <n v="22"/>
    <n v="0"/>
    <n v="3.3"/>
    <n v="3.1"/>
    <n v="132"/>
    <n v="-1"/>
    <d v="2017-03-30T00:00:00"/>
    <d v="2017-03-01T00:00:00"/>
    <d v="2017-03-30T00:00:00"/>
    <s v="Thursday"/>
    <d v="1899-12-30T19:48:44"/>
    <d v="1899-12-30T20:00:00"/>
    <n v="1"/>
    <d v="2017-03-30T00:00:00"/>
    <d v="2017-03-01T00:00:00"/>
    <d v="2017-03-30T00:00:00"/>
    <s v="Thursday"/>
    <d v="1899-12-30T20:10:19"/>
    <d v="1899-12-30T20:00:00"/>
    <s v="Round Trip"/>
  </r>
  <r>
    <n v="1433213"/>
    <s v="RFID Card Member"/>
    <s v="Milwaukee"/>
    <s v="WI"/>
    <n v="53233"/>
    <s v="UNITED STATES"/>
    <s v="Annual Pass"/>
    <n v="5"/>
    <x v="30"/>
    <n v="43.053040000000003"/>
    <n v="-87.897660000000002"/>
    <x v="46"/>
    <n v="43.041646999999998"/>
    <n v="-87.927257999999995"/>
    <n v="13"/>
    <n v="0"/>
    <n v="2"/>
    <n v="1.9"/>
    <n v="78"/>
    <n v="-1"/>
    <d v="2017-03-31T00:00:00"/>
    <d v="2017-03-01T00:00:00"/>
    <d v="2017-03-31T00:00:00"/>
    <s v="Friday"/>
    <d v="1899-12-30T13:26:26"/>
    <d v="1899-12-30T13:00:00"/>
    <n v="1"/>
    <d v="2017-03-31T00:00:00"/>
    <d v="2017-03-01T00:00:00"/>
    <d v="2017-03-31T00:00:00"/>
    <s v="Friday"/>
    <d v="1899-12-30T13:39:55"/>
    <d v="1899-12-30T14:00:00"/>
    <s v="One Way"/>
  </r>
  <r>
    <n v="1400126"/>
    <s v="RFID Card Member"/>
    <s v="Milwaukee"/>
    <s v="WI"/>
    <n v="53211"/>
    <s v="UNITED STATES"/>
    <s v="Annual Pass"/>
    <n v="100"/>
    <x v="17"/>
    <n v="43.066893999999998"/>
    <n v="-87.877936000000005"/>
    <x v="47"/>
    <n v="43.06033"/>
    <n v="-87.89546"/>
    <n v="8"/>
    <n v="0"/>
    <n v="1.2"/>
    <n v="1.1000000000000001"/>
    <n v="48"/>
    <n v="-1"/>
    <d v="2017-03-31T00:00:00"/>
    <d v="2017-03-01T00:00:00"/>
    <d v="2017-03-31T00:00:00"/>
    <s v="Friday"/>
    <d v="1899-12-30T15:48:59"/>
    <d v="1899-12-30T16:00:00"/>
    <n v="1"/>
    <d v="2017-03-31T00:00:00"/>
    <d v="2017-03-01T00:00:00"/>
    <d v="2017-03-31T00:00:00"/>
    <s v="Friday"/>
    <d v="1899-12-30T15:56:33"/>
    <d v="1899-12-30T16:00:00"/>
    <s v="One Way"/>
  </r>
  <r>
    <n v="946290"/>
    <s v="RFID Card Member"/>
    <s v="Milwaukee"/>
    <s v="WI"/>
    <n v="53208"/>
    <s v="UNITED STATES"/>
    <s v="Annual Pass"/>
    <n v="16"/>
    <x v="20"/>
    <n v="43.077359999999999"/>
    <n v="-87.880769999999998"/>
    <x v="18"/>
    <n v="43.074890000000003"/>
    <n v="-87.882810000000006"/>
    <n v="3"/>
    <n v="0"/>
    <n v="0.5"/>
    <n v="0.4"/>
    <n v="18"/>
    <n v="-1"/>
    <d v="2017-03-31T00:00:00"/>
    <d v="2017-03-01T00:00:00"/>
    <d v="2017-03-31T00:00:00"/>
    <s v="Friday"/>
    <d v="1899-12-30T17:33:20"/>
    <d v="1899-12-30T18:00:00"/>
    <n v="1"/>
    <d v="2017-03-31T00:00:00"/>
    <d v="2017-03-01T00:00:00"/>
    <d v="2017-03-31T00:00:00"/>
    <s v="Friday"/>
    <d v="1899-12-30T17:36:15"/>
    <d v="1899-12-30T18:00:00"/>
    <s v="One Way"/>
  </r>
  <r>
    <n v="1425087"/>
    <s v="RFID Card Member"/>
    <s v="milwaukee"/>
    <s v="WI"/>
    <n v="53212"/>
    <s v="UNITED STATES"/>
    <s v="Annual Pass"/>
    <n v="5530"/>
    <x v="13"/>
    <n v="43.03913"/>
    <n v="-87.916150000000002"/>
    <x v="47"/>
    <n v="43.06033"/>
    <n v="-87.89546"/>
    <n v="12"/>
    <n v="0"/>
    <n v="1.8"/>
    <n v="1.7"/>
    <n v="72"/>
    <n v="-1"/>
    <d v="2017-03-31T00:00:00"/>
    <d v="2017-03-01T00:00:00"/>
    <d v="2017-03-31T00:00:00"/>
    <s v="Friday"/>
    <d v="1899-12-30T20:51:12"/>
    <d v="1899-12-30T21:00:00"/>
    <n v="1"/>
    <d v="2017-03-31T00:00:00"/>
    <d v="2017-03-01T00:00:00"/>
    <d v="2017-03-31T00:00:00"/>
    <s v="Friday"/>
    <d v="1899-12-30T21:03:00"/>
    <d v="1899-12-30T21:00:00"/>
    <s v="One Way"/>
  </r>
  <r>
    <n v="1142876"/>
    <s v="RFID Card Member"/>
    <s v="Milwaukee"/>
    <s v="WI"/>
    <n v="53204"/>
    <s v="UNITED STATES"/>
    <s v="Annual Pass"/>
    <n v="11104"/>
    <x v="13"/>
    <n v="43.03913"/>
    <n v="-87.916150000000002"/>
    <x v="32"/>
    <n v="43.026229999999998"/>
    <n v="-87.912809999999993"/>
    <n v="7"/>
    <n v="0"/>
    <n v="1.1000000000000001"/>
    <n v="1"/>
    <n v="42"/>
    <n v="-1"/>
    <d v="2017-03-31T00:00:00"/>
    <d v="2017-03-01T00:00:00"/>
    <d v="2017-03-31T00:00:00"/>
    <s v="Friday"/>
    <d v="1899-12-30T21:59:11"/>
    <d v="1899-12-30T22:00:00"/>
    <n v="1"/>
    <d v="2017-03-31T00:00:00"/>
    <d v="2017-03-01T00:00:00"/>
    <d v="2017-03-31T00:00:00"/>
    <s v="Friday"/>
    <d v="1899-12-30T22:06:16"/>
    <d v="1899-12-30T22:00:00"/>
    <s v="One Way"/>
  </r>
  <r>
    <n v="1482626"/>
    <s v="RFID Card Member"/>
    <s v="Milwaukee"/>
    <s v="WI"/>
    <n v="53207"/>
    <s v="UNITED STATES"/>
    <s v="Annual Pass"/>
    <n v="76"/>
    <x v="40"/>
    <n v="43.004728999999998"/>
    <n v="-87.905463999999995"/>
    <x v="10"/>
    <n v="43.042490000000001"/>
    <n v="-87.909959999999998"/>
    <n v="33"/>
    <n v="0"/>
    <n v="5"/>
    <n v="4.7"/>
    <n v="198"/>
    <n v="-1"/>
    <d v="2017-03-06T00:00:00"/>
    <d v="2017-03-01T00:00:00"/>
    <d v="2017-03-06T00:00:00"/>
    <s v="Monday"/>
    <d v="1899-12-30T20:20:00"/>
    <d v="1899-12-30T20:00:00"/>
    <n v="1"/>
    <d v="2017-03-06T00:00:00"/>
    <d v="2017-03-01T00:00:00"/>
    <d v="2017-03-06T00:00:00"/>
    <s v="Monday"/>
    <d v="1899-12-30T20:53:13"/>
    <d v="1899-12-30T21:00:00"/>
    <s v="One Way"/>
  </r>
  <r>
    <n v="1010620"/>
    <s v="RFID Card Member"/>
    <s v="Milwaukee"/>
    <s v="WI"/>
    <n v="53202"/>
    <s v="UNITED STATES"/>
    <s v="Annual Pass"/>
    <n v="5506"/>
    <x v="1"/>
    <n v="43.048200000000001"/>
    <n v="-87.900859999999994"/>
    <x v="7"/>
    <n v="43.074655999999997"/>
    <n v="-87.889011999999994"/>
    <n v="18"/>
    <n v="0"/>
    <n v="2.7"/>
    <n v="2.6"/>
    <n v="108"/>
    <n v="-1"/>
    <d v="2017-03-30T00:00:00"/>
    <d v="2017-03-01T00:00:00"/>
    <d v="2017-03-30T00:00:00"/>
    <s v="Thursday"/>
    <d v="1899-12-30T17:30:41"/>
    <d v="1899-12-30T18:00:00"/>
    <n v="1"/>
    <d v="2017-03-30T00:00:00"/>
    <d v="2017-03-01T00:00:00"/>
    <d v="2017-03-30T00:00:00"/>
    <s v="Thursday"/>
    <d v="1899-12-30T17:48:53"/>
    <d v="1899-12-30T18:00:00"/>
    <s v="One Way"/>
  </r>
  <r>
    <n v="1328721"/>
    <s v="RFID Card Member"/>
    <s v="Milwaukee"/>
    <s v="WI"/>
    <n v="53207"/>
    <s v="UNITED STATES"/>
    <s v="Annual Pass"/>
    <n v="997"/>
    <x v="7"/>
    <n v="43.038580000000003"/>
    <n v="-87.90934"/>
    <x v="32"/>
    <n v="43.026229999999998"/>
    <n v="-87.912809999999993"/>
    <n v="8"/>
    <n v="0"/>
    <n v="1.2"/>
    <n v="1.1000000000000001"/>
    <n v="48"/>
    <n v="-1"/>
    <d v="2017-03-30T00:00:00"/>
    <d v="2017-03-01T00:00:00"/>
    <d v="2017-03-30T00:00:00"/>
    <s v="Thursday"/>
    <d v="1899-12-30T20:47:59"/>
    <d v="1899-12-30T21:00:00"/>
    <n v="1"/>
    <d v="2017-03-30T00:00:00"/>
    <d v="2017-03-01T00:00:00"/>
    <d v="2017-03-30T00:00:00"/>
    <s v="Thursday"/>
    <d v="1899-12-30T20:55:13"/>
    <d v="1899-12-30T21:00:00"/>
    <s v="One Way"/>
  </r>
  <r>
    <n v="1357250"/>
    <s v="RFID Card Member"/>
    <s v="Milwaukee"/>
    <s v="WI"/>
    <n v="53202"/>
    <s v="UNITED STATES"/>
    <s v="Annual Pass"/>
    <n v="5585"/>
    <x v="37"/>
    <n v="43.046570000000003"/>
    <n v="-87.908720000000002"/>
    <x v="2"/>
    <n v="43.048200000000001"/>
    <n v="-87.900859999999994"/>
    <n v="4"/>
    <n v="0"/>
    <n v="0.6"/>
    <n v="0.6"/>
    <n v="24"/>
    <n v="-1"/>
    <d v="2017-03-30T00:00:00"/>
    <d v="2017-03-01T00:00:00"/>
    <d v="2017-03-30T00:00:00"/>
    <s v="Thursday"/>
    <d v="1899-12-30T22:06:33"/>
    <d v="1899-12-30T22:00:00"/>
    <n v="1"/>
    <d v="2017-03-30T00:00:00"/>
    <d v="2017-03-01T00:00:00"/>
    <d v="2017-03-30T00:00:00"/>
    <s v="Thursday"/>
    <d v="1899-12-30T22:10:45"/>
    <d v="1899-12-30T22:00:00"/>
    <s v="One Way"/>
  </r>
  <r>
    <n v="1328721"/>
    <s v="RFID Card Member"/>
    <s v="Milwaukee"/>
    <s v="WI"/>
    <n v="53207"/>
    <s v="UNITED STATES"/>
    <s v="Annual Pass"/>
    <n v="1000"/>
    <x v="40"/>
    <n v="43.004728999999998"/>
    <n v="-87.905463999999995"/>
    <x v="32"/>
    <n v="43.026229999999998"/>
    <n v="-87.912809999999993"/>
    <n v="10"/>
    <n v="0"/>
    <n v="1.5"/>
    <n v="1.4"/>
    <n v="60"/>
    <n v="-1"/>
    <d v="2017-03-31T00:00:00"/>
    <d v="2017-03-01T00:00:00"/>
    <d v="2017-03-31T00:00:00"/>
    <s v="Friday"/>
    <d v="1899-12-30T07:28:00"/>
    <d v="1899-12-30T07:00:00"/>
    <n v="1"/>
    <d v="2017-03-31T00:00:00"/>
    <d v="2017-03-01T00:00:00"/>
    <d v="2017-03-31T00:00:00"/>
    <s v="Friday"/>
    <d v="1899-12-30T07:38:21"/>
    <d v="1899-12-30T08:00:00"/>
    <s v="One Way"/>
  </r>
  <r>
    <n v="741214"/>
    <s v="RFID Card Member"/>
    <s v="Milwaukee"/>
    <s v="WI"/>
    <n v="53207"/>
    <s v="UNITED STATES"/>
    <s v="Annual Pass"/>
    <n v="5588"/>
    <x v="3"/>
    <n v="43.03519"/>
    <n v="-87.907390000000007"/>
    <x v="33"/>
    <n v="43.004728999999998"/>
    <n v="-87.905463999999995"/>
    <n v="18"/>
    <n v="0"/>
    <n v="2.7"/>
    <n v="2.6"/>
    <n v="108"/>
    <n v="-1"/>
    <d v="2017-03-31T00:00:00"/>
    <d v="2017-03-01T00:00:00"/>
    <d v="2017-03-31T00:00:00"/>
    <s v="Friday"/>
    <d v="1899-12-30T17:47:43"/>
    <d v="1899-12-30T18:00:00"/>
    <n v="1"/>
    <d v="2017-03-31T00:00:00"/>
    <d v="2017-03-01T00:00:00"/>
    <d v="2017-03-31T00:00:00"/>
    <s v="Friday"/>
    <d v="1899-12-30T18:05:03"/>
    <d v="1899-12-30T18:00:00"/>
    <s v="One Way"/>
  </r>
  <r>
    <n v="1357250"/>
    <s v="RFID Card Member"/>
    <s v="Milwaukee"/>
    <s v="WI"/>
    <n v="53202"/>
    <s v="UNITED STATES"/>
    <s v="Annual Pass"/>
    <n v="11161"/>
    <x v="38"/>
    <n v="43.038719999999998"/>
    <n v="-87.905339999999995"/>
    <x v="0"/>
    <n v="43.04824"/>
    <n v="-87.904970000000006"/>
    <n v="6"/>
    <n v="0"/>
    <n v="0.9"/>
    <n v="0.9"/>
    <n v="36"/>
    <n v="-1"/>
    <d v="2017-03-31T00:00:00"/>
    <d v="2017-03-01T00:00:00"/>
    <d v="2017-03-31T00:00:00"/>
    <s v="Friday"/>
    <d v="1899-12-30T20:41:35"/>
    <d v="1899-12-30T21:00:00"/>
    <n v="1"/>
    <d v="2017-03-31T00:00:00"/>
    <d v="2017-03-01T00:00:00"/>
    <d v="2017-03-31T00:00:00"/>
    <s v="Friday"/>
    <d v="1899-12-30T20:47:12"/>
    <d v="1899-12-30T21:00:00"/>
    <s v="One Way"/>
  </r>
  <r>
    <n v="1378271"/>
    <s v="RFID Card Member"/>
    <s v="Milwaukee"/>
    <s v="WI"/>
    <n v="53202"/>
    <s v="UNITED STATES"/>
    <s v="Annual Pass"/>
    <n v="11078"/>
    <x v="42"/>
    <n v="43.05097"/>
    <n v="-87.906440000000003"/>
    <x v="47"/>
    <n v="43.06033"/>
    <n v="-87.89546"/>
    <n v="5"/>
    <n v="0"/>
    <n v="0.8"/>
    <n v="0.7"/>
    <n v="30"/>
    <n v="-1"/>
    <d v="2017-03-22T00:00:00"/>
    <d v="2017-03-01T00:00:00"/>
    <d v="2017-03-22T00:00:00"/>
    <s v="Wednesday"/>
    <d v="1899-12-30T15:47:03"/>
    <d v="1899-12-30T16:00:00"/>
    <n v="1"/>
    <d v="2017-03-22T00:00:00"/>
    <d v="2017-03-01T00:00:00"/>
    <d v="2017-03-22T00:00:00"/>
    <s v="Wednesday"/>
    <d v="1899-12-30T15:52:49"/>
    <d v="1899-12-30T16:00:00"/>
    <s v="One Way"/>
  </r>
  <r>
    <n v="1298099"/>
    <s v="RFID Card Member"/>
    <s v="Milwaukee"/>
    <s v="WI"/>
    <n v="53233"/>
    <s v="UNITED STATES"/>
    <s v="Annual Pass"/>
    <n v="5426"/>
    <x v="33"/>
    <n v="43.041646999999998"/>
    <n v="-87.927257999999995"/>
    <x v="9"/>
    <n v="43.03913"/>
    <n v="-87.916150000000002"/>
    <n v="5"/>
    <n v="0"/>
    <n v="0.8"/>
    <n v="0.7"/>
    <n v="30"/>
    <n v="-1"/>
    <d v="2017-03-23T00:00:00"/>
    <d v="2017-03-01T00:00:00"/>
    <d v="2017-03-23T00:00:00"/>
    <s v="Thursday"/>
    <d v="1899-12-30T08:55:59"/>
    <d v="1899-12-30T09:00:00"/>
    <n v="1"/>
    <d v="2017-03-23T00:00:00"/>
    <d v="2017-03-01T00:00:00"/>
    <d v="2017-03-23T00:00:00"/>
    <s v="Thursday"/>
    <d v="1899-12-30T09:00:58"/>
    <d v="1899-12-30T09:00:00"/>
    <s v="One Way"/>
  </r>
  <r>
    <n v="1017964"/>
    <s v="RFID Card Member"/>
    <s v="Milwaukee"/>
    <s v="WI"/>
    <n v="53202"/>
    <s v="UNITED STATES"/>
    <s v="Annual Pass"/>
    <n v="88"/>
    <x v="43"/>
    <n v="43.036900000000003"/>
    <n v="-87.89667"/>
    <x v="36"/>
    <n v="43.036900000000003"/>
    <n v="-87.89667"/>
    <n v="8"/>
    <n v="0"/>
    <n v="1.2"/>
    <n v="1.1000000000000001"/>
    <n v="48"/>
    <n v="-1"/>
    <d v="2017-03-23T00:00:00"/>
    <d v="2017-03-01T00:00:00"/>
    <d v="2017-03-23T00:00:00"/>
    <s v="Thursday"/>
    <d v="1899-12-30T11:29:38"/>
    <d v="1899-12-30T11:00:00"/>
    <n v="1"/>
    <d v="2017-03-23T00:00:00"/>
    <d v="2017-03-01T00:00:00"/>
    <d v="2017-03-23T00:00:00"/>
    <s v="Thursday"/>
    <d v="1899-12-30T11:37:44"/>
    <d v="1899-12-30T12:00:00"/>
    <s v="Round Trip"/>
  </r>
  <r>
    <n v="1162897"/>
    <s v="RFID Card Member"/>
    <s v="Milwaukee"/>
    <s v="WI"/>
    <n v="53202"/>
    <s v="UNITED STATES"/>
    <s v="Bublr for Organizations"/>
    <n v="11062"/>
    <x v="24"/>
    <n v="43.06033"/>
    <n v="-87.89546"/>
    <x v="8"/>
    <n v="43.058619999999998"/>
    <n v="-87.885319999999993"/>
    <n v="13"/>
    <n v="0"/>
    <n v="2"/>
    <n v="1.9"/>
    <n v="78"/>
    <n v="-1"/>
    <d v="2017-03-23T00:00:00"/>
    <d v="2017-03-01T00:00:00"/>
    <d v="2017-03-23T00:00:00"/>
    <s v="Thursday"/>
    <d v="1899-12-30T16:55:50"/>
    <d v="1899-12-30T17:00:00"/>
    <n v="1"/>
    <d v="2017-03-23T00:00:00"/>
    <d v="2017-03-01T00:00:00"/>
    <d v="2017-03-23T00:00:00"/>
    <s v="Thursday"/>
    <d v="1899-12-30T17:08:58"/>
    <d v="1899-12-30T17:00:00"/>
    <s v="One Way"/>
  </r>
  <r>
    <n v="1102286"/>
    <s v="RFID Card Member"/>
    <s v="madison"/>
    <s v="WI"/>
    <n v="53717"/>
    <s v="UNITED STATES"/>
    <s v="30-Day Pass"/>
    <n v="5530"/>
    <x v="13"/>
    <n v="43.03913"/>
    <n v="-87.916150000000002"/>
    <x v="10"/>
    <n v="43.042490000000001"/>
    <n v="-87.909959999999998"/>
    <n v="5"/>
    <n v="0"/>
    <n v="0.8"/>
    <n v="0.7"/>
    <n v="30"/>
    <n v="-1"/>
    <d v="2017-03-23T00:00:00"/>
    <d v="2017-03-01T00:00:00"/>
    <d v="2017-03-23T00:00:00"/>
    <s v="Thursday"/>
    <d v="1899-12-30T18:14:58"/>
    <d v="1899-12-30T18:00:00"/>
    <n v="1"/>
    <d v="2017-03-23T00:00:00"/>
    <d v="2017-03-01T00:00:00"/>
    <d v="2017-03-23T00:00:00"/>
    <s v="Thursday"/>
    <d v="1899-12-30T18:19:51"/>
    <d v="1899-12-30T18:00:00"/>
    <s v="One Way"/>
  </r>
  <r>
    <n v="1102286"/>
    <s v="RFID Card Member"/>
    <s v="madison"/>
    <s v="WI"/>
    <n v="53717"/>
    <s v="UNITED STATES"/>
    <s v="30-Day Pass"/>
    <n v="17"/>
    <x v="0"/>
    <n v="43.042490000000001"/>
    <n v="-87.909959999999998"/>
    <x v="10"/>
    <n v="43.042490000000001"/>
    <n v="-87.909959999999998"/>
    <n v="31"/>
    <n v="0"/>
    <n v="4.7"/>
    <n v="4.4000000000000004"/>
    <n v="186"/>
    <n v="-1"/>
    <d v="2017-03-23T00:00:00"/>
    <d v="2017-03-01T00:00:00"/>
    <d v="2017-03-23T00:00:00"/>
    <s v="Thursday"/>
    <d v="1899-12-30T18:20:26"/>
    <d v="1899-12-30T18:00:00"/>
    <n v="1"/>
    <d v="2017-03-23T00:00:00"/>
    <d v="2017-03-01T00:00:00"/>
    <d v="2017-03-23T00:00:00"/>
    <s v="Thursday"/>
    <d v="1899-12-30T18:51:19"/>
    <d v="1899-12-30T19:00:00"/>
    <s v="Round Trip"/>
  </r>
  <r>
    <n v="1425087"/>
    <s v="RFID Card Member"/>
    <s v="milwaukee"/>
    <s v="WI"/>
    <n v="53212"/>
    <s v="UNITED STATES"/>
    <s v="Annual Pass"/>
    <n v="5530"/>
    <x v="24"/>
    <n v="43.06033"/>
    <n v="-87.89546"/>
    <x v="9"/>
    <n v="43.03913"/>
    <n v="-87.916150000000002"/>
    <n v="13"/>
    <n v="0"/>
    <n v="2"/>
    <n v="1.9"/>
    <n v="78"/>
    <n v="-1"/>
    <d v="2017-03-24T00:00:00"/>
    <d v="2017-03-01T00:00:00"/>
    <d v="2017-03-24T00:00:00"/>
    <s v="Friday"/>
    <d v="1899-12-30T05:35:58"/>
    <d v="1899-12-30T06:00:00"/>
    <n v="1"/>
    <d v="2017-03-24T00:00:00"/>
    <d v="2017-03-01T00:00:00"/>
    <d v="2017-03-24T00:00:00"/>
    <s v="Friday"/>
    <d v="1899-12-30T05:48:11"/>
    <d v="1899-12-30T06:00:00"/>
    <s v="One Way"/>
  </r>
  <r>
    <n v="1386556"/>
    <s v="RFID Card Member"/>
    <s v="Wauwatosa"/>
    <s v="WI"/>
    <n v="53213"/>
    <s v="UNITED STATES"/>
    <s v="Annual Pass"/>
    <n v="1"/>
    <x v="31"/>
    <n v="43.052460000000004"/>
    <n v="-87.891000000000005"/>
    <x v="30"/>
    <n v="43.058010000000003"/>
    <n v="-87.877300000000005"/>
    <n v="14"/>
    <n v="0"/>
    <n v="2.1"/>
    <n v="2"/>
    <n v="84"/>
    <n v="-1"/>
    <d v="2017-03-24T00:00:00"/>
    <d v="2017-03-01T00:00:00"/>
    <d v="2017-03-24T00:00:00"/>
    <s v="Friday"/>
    <d v="1899-12-30T13:20:53"/>
    <d v="1899-12-30T13:00:00"/>
    <n v="1"/>
    <d v="2017-03-24T00:00:00"/>
    <d v="2017-03-01T00:00:00"/>
    <d v="2017-03-24T00:00:00"/>
    <s v="Friday"/>
    <d v="1899-12-30T13:34:55"/>
    <d v="1899-12-30T14:00:00"/>
    <s v="One Way"/>
  </r>
  <r>
    <n v="1408049"/>
    <s v="RFID Card Member"/>
    <s v="Milwaukee"/>
    <s v="WI"/>
    <n v="53202"/>
    <s v="UNITED STATES"/>
    <s v="Annual Pass"/>
    <n v="994"/>
    <x v="18"/>
    <n v="43.034619999999997"/>
    <n v="-87.917500000000004"/>
    <x v="13"/>
    <n v="43.031480000000002"/>
    <n v="-87.908169999999998"/>
    <n v="8"/>
    <n v="0"/>
    <n v="1.2"/>
    <n v="1.1000000000000001"/>
    <n v="48"/>
    <n v="-1"/>
    <d v="2017-03-24T00:00:00"/>
    <d v="2017-03-01T00:00:00"/>
    <d v="2017-03-24T00:00:00"/>
    <s v="Friday"/>
    <d v="1899-12-30T20:36:46"/>
    <d v="1899-12-30T21:00:00"/>
    <n v="1"/>
    <d v="2017-03-24T00:00:00"/>
    <d v="2017-03-01T00:00:00"/>
    <d v="2017-03-24T00:00:00"/>
    <s v="Friday"/>
    <d v="1899-12-30T20:44:41"/>
    <d v="1899-12-30T21:00:00"/>
    <s v="One Way"/>
  </r>
  <r>
    <n v="1142876"/>
    <s v="RFID Card Member"/>
    <s v="Milwaukee"/>
    <s v="WI"/>
    <n v="53204"/>
    <s v="UNITED STATES"/>
    <s v="Annual Pass"/>
    <n v="11162"/>
    <x v="13"/>
    <n v="43.03913"/>
    <n v="-87.916150000000002"/>
    <x v="32"/>
    <n v="43.026229999999998"/>
    <n v="-87.912809999999993"/>
    <n v="9"/>
    <n v="0"/>
    <n v="1.4"/>
    <n v="1.3"/>
    <n v="54"/>
    <n v="-1"/>
    <d v="2017-03-24T00:00:00"/>
    <d v="2017-03-01T00:00:00"/>
    <d v="2017-03-24T00:00:00"/>
    <s v="Friday"/>
    <d v="1899-12-30T21:42:18"/>
    <d v="1899-12-30T22:00:00"/>
    <n v="1"/>
    <d v="2017-03-24T00:00:00"/>
    <d v="2017-03-01T00:00:00"/>
    <d v="2017-03-24T00:00:00"/>
    <s v="Friday"/>
    <d v="1899-12-30T21:51:18"/>
    <d v="1899-12-30T22:00:00"/>
    <s v="One Way"/>
  </r>
  <r>
    <n v="1397107"/>
    <s v="RFID Card Member"/>
    <s v="MILWAUKEE"/>
    <s v="WI"/>
    <n v="53233"/>
    <s v="UNITED STATES"/>
    <s v="Annual Pass"/>
    <n v="5567"/>
    <x v="30"/>
    <n v="43.053040000000003"/>
    <n v="-87.897660000000002"/>
    <x v="5"/>
    <n v="43.040349999999997"/>
    <n v="-87.920760000000001"/>
    <n v="36"/>
    <n v="0"/>
    <n v="5.4"/>
    <n v="5.0999999999999996"/>
    <n v="216"/>
    <n v="-1"/>
    <d v="2017-03-25T00:00:00"/>
    <d v="2017-03-01T00:00:00"/>
    <d v="2017-03-25T00:00:00"/>
    <s v="Saturday"/>
    <d v="1899-12-30T12:05:22"/>
    <d v="1899-12-30T12:00:00"/>
    <n v="1"/>
    <d v="2017-03-25T00:00:00"/>
    <d v="2017-03-01T00:00:00"/>
    <d v="2017-03-25T00:00:00"/>
    <s v="Saturday"/>
    <d v="1899-12-30T12:41:09"/>
    <d v="1899-12-30T13:00:00"/>
    <s v="One Way"/>
  </r>
  <r>
    <n v="1425087"/>
    <s v="RFID Card Member"/>
    <s v="milwaukee"/>
    <s v="WI"/>
    <n v="53212"/>
    <s v="UNITED STATES"/>
    <s v="Annual Pass"/>
    <n v="11157"/>
    <x v="13"/>
    <n v="43.03913"/>
    <n v="-87.916150000000002"/>
    <x v="20"/>
    <n v="43.05847"/>
    <n v="-87.898079999999993"/>
    <n v="14"/>
    <n v="0"/>
    <n v="2.1"/>
    <n v="2"/>
    <n v="84"/>
    <n v="-1"/>
    <d v="2017-03-25T00:00:00"/>
    <d v="2017-03-01T00:00:00"/>
    <d v="2017-03-25T00:00:00"/>
    <s v="Saturday"/>
    <d v="1899-12-30T14:02:31"/>
    <d v="1899-12-30T14:00:00"/>
    <n v="1"/>
    <d v="2017-03-25T00:00:00"/>
    <d v="2017-03-01T00:00:00"/>
    <d v="2017-03-25T00:00:00"/>
    <s v="Saturday"/>
    <d v="1899-12-30T14:16:30"/>
    <d v="1899-12-30T14:00:00"/>
    <s v="One Way"/>
  </r>
  <r>
    <n v="1088320"/>
    <s v="RFID Card Member"/>
    <s v="milwaukee"/>
    <s v="WI"/>
    <n v="53202"/>
    <s v="UNITED STATES"/>
    <s v="Annual Pass"/>
    <n v="251"/>
    <x v="1"/>
    <n v="43.048200000000001"/>
    <n v="-87.900859999999994"/>
    <x v="1"/>
    <n v="43.03886"/>
    <n v="-87.902720000000002"/>
    <n v="4"/>
    <n v="0"/>
    <n v="0.6"/>
    <n v="0.6"/>
    <n v="24"/>
    <n v="-1"/>
    <d v="2017-03-27T00:00:00"/>
    <d v="2017-03-01T00:00:00"/>
    <d v="2017-03-27T00:00:00"/>
    <s v="Monday"/>
    <d v="1899-12-30T09:16:16"/>
    <d v="1899-12-30T09:00:00"/>
    <n v="1"/>
    <d v="2017-03-27T00:00:00"/>
    <d v="2017-03-01T00:00:00"/>
    <d v="2017-03-27T00:00:00"/>
    <s v="Monday"/>
    <d v="1899-12-30T09:20:46"/>
    <d v="1899-12-30T09:00:00"/>
    <s v="One Way"/>
  </r>
  <r>
    <n v="1004775"/>
    <s v="RFID Card Member"/>
    <s v="Milwaukee"/>
    <s v="WI"/>
    <n v="53202"/>
    <s v="UNITED STATES"/>
    <s v="Annual Pass"/>
    <n v="342"/>
    <x v="39"/>
    <n v="43.056539999999998"/>
    <n v="-87.914370000000005"/>
    <x v="0"/>
    <n v="43.04824"/>
    <n v="-87.904970000000006"/>
    <n v="7"/>
    <n v="0"/>
    <n v="1.1000000000000001"/>
    <n v="1"/>
    <n v="42"/>
    <n v="-1"/>
    <d v="2017-03-27T00:00:00"/>
    <d v="2017-03-01T00:00:00"/>
    <d v="2017-03-27T00:00:00"/>
    <s v="Monday"/>
    <d v="1899-12-30T14:15:15"/>
    <d v="1899-12-30T14:00:00"/>
    <n v="1"/>
    <d v="2017-03-27T00:00:00"/>
    <d v="2017-03-01T00:00:00"/>
    <d v="2017-03-27T00:00:00"/>
    <s v="Monday"/>
    <d v="1899-12-30T14:22:17"/>
    <d v="1899-12-30T14:00:00"/>
    <s v="One Way"/>
  </r>
  <r>
    <n v="1360591"/>
    <s v="RFID Card Member"/>
    <s v="Fort Atkinson"/>
    <s v="WI"/>
    <n v="53538"/>
    <s v="UNITED STATES"/>
    <s v="Annual Pass"/>
    <n v="35"/>
    <x v="48"/>
    <n v="43.058619999999998"/>
    <n v="-87.885319999999993"/>
    <x v="11"/>
    <n v="43.078530000000001"/>
    <n v="-87.882620000000003"/>
    <n v="9"/>
    <n v="0"/>
    <n v="1.4"/>
    <n v="1.3"/>
    <n v="54"/>
    <n v="-1"/>
    <d v="2017-03-27T00:00:00"/>
    <d v="2017-03-01T00:00:00"/>
    <d v="2017-03-27T00:00:00"/>
    <s v="Monday"/>
    <d v="1899-12-30T16:56:50"/>
    <d v="1899-12-30T17:00:00"/>
    <n v="1"/>
    <d v="2017-03-27T00:00:00"/>
    <d v="2017-03-01T00:00:00"/>
    <d v="2017-03-27T00:00:00"/>
    <s v="Monday"/>
    <d v="1899-12-30T17:05:07"/>
    <d v="1899-12-30T17:00:00"/>
    <s v="One Way"/>
  </r>
  <r>
    <n v="1344495"/>
    <s v="RFID Card Member"/>
    <s v="Kenosha"/>
    <s v="WI"/>
    <n v="53144"/>
    <s v="UNITED STATES"/>
    <s v="Annual Pass"/>
    <n v="78"/>
    <x v="52"/>
    <n v="43.069021999999997"/>
    <n v="-87.887940999999998"/>
    <x v="47"/>
    <n v="43.06033"/>
    <n v="-87.89546"/>
    <n v="7"/>
    <n v="0"/>
    <n v="1.1000000000000001"/>
    <n v="1"/>
    <n v="42"/>
    <n v="-1"/>
    <d v="2017-03-27T00:00:00"/>
    <d v="2017-03-01T00:00:00"/>
    <d v="2017-03-27T00:00:00"/>
    <s v="Monday"/>
    <d v="1899-12-30T17:16:58"/>
    <d v="1899-12-30T17:00:00"/>
    <n v="1"/>
    <d v="2017-03-27T00:00:00"/>
    <d v="2017-03-01T00:00:00"/>
    <d v="2017-03-27T00:00:00"/>
    <s v="Monday"/>
    <d v="1899-12-30T17:23:49"/>
    <d v="1899-12-30T17:00:00"/>
    <s v="One Way"/>
  </r>
  <r>
    <n v="1442430"/>
    <s v="RFID Card Member"/>
    <s v="Milwaukee"/>
    <s v="WI"/>
    <n v="53211"/>
    <s v="UNITED STATES"/>
    <s v="Annual Pass"/>
    <n v="11108"/>
    <x v="19"/>
    <n v="43.074890000000003"/>
    <n v="-87.882810000000006"/>
    <x v="7"/>
    <n v="43.074655999999997"/>
    <n v="-87.889011999999994"/>
    <n v="2"/>
    <n v="0"/>
    <n v="0.3"/>
    <n v="0.3"/>
    <n v="12"/>
    <n v="-1"/>
    <d v="2017-03-27T00:00:00"/>
    <d v="2017-03-01T00:00:00"/>
    <d v="2017-03-27T00:00:00"/>
    <s v="Monday"/>
    <d v="1899-12-30T20:23:37"/>
    <d v="1899-12-30T20:00:00"/>
    <n v="1"/>
    <d v="2017-03-27T00:00:00"/>
    <d v="2017-03-01T00:00:00"/>
    <d v="2017-03-27T00:00:00"/>
    <s v="Monday"/>
    <d v="1899-12-30T20:25:26"/>
    <d v="1899-12-30T20:00:00"/>
    <s v="One Way"/>
  </r>
  <r>
    <n v="1408049"/>
    <s v="RFID Card Member"/>
    <s v="Milwaukee"/>
    <s v="WI"/>
    <n v="53202"/>
    <s v="UNITED STATES"/>
    <s v="Annual Pass"/>
    <n v="128"/>
    <x v="18"/>
    <n v="43.034619999999997"/>
    <n v="-87.917500000000004"/>
    <x v="13"/>
    <n v="43.031480000000002"/>
    <n v="-87.908169999999998"/>
    <n v="10"/>
    <n v="0"/>
    <n v="1.5"/>
    <n v="1.4"/>
    <n v="60"/>
    <n v="-1"/>
    <d v="2017-03-27T00:00:00"/>
    <d v="2017-03-01T00:00:00"/>
    <d v="2017-03-27T00:00:00"/>
    <s v="Monday"/>
    <d v="1899-12-30T20:40:56"/>
    <d v="1899-12-30T21:00:00"/>
    <n v="1"/>
    <d v="2017-03-27T00:00:00"/>
    <d v="2017-03-01T00:00:00"/>
    <d v="2017-03-27T00:00:00"/>
    <s v="Monday"/>
    <d v="1899-12-30T20:50:23"/>
    <d v="1899-12-30T21:00:00"/>
    <s v="One Way"/>
  </r>
  <r>
    <n v="1538823"/>
    <s v="RFID Card Member"/>
    <s v="Milwaukee"/>
    <s v="WI"/>
    <n v="53202"/>
    <s v="UNITED STATES"/>
    <s v="Annual Pass"/>
    <n v="5453"/>
    <x v="23"/>
    <n v="43.05847"/>
    <n v="-87.898079999999993"/>
    <x v="8"/>
    <n v="43.058619999999998"/>
    <n v="-87.885319999999993"/>
    <n v="8"/>
    <n v="0"/>
    <n v="1.2"/>
    <n v="1.1000000000000001"/>
    <n v="48"/>
    <n v="-1"/>
    <d v="2017-03-27T00:00:00"/>
    <d v="2017-03-01T00:00:00"/>
    <d v="2017-03-27T00:00:00"/>
    <s v="Monday"/>
    <d v="1899-12-30T23:41:44"/>
    <d v="1899-12-31T00:00:00"/>
    <n v="1"/>
    <d v="2017-03-27T00:00:00"/>
    <d v="2017-03-01T00:00:00"/>
    <d v="2017-03-27T00:00:00"/>
    <s v="Monday"/>
    <d v="1899-12-30T23:49:25"/>
    <d v="1899-12-31T00:00:00"/>
    <s v="One Way"/>
  </r>
  <r>
    <n v="1451574"/>
    <s v="RFID Card Member"/>
    <s v="Milwaukee"/>
    <s v="WI"/>
    <n v="53211"/>
    <s v="UNITED STATES"/>
    <s v="Annual Pass"/>
    <n v="17"/>
    <x v="19"/>
    <n v="43.074890000000003"/>
    <n v="-87.882810000000006"/>
    <x v="7"/>
    <n v="43.074655999999997"/>
    <n v="-87.889011999999994"/>
    <n v="82"/>
    <n v="3"/>
    <n v="12.3"/>
    <n v="11.7"/>
    <n v="492"/>
    <n v="-1"/>
    <d v="2017-03-28T00:00:00"/>
    <d v="2017-03-01T00:00:00"/>
    <d v="2017-03-28T00:00:00"/>
    <s v="Tuesday"/>
    <d v="1899-12-30T11:53:12"/>
    <d v="1899-12-30T12:00:00"/>
    <n v="1"/>
    <d v="2017-03-28T00:00:00"/>
    <d v="2017-03-01T00:00:00"/>
    <d v="2017-03-28T00:00:00"/>
    <s v="Tuesday"/>
    <d v="1899-12-30T13:15:18"/>
    <d v="1899-12-30T13:00:00"/>
    <s v="One Way"/>
  </r>
  <r>
    <n v="1494109"/>
    <s v="RFID Card Member"/>
    <s v="Milwaukee"/>
    <s v="WI"/>
    <n v="53233"/>
    <s v="UNITED STATES"/>
    <s v="Annual Pass"/>
    <n v="5713"/>
    <x v="2"/>
    <n v="43.03886"/>
    <n v="-87.902720000000002"/>
    <x v="5"/>
    <n v="43.040349999999997"/>
    <n v="-87.920760000000001"/>
    <n v="8"/>
    <n v="0"/>
    <n v="1.2"/>
    <n v="1.1000000000000001"/>
    <n v="48"/>
    <n v="-1"/>
    <d v="2017-03-28T00:00:00"/>
    <d v="2017-03-01T00:00:00"/>
    <d v="2017-03-28T00:00:00"/>
    <s v="Tuesday"/>
    <d v="1899-12-30T12:45:30"/>
    <d v="1899-12-30T13:00:00"/>
    <n v="1"/>
    <d v="2017-03-28T00:00:00"/>
    <d v="2017-03-01T00:00:00"/>
    <d v="2017-03-28T00:00:00"/>
    <s v="Tuesday"/>
    <d v="1899-12-30T12:53:16"/>
    <d v="1899-12-30T13:00:00"/>
    <s v="One Way"/>
  </r>
  <r>
    <n v="1482346"/>
    <s v="RFID Card Member"/>
    <s v="Milwaukee"/>
    <s v="WI"/>
    <n v="53207"/>
    <s v="UNITED STATES"/>
    <s v="Annual Pass"/>
    <n v="11058"/>
    <x v="7"/>
    <n v="43.038580000000003"/>
    <n v="-87.90934"/>
    <x v="13"/>
    <n v="43.031480000000002"/>
    <n v="-87.908169999999998"/>
    <n v="5"/>
    <n v="0"/>
    <n v="0.8"/>
    <n v="0.7"/>
    <n v="30"/>
    <n v="-1"/>
    <d v="2017-03-28T00:00:00"/>
    <d v="2017-03-01T00:00:00"/>
    <d v="2017-03-28T00:00:00"/>
    <s v="Tuesday"/>
    <d v="1899-12-30T13:03:54"/>
    <d v="1899-12-30T13:00:00"/>
    <n v="1"/>
    <d v="2017-03-28T00:00:00"/>
    <d v="2017-03-01T00:00:00"/>
    <d v="2017-03-28T00:00:00"/>
    <s v="Tuesday"/>
    <d v="1899-12-30T13:08:26"/>
    <d v="1899-12-30T13:00:00"/>
    <s v="One Way"/>
  </r>
  <r>
    <n v="1373087"/>
    <s v="RFID Card Member"/>
    <s v="Milwaukee"/>
    <s v="WI"/>
    <n v="53211"/>
    <s v="UNITED STATES"/>
    <s v="Annual Pass"/>
    <n v="11168"/>
    <x v="6"/>
    <n v="43.078530000000001"/>
    <n v="-87.882620000000003"/>
    <x v="44"/>
    <n v="43.077359999999999"/>
    <n v="-87.880769999999998"/>
    <n v="21"/>
    <n v="0"/>
    <n v="3.2"/>
    <n v="3"/>
    <n v="126"/>
    <n v="-1"/>
    <d v="2017-03-28T00:00:00"/>
    <d v="2017-03-01T00:00:00"/>
    <d v="2017-03-28T00:00:00"/>
    <s v="Tuesday"/>
    <d v="1899-12-30T14:29:00"/>
    <d v="1899-12-30T14:00:00"/>
    <n v="1"/>
    <d v="2017-03-28T00:00:00"/>
    <d v="2017-03-01T00:00:00"/>
    <d v="2017-03-28T00:00:00"/>
    <s v="Tuesday"/>
    <d v="1899-12-30T14:50:44"/>
    <d v="1899-12-30T15:00:00"/>
    <s v="One Way"/>
  </r>
  <r>
    <n v="1328721"/>
    <s v="RFID Card Member"/>
    <s v="Milwaukee"/>
    <s v="WI"/>
    <n v="53207"/>
    <s v="UNITED STATES"/>
    <s v="Annual Pass"/>
    <n v="997"/>
    <x v="33"/>
    <n v="43.041646999999998"/>
    <n v="-87.927257999999995"/>
    <x v="32"/>
    <n v="43.026229999999998"/>
    <n v="-87.912809999999993"/>
    <n v="11"/>
    <n v="0"/>
    <n v="1.7"/>
    <n v="1.6"/>
    <n v="66"/>
    <n v="-1"/>
    <d v="2017-03-28T00:00:00"/>
    <d v="2017-03-01T00:00:00"/>
    <d v="2017-03-28T00:00:00"/>
    <s v="Tuesday"/>
    <d v="1899-12-30T16:55:13"/>
    <d v="1899-12-30T17:00:00"/>
    <n v="1"/>
    <d v="2017-03-28T00:00:00"/>
    <d v="2017-03-01T00:00:00"/>
    <d v="2017-03-28T00:00:00"/>
    <s v="Tuesday"/>
    <d v="1899-12-30T17:06:47"/>
    <d v="1899-12-30T17:00:00"/>
    <s v="One Way"/>
  </r>
  <r>
    <n v="1477939"/>
    <s v="RFID Card Member"/>
    <s v="Campbellsport"/>
    <s v="WI"/>
    <n v="53010"/>
    <s v="UNITED STATES"/>
    <s v="Annual Pass"/>
    <n v="5437"/>
    <x v="52"/>
    <n v="43.069021999999997"/>
    <n v="-87.887940999999998"/>
    <x v="10"/>
    <n v="43.042490000000001"/>
    <n v="-87.909959999999998"/>
    <n v="32"/>
    <n v="0"/>
    <n v="4.8"/>
    <n v="4.5999999999999996"/>
    <n v="192"/>
    <n v="-1"/>
    <d v="2017-03-28T00:00:00"/>
    <d v="2017-03-01T00:00:00"/>
    <d v="2017-03-28T00:00:00"/>
    <s v="Tuesday"/>
    <d v="1899-12-30T18:01:25"/>
    <d v="1899-12-30T18:00:00"/>
    <n v="1"/>
    <d v="2017-03-28T00:00:00"/>
    <d v="2017-03-01T00:00:00"/>
    <d v="2017-03-28T00:00:00"/>
    <s v="Tuesday"/>
    <d v="1899-12-30T18:33:27"/>
    <d v="1899-12-30T19:00:00"/>
    <s v="One Way"/>
  </r>
  <r>
    <n v="1494109"/>
    <s v="RFID Card Member"/>
    <s v="Milwaukee"/>
    <s v="WI"/>
    <n v="53233"/>
    <s v="UNITED STATES"/>
    <s v="Annual Pass"/>
    <n v="11132"/>
    <x v="7"/>
    <n v="43.038580000000003"/>
    <n v="-87.90934"/>
    <x v="4"/>
    <n v="43.038580000000003"/>
    <n v="-87.90934"/>
    <n v="25"/>
    <n v="0"/>
    <n v="3.8"/>
    <n v="3.6"/>
    <n v="150"/>
    <n v="-1"/>
    <d v="2017-03-29T00:00:00"/>
    <d v="2017-03-01T00:00:00"/>
    <d v="2017-03-29T00:00:00"/>
    <s v="Wednesday"/>
    <d v="1899-12-30T10:59:43"/>
    <d v="1899-12-30T11:00:00"/>
    <n v="1"/>
    <d v="2017-03-29T00:00:00"/>
    <d v="2017-03-01T00:00:00"/>
    <d v="2017-03-29T00:00:00"/>
    <s v="Wednesday"/>
    <d v="1899-12-30T11:24:45"/>
    <d v="1899-12-30T11:00:00"/>
    <s v="Round Trip"/>
  </r>
  <r>
    <n v="551883"/>
    <s v="RFID Card Member"/>
    <s v="Wauwatosa"/>
    <s v="WI"/>
    <n v="53213"/>
    <s v="UNITED STATES"/>
    <s v="Annual Pass"/>
    <n v="11162"/>
    <x v="7"/>
    <n v="43.038580000000003"/>
    <n v="-87.90934"/>
    <x v="13"/>
    <n v="43.031480000000002"/>
    <n v="-87.908169999999998"/>
    <n v="4"/>
    <n v="0"/>
    <n v="0.6"/>
    <n v="0.6"/>
    <n v="24"/>
    <n v="-1"/>
    <d v="2017-03-29T00:00:00"/>
    <d v="2017-03-01T00:00:00"/>
    <d v="2017-03-29T00:00:00"/>
    <s v="Wednesday"/>
    <d v="1899-12-30T12:24:01"/>
    <d v="1899-12-30T12:00:00"/>
    <n v="1"/>
    <d v="2017-03-29T00:00:00"/>
    <d v="2017-03-01T00:00:00"/>
    <d v="2017-03-29T00:00:00"/>
    <s v="Wednesday"/>
    <d v="1899-12-30T12:28:00"/>
    <d v="1899-12-30T12:00:00"/>
    <s v="One Way"/>
  </r>
  <r>
    <n v="1260485"/>
    <s v="RFID Card Member"/>
    <s v="Shorewood"/>
    <s v="WI"/>
    <n v="53211"/>
    <s v="UNITED STATES"/>
    <s v="Annual Pass"/>
    <n v="11112"/>
    <x v="38"/>
    <n v="43.038719999999998"/>
    <n v="-87.905339999999995"/>
    <x v="1"/>
    <n v="43.03886"/>
    <n v="-87.902720000000002"/>
    <n v="2"/>
    <n v="0"/>
    <n v="0.3"/>
    <n v="0.3"/>
    <n v="12"/>
    <n v="-1"/>
    <d v="2017-03-29T00:00:00"/>
    <d v="2017-03-01T00:00:00"/>
    <d v="2017-03-29T00:00:00"/>
    <s v="Wednesday"/>
    <d v="1899-12-30T13:43:32"/>
    <d v="1899-12-30T14:00:00"/>
    <n v="1"/>
    <d v="2017-03-29T00:00:00"/>
    <d v="2017-03-01T00:00:00"/>
    <d v="2017-03-29T00:00:00"/>
    <s v="Wednesday"/>
    <d v="1899-12-30T13:45:09"/>
    <d v="1899-12-30T14:00:00"/>
    <s v="One Way"/>
  </r>
  <r>
    <n v="1251113"/>
    <s v="RFID Card Member"/>
    <s v="Neenah"/>
    <s v="WI"/>
    <n v="54956"/>
    <s v="UNITED STATES"/>
    <s v="Bublr for Organizations"/>
    <n v="202"/>
    <x v="23"/>
    <n v="43.05847"/>
    <n v="-87.898079999999993"/>
    <x v="20"/>
    <n v="43.05847"/>
    <n v="-87.898079999999993"/>
    <n v="1"/>
    <n v="0"/>
    <n v="0.2"/>
    <n v="0.1"/>
    <n v="6"/>
    <n v="-1"/>
    <d v="2017-03-29T00:00:00"/>
    <d v="2017-03-01T00:00:00"/>
    <d v="2017-03-29T00:00:00"/>
    <s v="Wednesday"/>
    <d v="1899-12-30T13:54:44"/>
    <d v="1899-12-30T14:00:00"/>
    <n v="1"/>
    <d v="2017-03-29T00:00:00"/>
    <d v="2017-03-01T00:00:00"/>
    <d v="2017-03-29T00:00:00"/>
    <s v="Wednesday"/>
    <d v="1899-12-30T13:55:09"/>
    <d v="1899-12-30T14:00:00"/>
    <s v="Round Trip"/>
  </r>
  <r>
    <n v="1442430"/>
    <s v="RFID Card Member"/>
    <s v="Milwaukee"/>
    <s v="WI"/>
    <n v="53211"/>
    <s v="UNITED STATES"/>
    <s v="Annual Pass"/>
    <n v="11108"/>
    <x v="35"/>
    <n v="43.074655999999997"/>
    <n v="-87.889011999999994"/>
    <x v="18"/>
    <n v="43.074890000000003"/>
    <n v="-87.882810000000006"/>
    <n v="3"/>
    <n v="0"/>
    <n v="0.5"/>
    <n v="0.4"/>
    <n v="18"/>
    <n v="-1"/>
    <d v="2017-03-29T00:00:00"/>
    <d v="2017-03-01T00:00:00"/>
    <d v="2017-03-29T00:00:00"/>
    <s v="Wednesday"/>
    <d v="1899-12-30T16:22:15"/>
    <d v="1899-12-30T16:00:00"/>
    <n v="1"/>
    <d v="2017-03-29T00:00:00"/>
    <d v="2017-03-01T00:00:00"/>
    <d v="2017-03-29T00:00:00"/>
    <s v="Wednesday"/>
    <d v="1899-12-30T16:25:14"/>
    <d v="1899-12-30T16:00:00"/>
    <s v="One Way"/>
  </r>
  <r>
    <n v="1182678"/>
    <s v="RFID Card Member"/>
    <s v="Milwaukee"/>
    <s v="WI"/>
    <n v="53202"/>
    <s v="UNITED STATES"/>
    <s v="Annual Pass"/>
    <n v="5463"/>
    <x v="38"/>
    <n v="43.038719999999998"/>
    <n v="-87.905339999999995"/>
    <x v="6"/>
    <n v="43.031320000000001"/>
    <n v="-87.904259999999994"/>
    <n v="3"/>
    <n v="0"/>
    <n v="0.5"/>
    <n v="0.4"/>
    <n v="18"/>
    <n v="-1"/>
    <d v="2017-03-29T00:00:00"/>
    <d v="2017-03-01T00:00:00"/>
    <d v="2017-03-29T00:00:00"/>
    <s v="Wednesday"/>
    <d v="1899-12-30T16:44:14"/>
    <d v="1899-12-30T17:00:00"/>
    <n v="1"/>
    <d v="2017-03-29T00:00:00"/>
    <d v="2017-03-01T00:00:00"/>
    <d v="2017-03-29T00:00:00"/>
    <s v="Wednesday"/>
    <d v="1899-12-30T16:47:22"/>
    <d v="1899-12-30T17:00:00"/>
    <s v="One Way"/>
  </r>
  <r>
    <n v="955984"/>
    <s v="RFID Card Member"/>
    <s v="Milwaukee"/>
    <s v="WI"/>
    <n v="53211"/>
    <s v="UNITED STATES"/>
    <s v="Annual Pass"/>
    <n v="5551"/>
    <x v="52"/>
    <n v="43.069021999999997"/>
    <n v="-87.887940999999998"/>
    <x v="19"/>
    <n v="43.060786"/>
    <n v="-87.883825999999999"/>
    <n v="11"/>
    <n v="0"/>
    <n v="1.7"/>
    <n v="1.6"/>
    <n v="66"/>
    <n v="-1"/>
    <d v="2017-03-19T00:00:00"/>
    <d v="2017-03-01T00:00:00"/>
    <d v="2017-03-19T00:00:00"/>
    <s v="Sunday"/>
    <d v="1899-12-30T16:23:54"/>
    <d v="1899-12-30T16:00:00"/>
    <n v="1"/>
    <d v="2017-03-19T00:00:00"/>
    <d v="2017-03-01T00:00:00"/>
    <d v="2017-03-19T00:00:00"/>
    <s v="Sunday"/>
    <d v="1899-12-30T16:34:20"/>
    <d v="1899-12-30T17:00:00"/>
    <s v="One Way"/>
  </r>
  <r>
    <n v="1276651"/>
    <s v="RFID Card Member"/>
    <s v="Milwaukee"/>
    <s v="WI"/>
    <n v="53211"/>
    <s v="UNITED STATES"/>
    <s v="Annual Pass"/>
    <n v="11120"/>
    <x v="21"/>
    <n v="43.060786"/>
    <n v="-87.883825999999999"/>
    <x v="44"/>
    <n v="43.077359999999999"/>
    <n v="-87.880769999999998"/>
    <n v="14"/>
    <n v="0"/>
    <n v="2.1"/>
    <n v="2"/>
    <n v="84"/>
    <n v="-1"/>
    <d v="2017-03-19T00:00:00"/>
    <d v="2017-03-01T00:00:00"/>
    <d v="2017-03-19T00:00:00"/>
    <s v="Sunday"/>
    <d v="1899-12-30T18:12:31"/>
    <d v="1899-12-30T18:00:00"/>
    <n v="1"/>
    <d v="2017-03-19T00:00:00"/>
    <d v="2017-03-01T00:00:00"/>
    <d v="2017-03-19T00:00:00"/>
    <s v="Sunday"/>
    <d v="1899-12-30T18:26:10"/>
    <d v="1899-12-30T18:00:00"/>
    <s v="One Way"/>
  </r>
  <r>
    <n v="1378271"/>
    <s v="RFID Card Member"/>
    <s v="Milwaukee"/>
    <s v="WI"/>
    <n v="53202"/>
    <s v="UNITED STATES"/>
    <s v="Annual Pass"/>
    <n v="9"/>
    <x v="31"/>
    <n v="43.052460000000004"/>
    <n v="-87.891000000000005"/>
    <x v="6"/>
    <n v="43.031320000000001"/>
    <n v="-87.904259999999994"/>
    <n v="12"/>
    <n v="0"/>
    <n v="1.8"/>
    <n v="1.7"/>
    <n v="72"/>
    <n v="-1"/>
    <d v="2017-03-20T00:00:00"/>
    <d v="2017-03-01T00:00:00"/>
    <d v="2017-03-20T00:00:00"/>
    <s v="Monday"/>
    <d v="1899-12-30T09:54:55"/>
    <d v="1899-12-30T10:00:00"/>
    <n v="1"/>
    <d v="2017-03-20T00:00:00"/>
    <d v="2017-03-01T00:00:00"/>
    <d v="2017-03-20T00:00:00"/>
    <s v="Monday"/>
    <d v="1899-12-30T10:06:11"/>
    <d v="1899-12-30T10:00:00"/>
    <s v="One Way"/>
  </r>
  <r>
    <n v="1298099"/>
    <s v="RFID Card Member"/>
    <s v="Milwaukee"/>
    <s v="WI"/>
    <n v="53233"/>
    <s v="UNITED STATES"/>
    <s v="Annual Pass"/>
    <n v="11047"/>
    <x v="33"/>
    <n v="43.041646999999998"/>
    <n v="-87.927257999999995"/>
    <x v="9"/>
    <n v="43.03913"/>
    <n v="-87.916150000000002"/>
    <n v="5"/>
    <n v="0"/>
    <n v="0.8"/>
    <n v="0.7"/>
    <n v="30"/>
    <n v="-1"/>
    <d v="2017-03-20T00:00:00"/>
    <d v="2017-03-01T00:00:00"/>
    <d v="2017-03-20T00:00:00"/>
    <s v="Monday"/>
    <d v="1899-12-30T10:16:28"/>
    <d v="1899-12-30T10:00:00"/>
    <n v="1"/>
    <d v="2017-03-20T00:00:00"/>
    <d v="2017-03-01T00:00:00"/>
    <d v="2017-03-20T00:00:00"/>
    <s v="Monday"/>
    <d v="1899-12-30T10:21:53"/>
    <d v="1899-12-30T10:00:00"/>
    <s v="One Way"/>
  </r>
  <r>
    <n v="803838"/>
    <s v="RFID Card Member"/>
    <s v="Shorewood"/>
    <s v="WI"/>
    <n v="53211"/>
    <s v="UNITED STATES"/>
    <s v="Annual Pass"/>
    <n v="11078"/>
    <x v="39"/>
    <n v="43.056539999999998"/>
    <n v="-87.914370000000005"/>
    <x v="48"/>
    <n v="43.05097"/>
    <n v="-87.906440000000003"/>
    <n v="12"/>
    <n v="0"/>
    <n v="1.8"/>
    <n v="1.7"/>
    <n v="72"/>
    <n v="-1"/>
    <d v="2017-03-20T00:00:00"/>
    <d v="2017-03-01T00:00:00"/>
    <d v="2017-03-20T00:00:00"/>
    <s v="Monday"/>
    <d v="1899-12-30T17:26:48"/>
    <d v="1899-12-30T17:00:00"/>
    <n v="1"/>
    <d v="2017-03-20T00:00:00"/>
    <d v="2017-03-01T00:00:00"/>
    <d v="2017-03-20T00:00:00"/>
    <s v="Monday"/>
    <d v="1899-12-30T17:38:51"/>
    <d v="1899-12-30T18:00:00"/>
    <s v="One Way"/>
  </r>
  <r>
    <n v="1276651"/>
    <s v="RFID Card Member"/>
    <s v="Milwaukee"/>
    <s v="WI"/>
    <n v="53211"/>
    <s v="UNITED STATES"/>
    <s v="Annual Pass"/>
    <n v="976"/>
    <x v="28"/>
    <n v="43.052549999999997"/>
    <n v="-87.909329999999997"/>
    <x v="44"/>
    <n v="43.077359999999999"/>
    <n v="-87.880769999999998"/>
    <n v="22"/>
    <n v="0"/>
    <n v="3.3"/>
    <n v="3.1"/>
    <n v="132"/>
    <n v="-1"/>
    <d v="2017-03-20T00:00:00"/>
    <d v="2017-03-01T00:00:00"/>
    <d v="2017-03-20T00:00:00"/>
    <s v="Monday"/>
    <d v="1899-12-30T17:50:45"/>
    <d v="1899-12-30T18:00:00"/>
    <n v="1"/>
    <d v="2017-03-20T00:00:00"/>
    <d v="2017-03-01T00:00:00"/>
    <d v="2017-03-20T00:00:00"/>
    <s v="Monday"/>
    <d v="1899-12-30T18:12:49"/>
    <d v="1899-12-30T18:00:00"/>
    <s v="One Way"/>
  </r>
  <r>
    <n v="1517760"/>
    <s v="RFID Card Member"/>
    <s v="Milwaukee"/>
    <s v="WI"/>
    <n v="53212"/>
    <s v="UNITED STATES"/>
    <s v="Annual Pass"/>
    <n v="5506"/>
    <x v="38"/>
    <n v="43.038719999999998"/>
    <n v="-87.905339999999995"/>
    <x v="24"/>
    <n v="43.052549999999997"/>
    <n v="-87.909329999999997"/>
    <n v="8"/>
    <n v="0"/>
    <n v="1.2"/>
    <n v="1.1000000000000001"/>
    <n v="48"/>
    <n v="-1"/>
    <d v="2017-03-20T00:00:00"/>
    <d v="2017-03-01T00:00:00"/>
    <d v="2017-03-20T00:00:00"/>
    <s v="Monday"/>
    <d v="1899-12-30T18:20:18"/>
    <d v="1899-12-30T18:00:00"/>
    <n v="1"/>
    <d v="2017-03-20T00:00:00"/>
    <d v="2017-03-01T00:00:00"/>
    <d v="2017-03-20T00:00:00"/>
    <s v="Monday"/>
    <d v="1899-12-30T18:28:37"/>
    <d v="1899-12-30T18:00:00"/>
    <s v="One Way"/>
  </r>
  <r>
    <n v="1314976"/>
    <s v="RFID Card Member"/>
    <s v="Milwaukee"/>
    <s v="WI"/>
    <n v="53202"/>
    <s v="UNITED STATES"/>
    <s v="Pay as You Go Pass"/>
    <n v="9"/>
    <x v="5"/>
    <n v="43.031320000000001"/>
    <n v="-87.904259999999994"/>
    <x v="27"/>
    <n v="43.034619999999997"/>
    <n v="-87.917500000000004"/>
    <n v="12"/>
    <n v="2"/>
    <n v="1.8"/>
    <n v="1.7"/>
    <n v="72"/>
    <n v="-1"/>
    <d v="2017-03-21T00:00:00"/>
    <d v="2017-03-01T00:00:00"/>
    <d v="2017-03-21T00:00:00"/>
    <s v="Tuesday"/>
    <d v="1899-12-30T07:49:22"/>
    <d v="1899-12-30T08:00:00"/>
    <n v="1"/>
    <d v="2017-03-21T00:00:00"/>
    <d v="2017-03-01T00:00:00"/>
    <d v="2017-03-21T00:00:00"/>
    <s v="Tuesday"/>
    <d v="1899-12-30T08:01:16"/>
    <d v="1899-12-30T08:00:00"/>
    <s v="One Way"/>
  </r>
  <r>
    <n v="946290"/>
    <s v="RFID Card Member"/>
    <s v="Milwaukee"/>
    <s v="WI"/>
    <n v="53208"/>
    <s v="UNITED STATES"/>
    <s v="Annual Pass"/>
    <n v="5468"/>
    <x v="52"/>
    <n v="43.069021999999997"/>
    <n v="-87.887940999999998"/>
    <x v="44"/>
    <n v="43.077359999999999"/>
    <n v="-87.880769999999998"/>
    <n v="8"/>
    <n v="0"/>
    <n v="1.2"/>
    <n v="1.1000000000000001"/>
    <n v="48"/>
    <n v="-1"/>
    <d v="2017-03-21T00:00:00"/>
    <d v="2017-03-01T00:00:00"/>
    <d v="2017-03-21T00:00:00"/>
    <s v="Tuesday"/>
    <d v="1899-12-30T09:55:49"/>
    <d v="1899-12-30T10:00:00"/>
    <n v="1"/>
    <d v="2017-03-21T00:00:00"/>
    <d v="2017-03-01T00:00:00"/>
    <d v="2017-03-21T00:00:00"/>
    <s v="Tuesday"/>
    <d v="1899-12-30T10:03:58"/>
    <d v="1899-12-30T10:00:00"/>
    <s v="One Way"/>
  </r>
  <r>
    <n v="1088320"/>
    <s v="RFID Card Member"/>
    <s v="milwaukee"/>
    <s v="WI"/>
    <n v="53202"/>
    <s v="UNITED STATES"/>
    <s v="Annual Pass"/>
    <n v="38"/>
    <x v="2"/>
    <n v="43.03886"/>
    <n v="-87.902720000000002"/>
    <x v="25"/>
    <n v="43.04804"/>
    <n v="-87.896720000000002"/>
    <n v="8"/>
    <n v="0"/>
    <n v="1.2"/>
    <n v="1.1000000000000001"/>
    <n v="48"/>
    <n v="-1"/>
    <d v="2017-03-21T00:00:00"/>
    <d v="2017-03-01T00:00:00"/>
    <d v="2017-03-21T00:00:00"/>
    <s v="Tuesday"/>
    <d v="1899-12-30T17:30:47"/>
    <d v="1899-12-30T18:00:00"/>
    <n v="1"/>
    <d v="2017-03-21T00:00:00"/>
    <d v="2017-03-01T00:00:00"/>
    <d v="2017-03-21T00:00:00"/>
    <s v="Tuesday"/>
    <d v="1899-12-30T17:38:38"/>
    <d v="1899-12-30T18:00:00"/>
    <s v="One Way"/>
  </r>
  <r>
    <n v="531225"/>
    <s v="RFID Card Member"/>
    <s v="milwaukee"/>
    <s v="WI"/>
    <n v="53202"/>
    <s v="UNITED STATES"/>
    <s v="Annual Pass"/>
    <n v="5435"/>
    <x v="29"/>
    <n v="43.045712999999999"/>
    <n v="-87.899756999999994"/>
    <x v="23"/>
    <n v="43.045712999999999"/>
    <n v="-87.899756999999994"/>
    <n v="8"/>
    <n v="0"/>
    <n v="1.2"/>
    <n v="1.1000000000000001"/>
    <n v="48"/>
    <n v="-1"/>
    <d v="2017-03-21T00:00:00"/>
    <d v="2017-03-01T00:00:00"/>
    <d v="2017-03-21T00:00:00"/>
    <s v="Tuesday"/>
    <d v="1899-12-30T19:34:40"/>
    <d v="1899-12-30T20:00:00"/>
    <n v="1"/>
    <d v="2017-03-21T00:00:00"/>
    <d v="2017-03-01T00:00:00"/>
    <d v="2017-03-21T00:00:00"/>
    <s v="Tuesday"/>
    <d v="1899-12-30T19:42:10"/>
    <d v="1899-12-30T20:00:00"/>
    <s v="Round Trip"/>
  </r>
  <r>
    <n v="1357250"/>
    <s v="RFID Card Member"/>
    <s v="Milwaukee"/>
    <s v="WI"/>
    <n v="53202"/>
    <s v="UNITED STATES"/>
    <s v="Annual Pass"/>
    <n v="361"/>
    <x v="2"/>
    <n v="43.03886"/>
    <n v="-87.902720000000002"/>
    <x v="2"/>
    <n v="43.048200000000001"/>
    <n v="-87.900859999999994"/>
    <n v="5"/>
    <n v="0"/>
    <n v="0.8"/>
    <n v="0.7"/>
    <n v="30"/>
    <n v="-1"/>
    <d v="2017-03-22T00:00:00"/>
    <d v="2017-03-01T00:00:00"/>
    <d v="2017-03-22T00:00:00"/>
    <s v="Wednesday"/>
    <d v="1899-12-30T07:27:41"/>
    <d v="1899-12-30T07:00:00"/>
    <n v="1"/>
    <d v="2017-03-22T00:00:00"/>
    <d v="2017-03-01T00:00:00"/>
    <d v="2017-03-22T00:00:00"/>
    <s v="Wednesday"/>
    <d v="1899-12-30T07:32:40"/>
    <d v="1899-12-30T08:00:00"/>
    <s v="One Way"/>
  </r>
  <r>
    <n v="1260485"/>
    <s v="RFID Card Member"/>
    <s v="Shorewood"/>
    <s v="WI"/>
    <n v="53211"/>
    <s v="UNITED STATES"/>
    <s v="Annual Pass"/>
    <n v="5477"/>
    <x v="1"/>
    <n v="43.048200000000001"/>
    <n v="-87.900859999999994"/>
    <x v="1"/>
    <n v="43.03886"/>
    <n v="-87.902720000000002"/>
    <n v="6"/>
    <n v="0"/>
    <n v="0.9"/>
    <n v="0.9"/>
    <n v="36"/>
    <n v="-1"/>
    <d v="2017-03-22T00:00:00"/>
    <d v="2017-03-01T00:00:00"/>
    <d v="2017-03-22T00:00:00"/>
    <s v="Wednesday"/>
    <d v="1899-12-30T08:26:56"/>
    <d v="1899-12-30T08:00:00"/>
    <n v="1"/>
    <d v="2017-03-22T00:00:00"/>
    <d v="2017-03-01T00:00:00"/>
    <d v="2017-03-22T00:00:00"/>
    <s v="Wednesday"/>
    <d v="1899-12-30T08:32:46"/>
    <d v="1899-12-30T09:00:00"/>
    <s v="One Way"/>
  </r>
  <r>
    <n v="1255308"/>
    <s v="RFID Card Member"/>
    <s v="Milwaukee"/>
    <s v="WI"/>
    <n v="53211"/>
    <s v="UNITED STATES"/>
    <s v="30-Day Pass"/>
    <n v="228"/>
    <x v="21"/>
    <n v="43.060786"/>
    <n v="-87.883825999999999"/>
    <x v="49"/>
    <n v="43.066893999999998"/>
    <n v="-87.877936000000005"/>
    <n v="5"/>
    <n v="0"/>
    <n v="0.8"/>
    <n v="0.7"/>
    <n v="30"/>
    <n v="-1"/>
    <d v="2017-03-22T00:00:00"/>
    <d v="2017-03-01T00:00:00"/>
    <d v="2017-03-22T00:00:00"/>
    <s v="Wednesday"/>
    <d v="1899-12-30T11:07:29"/>
    <d v="1899-12-30T11:00:00"/>
    <n v="1"/>
    <d v="2017-03-22T00:00:00"/>
    <d v="2017-03-01T00:00:00"/>
    <d v="2017-03-22T00:00:00"/>
    <s v="Wednesday"/>
    <d v="1899-12-30T11:12:29"/>
    <d v="1899-12-30T11:00:00"/>
    <s v="One Way"/>
  </r>
  <r>
    <n v="927112"/>
    <s v="RFID Card Member"/>
    <s v="milwaukee"/>
    <s v="WI"/>
    <n v="53202"/>
    <s v="UNITED STATES"/>
    <s v="Annual Pass"/>
    <n v="5577"/>
    <x v="19"/>
    <n v="43.074890000000003"/>
    <n v="-87.882810000000006"/>
    <x v="2"/>
    <n v="43.048200000000001"/>
    <n v="-87.900859999999994"/>
    <n v="20"/>
    <n v="0"/>
    <n v="3"/>
    <n v="2.9"/>
    <n v="120"/>
    <n v="-1"/>
    <d v="2017-03-22T00:00:00"/>
    <d v="2017-03-01T00:00:00"/>
    <d v="2017-03-22T00:00:00"/>
    <s v="Wednesday"/>
    <d v="1899-12-30T14:56:38"/>
    <d v="1899-12-30T15:00:00"/>
    <n v="1"/>
    <d v="2017-03-22T00:00:00"/>
    <d v="2017-03-01T00:00:00"/>
    <d v="2017-03-22T00:00:00"/>
    <s v="Wednesday"/>
    <d v="1899-12-30T15:16:54"/>
    <d v="1899-12-30T15:00:00"/>
    <s v="One Way"/>
  </r>
  <r>
    <n v="1386556"/>
    <s v="RFID Card Member"/>
    <s v="Wauwatosa"/>
    <s v="WI"/>
    <n v="53213"/>
    <s v="UNITED STATES"/>
    <s v="Annual Pass"/>
    <n v="5453"/>
    <x v="30"/>
    <n v="43.053040000000003"/>
    <n v="-87.897660000000002"/>
    <x v="39"/>
    <n v="43.05536"/>
    <n v="-87.90504"/>
    <n v="8"/>
    <n v="0"/>
    <n v="1.2"/>
    <n v="1.1000000000000001"/>
    <n v="48"/>
    <n v="-1"/>
    <d v="2017-03-15T00:00:00"/>
    <d v="2017-03-01T00:00:00"/>
    <d v="2017-03-15T00:00:00"/>
    <s v="Wednesday"/>
    <d v="1899-12-30T14:25:49"/>
    <d v="1899-12-30T14:00:00"/>
    <n v="1"/>
    <d v="2017-03-15T00:00:00"/>
    <d v="2017-03-01T00:00:00"/>
    <d v="2017-03-15T00:00:00"/>
    <s v="Wednesday"/>
    <d v="1899-12-30T14:33:34"/>
    <d v="1899-12-30T15:00:00"/>
    <s v="One Way"/>
  </r>
  <r>
    <n v="1251108"/>
    <s v="RFID Card Member"/>
    <s v="Appleton"/>
    <s v="WI"/>
    <n v="54913"/>
    <s v="UNITED STATES"/>
    <s v="Bublr for Organizations"/>
    <n v="11140"/>
    <x v="24"/>
    <n v="43.06033"/>
    <n v="-87.89546"/>
    <x v="22"/>
    <n v="43.060250000000003"/>
    <n v="-87.892169999999993"/>
    <n v="1"/>
    <n v="0"/>
    <n v="0.2"/>
    <n v="0.1"/>
    <n v="6"/>
    <n v="-1"/>
    <d v="2017-03-15T00:00:00"/>
    <d v="2017-03-01T00:00:00"/>
    <d v="2017-03-15T00:00:00"/>
    <s v="Wednesday"/>
    <d v="1899-12-30T15:51:27"/>
    <d v="1899-12-30T16:00:00"/>
    <n v="1"/>
    <d v="2017-03-15T00:00:00"/>
    <d v="2017-03-01T00:00:00"/>
    <d v="2017-03-15T00:00:00"/>
    <s v="Wednesday"/>
    <d v="1899-12-30T15:52:57"/>
    <d v="1899-12-30T16:00:00"/>
    <s v="One Way"/>
  </r>
  <r>
    <n v="1442430"/>
    <s v="RFID Card Member"/>
    <s v="Milwaukee"/>
    <s v="WI"/>
    <n v="53211"/>
    <s v="UNITED STATES"/>
    <s v="Annual Pass"/>
    <n v="44"/>
    <x v="19"/>
    <n v="43.074890000000003"/>
    <n v="-87.882810000000006"/>
    <x v="7"/>
    <n v="43.074655999999997"/>
    <n v="-87.889011999999994"/>
    <n v="2"/>
    <n v="0"/>
    <n v="0.3"/>
    <n v="0.3"/>
    <n v="12"/>
    <n v="-1"/>
    <d v="2017-03-15T00:00:00"/>
    <d v="2017-03-01T00:00:00"/>
    <d v="2017-03-15T00:00:00"/>
    <s v="Wednesday"/>
    <d v="1899-12-30T22:16:51"/>
    <d v="1899-12-30T22:00:00"/>
    <n v="1"/>
    <d v="2017-03-15T00:00:00"/>
    <d v="2017-03-01T00:00:00"/>
    <d v="2017-03-15T00:00:00"/>
    <s v="Wednesday"/>
    <d v="1899-12-30T22:18:33"/>
    <d v="1899-12-30T22:00:00"/>
    <s v="One Way"/>
  </r>
  <r>
    <n v="1357250"/>
    <s v="RFID Card Member"/>
    <s v="Milwaukee"/>
    <s v="WI"/>
    <n v="53202"/>
    <s v="UNITED STATES"/>
    <s v="Annual Pass"/>
    <n v="172"/>
    <x v="1"/>
    <n v="43.048200000000001"/>
    <n v="-87.900859999999994"/>
    <x v="1"/>
    <n v="43.03886"/>
    <n v="-87.902720000000002"/>
    <n v="4"/>
    <n v="0"/>
    <n v="0.6"/>
    <n v="0.6"/>
    <n v="24"/>
    <n v="-1"/>
    <d v="2017-03-16T00:00:00"/>
    <d v="2017-03-01T00:00:00"/>
    <d v="2017-03-16T00:00:00"/>
    <s v="Thursday"/>
    <d v="1899-12-30T07:53:09"/>
    <d v="1899-12-30T08:00:00"/>
    <n v="1"/>
    <d v="2017-03-16T00:00:00"/>
    <d v="2017-03-01T00:00:00"/>
    <d v="2017-03-16T00:00:00"/>
    <s v="Thursday"/>
    <d v="1899-12-30T07:57:34"/>
    <d v="1899-12-30T08:00:00"/>
    <s v="One Way"/>
  </r>
  <r>
    <n v="1365846"/>
    <s v="RFID Card Member"/>
    <s v="Milwaukee "/>
    <s v="WI"/>
    <n v="53233"/>
    <s v="UNITED STATES"/>
    <s v="Annual Pass"/>
    <n v="5493"/>
    <x v="32"/>
    <n v="43.040154000000001"/>
    <n v="-87.932113000000001"/>
    <x v="4"/>
    <n v="43.038580000000003"/>
    <n v="-87.90934"/>
    <n v="13"/>
    <n v="0"/>
    <n v="2"/>
    <n v="1.9"/>
    <n v="78"/>
    <n v="-1"/>
    <d v="2017-03-16T00:00:00"/>
    <d v="2017-03-01T00:00:00"/>
    <d v="2017-03-16T00:00:00"/>
    <s v="Thursday"/>
    <d v="1899-12-30T11:16:12"/>
    <d v="1899-12-30T11:00:00"/>
    <n v="1"/>
    <d v="2017-03-16T00:00:00"/>
    <d v="2017-03-01T00:00:00"/>
    <d v="2017-03-16T00:00:00"/>
    <s v="Thursday"/>
    <d v="1899-12-30T11:29:11"/>
    <d v="1899-12-30T11:00:00"/>
    <s v="One Way"/>
  </r>
  <r>
    <n v="1102286"/>
    <s v="RFID Card Member"/>
    <s v="madison"/>
    <s v="WI"/>
    <n v="53717"/>
    <s v="UNITED STATES"/>
    <s v="30-Day Pass"/>
    <n v="5464"/>
    <x v="9"/>
    <n v="43.02948"/>
    <n v="-87.912819999999996"/>
    <x v="9"/>
    <n v="43.03913"/>
    <n v="-87.916150000000002"/>
    <n v="7"/>
    <n v="0"/>
    <n v="1.1000000000000001"/>
    <n v="1"/>
    <n v="42"/>
    <n v="-1"/>
    <d v="2017-03-16T00:00:00"/>
    <d v="2017-03-01T00:00:00"/>
    <d v="2017-03-16T00:00:00"/>
    <s v="Thursday"/>
    <d v="1899-12-30T18:03:38"/>
    <d v="1899-12-30T18:00:00"/>
    <n v="1"/>
    <d v="2017-03-16T00:00:00"/>
    <d v="2017-03-01T00:00:00"/>
    <d v="2017-03-16T00:00:00"/>
    <s v="Thursday"/>
    <d v="1899-12-30T18:10:06"/>
    <d v="1899-12-30T18:00:00"/>
    <s v="One Way"/>
  </r>
  <r>
    <n v="1407702"/>
    <s v="RFID Card Member"/>
    <s v="Milwaukee"/>
    <s v="WI"/>
    <n v="53202"/>
    <s v="UNITED STATES"/>
    <s v="Annual Pass"/>
    <n v="5542"/>
    <x v="6"/>
    <n v="43.078530000000001"/>
    <n v="-87.882620000000003"/>
    <x v="7"/>
    <n v="43.074655999999997"/>
    <n v="-87.889011999999994"/>
    <n v="5"/>
    <n v="0"/>
    <n v="0.8"/>
    <n v="0.7"/>
    <n v="30"/>
    <n v="-1"/>
    <d v="2017-03-16T00:00:00"/>
    <d v="2017-03-01T00:00:00"/>
    <d v="2017-03-16T00:00:00"/>
    <s v="Thursday"/>
    <d v="1899-12-30T18:12:32"/>
    <d v="1899-12-30T18:00:00"/>
    <n v="1"/>
    <d v="2017-03-16T00:00:00"/>
    <d v="2017-03-01T00:00:00"/>
    <d v="2017-03-16T00:00:00"/>
    <s v="Thursday"/>
    <d v="1899-12-30T18:17:23"/>
    <d v="1899-12-30T18:00:00"/>
    <s v="One Way"/>
  </r>
  <r>
    <n v="1425087"/>
    <s v="RFID Card Member"/>
    <s v="milwaukee"/>
    <s v="WI"/>
    <n v="53212"/>
    <s v="UNITED STATES"/>
    <s v="Annual Pass"/>
    <n v="5459"/>
    <x v="13"/>
    <n v="43.03913"/>
    <n v="-87.916150000000002"/>
    <x v="47"/>
    <n v="43.06033"/>
    <n v="-87.89546"/>
    <n v="13"/>
    <n v="0"/>
    <n v="2"/>
    <n v="1.9"/>
    <n v="78"/>
    <n v="-1"/>
    <d v="2017-03-17T00:00:00"/>
    <d v="2017-03-01T00:00:00"/>
    <d v="2017-03-17T00:00:00"/>
    <s v="Friday"/>
    <d v="1899-12-30T10:07:14"/>
    <d v="1899-12-30T10:00:00"/>
    <n v="1"/>
    <d v="2017-03-17T00:00:00"/>
    <d v="2017-03-01T00:00:00"/>
    <d v="2017-03-17T00:00:00"/>
    <s v="Friday"/>
    <d v="1899-12-30T10:20:45"/>
    <d v="1899-12-30T10:00:00"/>
    <s v="One Way"/>
  </r>
  <r>
    <n v="1373301"/>
    <s v="RFID Card Member"/>
    <s v="Mequon"/>
    <s v="WI"/>
    <n v="53092"/>
    <s v="UNITED STATES"/>
    <s v="Annual Pass"/>
    <n v="5455"/>
    <x v="35"/>
    <n v="43.074655999999997"/>
    <n v="-87.889011999999994"/>
    <x v="22"/>
    <n v="43.060250000000003"/>
    <n v="-87.892169999999993"/>
    <n v="7"/>
    <n v="0"/>
    <n v="1.1000000000000001"/>
    <n v="1"/>
    <n v="42"/>
    <n v="-1"/>
    <d v="2017-03-18T00:00:00"/>
    <d v="2017-03-01T00:00:00"/>
    <d v="2017-03-18T00:00:00"/>
    <s v="Saturday"/>
    <d v="1899-12-30T01:45:19"/>
    <d v="1899-12-30T02:00:00"/>
    <n v="1"/>
    <d v="2017-03-18T00:00:00"/>
    <d v="2017-03-01T00:00:00"/>
    <d v="2017-03-18T00:00:00"/>
    <s v="Saturday"/>
    <d v="1899-12-30T01:52:57"/>
    <d v="1899-12-30T02:00:00"/>
    <s v="One Way"/>
  </r>
  <r>
    <n v="1538823"/>
    <s v="RFID Card Member"/>
    <s v="Milwaukee"/>
    <s v="WI"/>
    <n v="53202"/>
    <s v="UNITED STATES"/>
    <s v="Annual Pass"/>
    <n v="957"/>
    <x v="17"/>
    <n v="43.066893999999998"/>
    <n v="-87.877936000000005"/>
    <x v="19"/>
    <n v="43.060786"/>
    <n v="-87.883825999999999"/>
    <n v="5"/>
    <n v="0"/>
    <n v="0.8"/>
    <n v="0.7"/>
    <n v="30"/>
    <n v="-1"/>
    <d v="2017-03-18T00:00:00"/>
    <d v="2017-03-01T00:00:00"/>
    <d v="2017-03-18T00:00:00"/>
    <s v="Saturday"/>
    <d v="1899-12-30T14:05:37"/>
    <d v="1899-12-30T14:00:00"/>
    <n v="1"/>
    <d v="2017-03-18T00:00:00"/>
    <d v="2017-03-01T00:00:00"/>
    <d v="2017-03-18T00:00:00"/>
    <s v="Saturday"/>
    <d v="1899-12-30T14:10:43"/>
    <d v="1899-12-30T14:00:00"/>
    <s v="One Way"/>
  </r>
  <r>
    <n v="1298099"/>
    <s v="RFID Card Member"/>
    <s v="Milwaukee"/>
    <s v="WI"/>
    <n v="53233"/>
    <s v="UNITED STATES"/>
    <s v="Annual Pass"/>
    <n v="5587"/>
    <x v="33"/>
    <n v="43.041646999999998"/>
    <n v="-87.927257999999995"/>
    <x v="3"/>
    <n v="43.03519"/>
    <n v="-87.907390000000007"/>
    <n v="10"/>
    <n v="0"/>
    <n v="1.5"/>
    <n v="1.4"/>
    <n v="60"/>
    <n v="-1"/>
    <d v="2017-03-18T00:00:00"/>
    <d v="2017-03-01T00:00:00"/>
    <d v="2017-03-18T00:00:00"/>
    <s v="Saturday"/>
    <d v="1899-12-30T16:21:45"/>
    <d v="1899-12-30T16:00:00"/>
    <n v="1"/>
    <d v="2017-03-18T00:00:00"/>
    <d v="2017-03-01T00:00:00"/>
    <d v="2017-03-18T00:00:00"/>
    <s v="Saturday"/>
    <d v="1899-12-30T16:31:53"/>
    <d v="1899-12-30T17:00:00"/>
    <s v="One Way"/>
  </r>
  <r>
    <n v="1101924"/>
    <s v="RFID Card Member"/>
    <s v="Milwaukee"/>
    <s v="WI"/>
    <n v="53203"/>
    <s v="UNITED STATES"/>
    <s v="Annual Pass"/>
    <n v="5432"/>
    <x v="31"/>
    <n v="43.052460000000004"/>
    <n v="-87.891000000000005"/>
    <x v="8"/>
    <n v="43.058619999999998"/>
    <n v="-87.885319999999993"/>
    <n v="5"/>
    <n v="0"/>
    <n v="0.8"/>
    <n v="0.7"/>
    <n v="30"/>
    <n v="-1"/>
    <d v="2017-03-19T00:00:00"/>
    <d v="2017-03-01T00:00:00"/>
    <d v="2017-03-19T00:00:00"/>
    <s v="Sunday"/>
    <d v="1899-12-30T02:12:32"/>
    <d v="1899-12-30T02:00:00"/>
    <n v="1"/>
    <d v="2017-03-19T00:00:00"/>
    <d v="2017-03-01T00:00:00"/>
    <d v="2017-03-19T00:00:00"/>
    <s v="Sunday"/>
    <d v="1899-12-30T02:17:23"/>
    <d v="1899-12-30T02:00:00"/>
    <s v="One Way"/>
  </r>
  <r>
    <n v="1379688"/>
    <s v="RFID Card Member"/>
    <s v="Cary"/>
    <s v="IL"/>
    <n v="60013"/>
    <s v="UNITED STATES"/>
    <s v="Annual Pass"/>
    <n v="5542"/>
    <x v="6"/>
    <n v="43.078530000000001"/>
    <n v="-87.882620000000003"/>
    <x v="11"/>
    <n v="43.078530000000001"/>
    <n v="-87.882620000000003"/>
    <n v="17"/>
    <n v="0"/>
    <n v="2.6"/>
    <n v="2.4"/>
    <n v="102"/>
    <n v="-1"/>
    <d v="2017-03-12T00:00:00"/>
    <d v="2017-03-01T00:00:00"/>
    <d v="2017-03-12T00:00:00"/>
    <s v="Sunday"/>
    <d v="1899-12-30T15:44:48"/>
    <d v="1899-12-30T16:00:00"/>
    <n v="1"/>
    <d v="2017-03-12T00:00:00"/>
    <d v="2017-03-01T00:00:00"/>
    <d v="2017-03-12T00:00:00"/>
    <s v="Sunday"/>
    <d v="1899-12-30T16:01:58"/>
    <d v="1899-12-30T16:00:00"/>
    <s v="Round Trip"/>
  </r>
  <r>
    <n v="1088320"/>
    <s v="RFID Card Member"/>
    <s v="milwaukee"/>
    <s v="WI"/>
    <n v="53202"/>
    <s v="UNITED STATES"/>
    <s v="Annual Pass"/>
    <n v="5433"/>
    <x v="1"/>
    <n v="43.048200000000001"/>
    <n v="-87.900859999999994"/>
    <x v="1"/>
    <n v="43.03886"/>
    <n v="-87.902720000000002"/>
    <n v="13"/>
    <n v="0"/>
    <n v="2"/>
    <n v="1.9"/>
    <n v="78"/>
    <n v="-1"/>
    <d v="2017-03-13T00:00:00"/>
    <d v="2017-03-01T00:00:00"/>
    <d v="2017-03-13T00:00:00"/>
    <s v="Monday"/>
    <d v="1899-12-30T08:10:58"/>
    <d v="1899-12-30T08:00:00"/>
    <n v="1"/>
    <d v="2017-03-13T00:00:00"/>
    <d v="2017-03-01T00:00:00"/>
    <d v="2017-03-13T00:00:00"/>
    <s v="Monday"/>
    <d v="1899-12-30T08:23:27"/>
    <d v="1899-12-30T08:00:00"/>
    <s v="One Way"/>
  </r>
  <r>
    <n v="1328721"/>
    <s v="RFID Card Member"/>
    <s v="Milwaukee"/>
    <s v="WI"/>
    <n v="53207"/>
    <s v="UNITED STATES"/>
    <s v="Annual Pass"/>
    <n v="34"/>
    <x v="40"/>
    <n v="43.004728999999998"/>
    <n v="-87.905463999999995"/>
    <x v="32"/>
    <n v="43.026229999999998"/>
    <n v="-87.912809999999993"/>
    <n v="17"/>
    <n v="0"/>
    <n v="2.6"/>
    <n v="2.4"/>
    <n v="102"/>
    <n v="-1"/>
    <d v="2017-03-13T00:00:00"/>
    <d v="2017-03-01T00:00:00"/>
    <d v="2017-03-13T00:00:00"/>
    <s v="Monday"/>
    <d v="1899-12-30T08:12:46"/>
    <d v="1899-12-30T08:00:00"/>
    <n v="1"/>
    <d v="2017-03-13T00:00:00"/>
    <d v="2017-03-01T00:00:00"/>
    <d v="2017-03-13T00:00:00"/>
    <s v="Monday"/>
    <d v="1899-12-30T08:29:47"/>
    <d v="1899-12-30T08:00:00"/>
    <s v="One Way"/>
  </r>
  <r>
    <n v="1328721"/>
    <s v="RFID Card Member"/>
    <s v="Milwaukee"/>
    <s v="WI"/>
    <n v="53207"/>
    <s v="UNITED STATES"/>
    <s v="Annual Pass"/>
    <n v="961"/>
    <x v="40"/>
    <n v="43.004728999999998"/>
    <n v="-87.905463999999995"/>
    <x v="32"/>
    <n v="43.026229999999998"/>
    <n v="-87.912809999999993"/>
    <n v="16"/>
    <n v="0"/>
    <n v="2.4"/>
    <n v="2.2999999999999998"/>
    <n v="96"/>
    <n v="-1"/>
    <d v="2017-03-14T00:00:00"/>
    <d v="2017-03-01T00:00:00"/>
    <d v="2017-03-14T00:00:00"/>
    <s v="Tuesday"/>
    <d v="1899-12-30T08:21:26"/>
    <d v="1899-12-30T08:00:00"/>
    <n v="1"/>
    <d v="2017-03-14T00:00:00"/>
    <d v="2017-03-01T00:00:00"/>
    <d v="2017-03-14T00:00:00"/>
    <s v="Tuesday"/>
    <d v="1899-12-30T08:37:15"/>
    <d v="1899-12-30T09:00:00"/>
    <s v="One Way"/>
  </r>
  <r>
    <n v="1489319"/>
    <s v="RFID Card Member"/>
    <s v="Brookfield"/>
    <s v="WI"/>
    <n v="53045"/>
    <s v="UNITED STATES"/>
    <s v="Annual Pass"/>
    <n v="11072"/>
    <x v="19"/>
    <n v="43.074890000000003"/>
    <n v="-87.882810000000006"/>
    <x v="19"/>
    <n v="43.060786"/>
    <n v="-87.883825999999999"/>
    <n v="8"/>
    <n v="0"/>
    <n v="1.2"/>
    <n v="1.1000000000000001"/>
    <n v="48"/>
    <n v="-1"/>
    <d v="2017-03-14T00:00:00"/>
    <d v="2017-03-01T00:00:00"/>
    <d v="2017-03-14T00:00:00"/>
    <s v="Tuesday"/>
    <d v="1899-12-30T14:05:59"/>
    <d v="1899-12-30T14:00:00"/>
    <n v="1"/>
    <d v="2017-03-14T00:00:00"/>
    <d v="2017-03-01T00:00:00"/>
    <d v="2017-03-14T00:00:00"/>
    <s v="Tuesday"/>
    <d v="1899-12-30T14:13:15"/>
    <d v="1899-12-30T14:00:00"/>
    <s v="One Way"/>
  </r>
  <r>
    <n v="1407702"/>
    <s v="RFID Card Member"/>
    <s v="Milwaukee"/>
    <s v="WI"/>
    <n v="53202"/>
    <s v="UNITED STATES"/>
    <s v="Annual Pass"/>
    <n v="44"/>
    <x v="20"/>
    <n v="43.077359999999999"/>
    <n v="-87.880769999999998"/>
    <x v="7"/>
    <n v="43.074655999999997"/>
    <n v="-87.889011999999994"/>
    <n v="5"/>
    <n v="0"/>
    <n v="0.8"/>
    <n v="0.7"/>
    <n v="30"/>
    <n v="-1"/>
    <d v="2017-03-14T00:00:00"/>
    <d v="2017-03-01T00:00:00"/>
    <d v="2017-03-14T00:00:00"/>
    <s v="Tuesday"/>
    <d v="1899-12-30T17:37:28"/>
    <d v="1899-12-30T18:00:00"/>
    <n v="1"/>
    <d v="2017-03-14T00:00:00"/>
    <d v="2017-03-01T00:00:00"/>
    <d v="2017-03-14T00:00:00"/>
    <s v="Tuesday"/>
    <d v="1899-12-30T17:42:25"/>
    <d v="1899-12-30T18:00:00"/>
    <s v="One Way"/>
  </r>
  <r>
    <n v="1260485"/>
    <s v="RFID Card Member"/>
    <s v="Shorewood"/>
    <s v="WI"/>
    <n v="53211"/>
    <s v="UNITED STATES"/>
    <s v="Annual Pass"/>
    <n v="5549"/>
    <x v="2"/>
    <n v="43.03886"/>
    <n v="-87.902720000000002"/>
    <x v="28"/>
    <n v="43.038719999999998"/>
    <n v="-87.905339999999995"/>
    <n v="3"/>
    <n v="0"/>
    <n v="0.5"/>
    <n v="0.4"/>
    <n v="18"/>
    <n v="-1"/>
    <d v="2017-03-09T00:00:00"/>
    <d v="2017-03-01T00:00:00"/>
    <d v="2017-03-09T00:00:00"/>
    <s v="Thursday"/>
    <d v="1899-12-30T12:52:55"/>
    <d v="1899-12-30T13:00:00"/>
    <n v="1"/>
    <d v="2017-03-09T00:00:00"/>
    <d v="2017-03-01T00:00:00"/>
    <d v="2017-03-09T00:00:00"/>
    <s v="Thursday"/>
    <d v="1899-12-30T12:55:23"/>
    <d v="1899-12-30T13:00:00"/>
    <s v="One Way"/>
  </r>
  <r>
    <n v="1442430"/>
    <s v="RFID Card Member"/>
    <s v="Milwaukee"/>
    <s v="WI"/>
    <n v="53211"/>
    <s v="UNITED STATES"/>
    <s v="Annual Pass"/>
    <n v="5455"/>
    <x v="35"/>
    <n v="43.074655999999997"/>
    <n v="-87.889011999999994"/>
    <x v="18"/>
    <n v="43.074890000000003"/>
    <n v="-87.882810000000006"/>
    <n v="2"/>
    <n v="0"/>
    <n v="0.3"/>
    <n v="0.3"/>
    <n v="12"/>
    <n v="-1"/>
    <d v="2017-03-09T00:00:00"/>
    <d v="2017-03-01T00:00:00"/>
    <d v="2017-03-09T00:00:00"/>
    <s v="Thursday"/>
    <d v="1899-12-30T14:47:07"/>
    <d v="1899-12-30T15:00:00"/>
    <n v="1"/>
    <d v="2017-03-09T00:00:00"/>
    <d v="2017-03-01T00:00:00"/>
    <d v="2017-03-09T00:00:00"/>
    <s v="Thursday"/>
    <d v="1899-12-30T14:49:23"/>
    <d v="1899-12-30T15:00:00"/>
    <s v="One Way"/>
  </r>
  <r>
    <n v="1164700"/>
    <s v="RFID Card Member"/>
    <s v="Milwaukee"/>
    <s v="WI"/>
    <n v="53202"/>
    <s v="UNITED STATES"/>
    <s v="Annual Pass"/>
    <n v="11082"/>
    <x v="28"/>
    <n v="43.052549999999997"/>
    <n v="-87.909329999999997"/>
    <x v="20"/>
    <n v="43.05847"/>
    <n v="-87.898079999999993"/>
    <n v="5"/>
    <n v="0"/>
    <n v="0.8"/>
    <n v="0.7"/>
    <n v="30"/>
    <n v="-1"/>
    <d v="2017-03-09T00:00:00"/>
    <d v="2017-03-01T00:00:00"/>
    <d v="2017-03-09T00:00:00"/>
    <s v="Thursday"/>
    <d v="1899-12-30T17:04:36"/>
    <d v="1899-12-30T17:00:00"/>
    <n v="1"/>
    <d v="2017-03-09T00:00:00"/>
    <d v="2017-03-01T00:00:00"/>
    <d v="2017-03-09T00:00:00"/>
    <s v="Thursday"/>
    <d v="1899-12-30T17:09:44"/>
    <d v="1899-12-30T17:00:00"/>
    <s v="One Way"/>
  </r>
  <r>
    <n v="1391757"/>
    <s v="RFID Card Member"/>
    <s v="Milwaukee"/>
    <s v="WI"/>
    <n v="53211"/>
    <s v="UNITED STATES"/>
    <s v="Annual Pass"/>
    <n v="5499"/>
    <x v="21"/>
    <n v="43.060786"/>
    <n v="-87.883825999999999"/>
    <x v="53"/>
    <n v="43.063749000000001"/>
    <n v="-87.887962999999999"/>
    <n v="3"/>
    <n v="0"/>
    <n v="0.5"/>
    <n v="0.4"/>
    <n v="18"/>
    <n v="-1"/>
    <d v="2017-03-09T00:00:00"/>
    <d v="2017-03-01T00:00:00"/>
    <d v="2017-03-09T00:00:00"/>
    <s v="Thursday"/>
    <d v="1899-12-30T17:29:02"/>
    <d v="1899-12-30T17:00:00"/>
    <n v="1"/>
    <d v="2017-03-09T00:00:00"/>
    <d v="2017-03-01T00:00:00"/>
    <d v="2017-03-09T00:00:00"/>
    <s v="Thursday"/>
    <d v="1899-12-30T17:32:15"/>
    <d v="1899-12-30T18:00:00"/>
    <s v="One Way"/>
  </r>
  <r>
    <n v="1276651"/>
    <s v="RFID Card Member"/>
    <s v="Milwaukee"/>
    <s v="WI"/>
    <n v="53211"/>
    <s v="UNITED STATES"/>
    <s v="Annual Pass"/>
    <n v="976"/>
    <x v="20"/>
    <n v="43.077359999999999"/>
    <n v="-87.880769999999998"/>
    <x v="24"/>
    <n v="43.052549999999997"/>
    <n v="-87.909329999999997"/>
    <n v="17"/>
    <n v="0"/>
    <n v="2.6"/>
    <n v="2.4"/>
    <n v="102"/>
    <n v="-1"/>
    <d v="2017-03-10T00:00:00"/>
    <d v="2017-03-01T00:00:00"/>
    <d v="2017-03-10T00:00:00"/>
    <s v="Friday"/>
    <d v="1899-12-30T07:12:01"/>
    <d v="1899-12-30T07:00:00"/>
    <n v="1"/>
    <d v="2017-03-10T00:00:00"/>
    <d v="2017-03-01T00:00:00"/>
    <d v="2017-03-10T00:00:00"/>
    <s v="Friday"/>
    <d v="1899-12-30T07:29:10"/>
    <d v="1899-12-30T07:00:00"/>
    <s v="One Way"/>
  </r>
  <r>
    <n v="1518070"/>
    <s v="RFID Card Member"/>
    <s v="Milwaukee"/>
    <s v="WI"/>
    <n v="53211"/>
    <s v="UNITED STATES"/>
    <s v="30-Day Pass"/>
    <n v="5567"/>
    <x v="28"/>
    <n v="43.052549999999997"/>
    <n v="-87.909329999999997"/>
    <x v="0"/>
    <n v="43.04824"/>
    <n v="-87.904970000000006"/>
    <n v="4"/>
    <n v="0"/>
    <n v="0.6"/>
    <n v="0.6"/>
    <n v="24"/>
    <n v="-1"/>
    <d v="2017-03-10T00:00:00"/>
    <d v="2017-03-01T00:00:00"/>
    <d v="2017-03-10T00:00:00"/>
    <s v="Friday"/>
    <d v="1899-12-30T11:58:47"/>
    <d v="1899-12-30T12:00:00"/>
    <n v="1"/>
    <d v="2017-03-10T00:00:00"/>
    <d v="2017-03-01T00:00:00"/>
    <d v="2017-03-10T00:00:00"/>
    <s v="Friday"/>
    <d v="1899-12-30T12:02:21"/>
    <d v="1899-12-30T12:00:00"/>
    <s v="One Way"/>
  </r>
  <r>
    <n v="1251858"/>
    <s v="RFID Card Member"/>
    <s v="Deerfield"/>
    <s v="WI"/>
    <n v="53531"/>
    <s v="UNITED STATES"/>
    <s v="Bublr for Organizations"/>
    <n v="5429"/>
    <x v="48"/>
    <n v="43.058619999999998"/>
    <n v="-87.885319999999993"/>
    <x v="47"/>
    <n v="43.06033"/>
    <n v="-87.89546"/>
    <n v="6"/>
    <n v="0"/>
    <n v="0.9"/>
    <n v="0.9"/>
    <n v="36"/>
    <n v="-1"/>
    <d v="2017-03-10T00:00:00"/>
    <d v="2017-03-01T00:00:00"/>
    <d v="2017-03-10T00:00:00"/>
    <s v="Friday"/>
    <d v="1899-12-30T12:52:34"/>
    <d v="1899-12-30T13:00:00"/>
    <n v="1"/>
    <d v="2017-03-10T00:00:00"/>
    <d v="2017-03-01T00:00:00"/>
    <d v="2017-03-10T00:00:00"/>
    <s v="Friday"/>
    <d v="1899-12-30T12:58:38"/>
    <d v="1899-12-30T13:00:00"/>
    <s v="One Way"/>
  </r>
  <r>
    <n v="1251108"/>
    <s v="RFID Card Member"/>
    <s v="Appleton"/>
    <s v="WI"/>
    <n v="54913"/>
    <s v="UNITED STATES"/>
    <s v="Bublr for Organizations"/>
    <n v="228"/>
    <x v="34"/>
    <n v="43.060250000000003"/>
    <n v="-87.892169999999993"/>
    <x v="47"/>
    <n v="43.06033"/>
    <n v="-87.89546"/>
    <n v="1"/>
    <n v="0"/>
    <n v="0.2"/>
    <n v="0.1"/>
    <n v="6"/>
    <n v="-1"/>
    <d v="2017-03-10T00:00:00"/>
    <d v="2017-03-01T00:00:00"/>
    <d v="2017-03-10T00:00:00"/>
    <s v="Friday"/>
    <d v="1899-12-30T13:23:25"/>
    <d v="1899-12-30T13:00:00"/>
    <n v="1"/>
    <d v="2017-03-10T00:00:00"/>
    <d v="2017-03-01T00:00:00"/>
    <d v="2017-03-10T00:00:00"/>
    <s v="Friday"/>
    <d v="1899-12-30T13:24:39"/>
    <d v="1899-12-30T13:00:00"/>
    <s v="One Way"/>
  </r>
  <r>
    <n v="946290"/>
    <s v="RFID Card Member"/>
    <s v="Milwaukee"/>
    <s v="WI"/>
    <n v="53208"/>
    <s v="UNITED STATES"/>
    <s v="Annual Pass"/>
    <n v="70"/>
    <x v="52"/>
    <n v="43.069021999999997"/>
    <n v="-87.887940999999998"/>
    <x v="44"/>
    <n v="43.077359999999999"/>
    <n v="-87.880769999999998"/>
    <n v="6"/>
    <n v="0"/>
    <n v="0.9"/>
    <n v="0.9"/>
    <n v="36"/>
    <n v="-1"/>
    <d v="2017-03-10T00:00:00"/>
    <d v="2017-03-01T00:00:00"/>
    <d v="2017-03-10T00:00:00"/>
    <s v="Friday"/>
    <d v="1899-12-30T13:36:00"/>
    <d v="1899-12-30T14:00:00"/>
    <n v="1"/>
    <d v="2017-03-10T00:00:00"/>
    <d v="2017-03-01T00:00:00"/>
    <d v="2017-03-10T00:00:00"/>
    <s v="Friday"/>
    <d v="1899-12-30T13:42:53"/>
    <d v="1899-12-30T14:00:00"/>
    <s v="One Way"/>
  </r>
  <r>
    <n v="1435377"/>
    <s v="RFID Card Member"/>
    <s v="Milwaukee"/>
    <s v="WI"/>
    <n v="53233"/>
    <s v="UNITED STATES"/>
    <s v="Annual Pass"/>
    <n v="5586"/>
    <x v="32"/>
    <n v="43.040154000000001"/>
    <n v="-87.932113000000001"/>
    <x v="27"/>
    <n v="43.034619999999997"/>
    <n v="-87.917500000000004"/>
    <n v="14"/>
    <n v="0"/>
    <n v="2.1"/>
    <n v="2"/>
    <n v="84"/>
    <n v="-1"/>
    <d v="2017-03-11T00:00:00"/>
    <d v="2017-03-01T00:00:00"/>
    <d v="2017-03-11T00:00:00"/>
    <s v="Saturday"/>
    <d v="1899-12-30T07:30:53"/>
    <d v="1899-12-30T08:00:00"/>
    <n v="1"/>
    <d v="2017-03-11T00:00:00"/>
    <d v="2017-03-01T00:00:00"/>
    <d v="2017-03-11T00:00:00"/>
    <s v="Saturday"/>
    <d v="1899-12-30T07:44:32"/>
    <d v="1899-12-30T08:00:00"/>
    <s v="One Way"/>
  </r>
  <r>
    <n v="1164700"/>
    <s v="RFID Card Member"/>
    <s v="Milwaukee"/>
    <s v="WI"/>
    <n v="53202"/>
    <s v="UNITED STATES"/>
    <s v="Annual Pass"/>
    <n v="16"/>
    <x v="30"/>
    <n v="43.053040000000003"/>
    <n v="-87.897660000000002"/>
    <x v="15"/>
    <n v="43.049230000000001"/>
    <n v="-87.911940000000001"/>
    <n v="4"/>
    <n v="0"/>
    <n v="0.6"/>
    <n v="0.6"/>
    <n v="24"/>
    <n v="-1"/>
    <d v="2017-03-11T00:00:00"/>
    <d v="2017-03-01T00:00:00"/>
    <d v="2017-03-11T00:00:00"/>
    <s v="Saturday"/>
    <d v="1899-12-30T13:07:30"/>
    <d v="1899-12-30T13:00:00"/>
    <n v="1"/>
    <d v="2017-03-11T00:00:00"/>
    <d v="2017-03-01T00:00:00"/>
    <d v="2017-03-11T00:00:00"/>
    <s v="Saturday"/>
    <d v="1899-12-30T13:11:33"/>
    <d v="1899-12-30T13:00:00"/>
    <s v="One Way"/>
  </r>
  <r>
    <n v="1276651"/>
    <s v="RFID Card Member"/>
    <s v="Milwaukee"/>
    <s v="WI"/>
    <n v="53211"/>
    <s v="UNITED STATES"/>
    <s v="Annual Pass"/>
    <n v="976"/>
    <x v="28"/>
    <n v="43.052549999999997"/>
    <n v="-87.909329999999997"/>
    <x v="44"/>
    <n v="43.077359999999999"/>
    <n v="-87.880769999999998"/>
    <n v="22"/>
    <n v="0"/>
    <n v="3.3"/>
    <n v="3.1"/>
    <n v="132"/>
    <n v="-1"/>
    <d v="2017-03-11T00:00:00"/>
    <d v="2017-03-01T00:00:00"/>
    <d v="2017-03-11T00:00:00"/>
    <s v="Saturday"/>
    <d v="1899-12-30T16:32:02"/>
    <d v="1899-12-30T17:00:00"/>
    <n v="1"/>
    <d v="2017-03-11T00:00:00"/>
    <d v="2017-03-01T00:00:00"/>
    <d v="2017-03-11T00:00:00"/>
    <s v="Saturday"/>
    <d v="1899-12-30T16:54:17"/>
    <d v="1899-12-30T17:00:00"/>
    <s v="One Way"/>
  </r>
  <r>
    <n v="1298099"/>
    <s v="RFID Card Member"/>
    <s v="Milwaukee"/>
    <s v="WI"/>
    <n v="53233"/>
    <s v="UNITED STATES"/>
    <s v="Annual Pass"/>
    <n v="5571"/>
    <x v="33"/>
    <n v="43.041646999999998"/>
    <n v="-87.927257999999995"/>
    <x v="3"/>
    <n v="43.03519"/>
    <n v="-87.907390000000007"/>
    <n v="11"/>
    <n v="0"/>
    <n v="1.7"/>
    <n v="1.6"/>
    <n v="66"/>
    <n v="-1"/>
    <d v="2017-03-11T00:00:00"/>
    <d v="2017-03-01T00:00:00"/>
    <d v="2017-03-11T00:00:00"/>
    <s v="Saturday"/>
    <d v="1899-12-30T16:56:51"/>
    <d v="1899-12-30T17:00:00"/>
    <n v="1"/>
    <d v="2017-03-11T00:00:00"/>
    <d v="2017-03-01T00:00:00"/>
    <d v="2017-03-11T00:00:00"/>
    <s v="Saturday"/>
    <d v="1899-12-30T17:07:26"/>
    <d v="1899-12-30T17:00:00"/>
    <s v="One Way"/>
  </r>
  <r>
    <n v="908681"/>
    <s v="RFID Card Member"/>
    <s v="Milwaukee"/>
    <s v="WI"/>
    <n v="53211"/>
    <s v="UNITED STATES"/>
    <s v="Annual Pass"/>
    <n v="11112"/>
    <x v="46"/>
    <n v="43.063749000000001"/>
    <n v="-87.887962999999999"/>
    <x v="10"/>
    <n v="43.042490000000001"/>
    <n v="-87.909959999999998"/>
    <n v="15"/>
    <n v="0"/>
    <n v="2.2999999999999998"/>
    <n v="2.1"/>
    <n v="90"/>
    <n v="-1"/>
    <d v="2017-03-12T00:00:00"/>
    <d v="2017-03-01T00:00:00"/>
    <d v="2017-03-12T00:00:00"/>
    <s v="Sunday"/>
    <d v="1899-12-30T11:33:43"/>
    <d v="1899-12-30T12:00:00"/>
    <n v="1"/>
    <d v="2017-03-12T00:00:00"/>
    <d v="2017-03-01T00:00:00"/>
    <d v="2017-03-12T00:00:00"/>
    <s v="Sunday"/>
    <d v="1899-12-30T11:48:14"/>
    <d v="1899-12-30T12:00:00"/>
    <s v="One Way"/>
  </r>
  <r>
    <n v="1328721"/>
    <s v="RFID Card Member"/>
    <s v="Milwaukee"/>
    <s v="WI"/>
    <n v="53207"/>
    <s v="UNITED STATES"/>
    <s v="Annual Pass"/>
    <n v="315"/>
    <x v="7"/>
    <n v="43.038580000000003"/>
    <n v="-87.90934"/>
    <x v="32"/>
    <n v="43.026229999999998"/>
    <n v="-87.912809999999993"/>
    <n v="8"/>
    <n v="0"/>
    <n v="1.2"/>
    <n v="1.1000000000000001"/>
    <n v="48"/>
    <n v="-1"/>
    <d v="2017-03-07T00:00:00"/>
    <d v="2017-03-01T00:00:00"/>
    <d v="2017-03-07T00:00:00"/>
    <s v="Tuesday"/>
    <d v="1899-12-30T07:51:25"/>
    <d v="1899-12-30T08:00:00"/>
    <n v="1"/>
    <d v="2017-03-07T00:00:00"/>
    <d v="2017-03-01T00:00:00"/>
    <d v="2017-03-07T00:00:00"/>
    <s v="Tuesday"/>
    <d v="1899-12-30T07:59:15"/>
    <d v="1899-12-30T08:00:00"/>
    <s v="One Way"/>
  </r>
  <r>
    <n v="1365343"/>
    <s v="RFID Card Member"/>
    <s v="Milwaukee "/>
    <s v="WI"/>
    <n v="53211"/>
    <s v="UNITED STATES"/>
    <s v="Annual Pass"/>
    <n v="5470"/>
    <x v="20"/>
    <n v="43.077359999999999"/>
    <n v="-87.880769999999998"/>
    <x v="11"/>
    <n v="43.078530000000001"/>
    <n v="-87.882620000000003"/>
    <n v="3"/>
    <n v="0"/>
    <n v="0.5"/>
    <n v="0.4"/>
    <n v="18"/>
    <n v="-1"/>
    <d v="2017-03-07T00:00:00"/>
    <d v="2017-03-01T00:00:00"/>
    <d v="2017-03-07T00:00:00"/>
    <s v="Tuesday"/>
    <d v="1899-12-30T10:57:58"/>
    <d v="1899-12-30T11:00:00"/>
    <n v="1"/>
    <d v="2017-03-07T00:00:00"/>
    <d v="2017-03-01T00:00:00"/>
    <d v="2017-03-07T00:00:00"/>
    <s v="Tuesday"/>
    <d v="1899-12-30T11:00:04"/>
    <d v="1899-12-30T11:00:00"/>
    <s v="One Way"/>
  </r>
  <r>
    <n v="1360389"/>
    <s v="RFID Card Member"/>
    <s v="Kenosha"/>
    <s v="WI"/>
    <n v="53142"/>
    <s v="UNITED STATES"/>
    <s v="Annual Pass"/>
    <n v="11072"/>
    <x v="27"/>
    <n v="43.058010000000003"/>
    <n v="-87.877300000000005"/>
    <x v="7"/>
    <n v="43.074655999999997"/>
    <n v="-87.889011999999994"/>
    <n v="21"/>
    <n v="0"/>
    <n v="3.2"/>
    <n v="3"/>
    <n v="126"/>
    <n v="-1"/>
    <d v="2017-03-07T00:00:00"/>
    <d v="2017-03-01T00:00:00"/>
    <d v="2017-03-07T00:00:00"/>
    <s v="Tuesday"/>
    <d v="1899-12-30T13:41:20"/>
    <d v="1899-12-30T14:00:00"/>
    <n v="1"/>
    <d v="2017-03-07T00:00:00"/>
    <d v="2017-03-01T00:00:00"/>
    <d v="2017-03-07T00:00:00"/>
    <s v="Tuesday"/>
    <d v="1899-12-30T14:02:01"/>
    <d v="1899-12-30T14:00:00"/>
    <s v="One Way"/>
  </r>
  <r>
    <n v="1527212"/>
    <s v="RFID Card Member"/>
    <s v="Milwaukee"/>
    <s v="WI"/>
    <n v="53202"/>
    <s v="UNITED STATES"/>
    <s v="Annual Pass"/>
    <n v="319"/>
    <x v="19"/>
    <n v="43.074890000000003"/>
    <n v="-87.882810000000006"/>
    <x v="19"/>
    <n v="43.060786"/>
    <n v="-87.883825999999999"/>
    <n v="10"/>
    <n v="0"/>
    <n v="1.5"/>
    <n v="1.4"/>
    <n v="60"/>
    <n v="-1"/>
    <d v="2017-03-07T00:00:00"/>
    <d v="2017-03-01T00:00:00"/>
    <d v="2017-03-07T00:00:00"/>
    <s v="Tuesday"/>
    <d v="1899-12-30T15:33:33"/>
    <d v="1899-12-30T16:00:00"/>
    <n v="1"/>
    <d v="2017-03-07T00:00:00"/>
    <d v="2017-03-01T00:00:00"/>
    <d v="2017-03-07T00:00:00"/>
    <s v="Tuesday"/>
    <d v="1899-12-30T15:43:02"/>
    <d v="1899-12-30T16:00:00"/>
    <s v="One Way"/>
  </r>
  <r>
    <n v="993583"/>
    <s v="RFID Card Member"/>
    <s v="Milwaukee"/>
    <s v="WI"/>
    <n v="53211"/>
    <s v="UNITED STATES"/>
    <s v="Bublr for Organizations"/>
    <n v="5540"/>
    <x v="6"/>
    <n v="43.078530000000001"/>
    <n v="-87.882620000000003"/>
    <x v="11"/>
    <n v="43.078530000000001"/>
    <n v="-87.882620000000003"/>
    <n v="25"/>
    <n v="0"/>
    <n v="3.8"/>
    <n v="3.6"/>
    <n v="150"/>
    <n v="-1"/>
    <d v="2017-03-07T00:00:00"/>
    <d v="2017-03-01T00:00:00"/>
    <d v="2017-03-07T00:00:00"/>
    <s v="Tuesday"/>
    <d v="1899-12-30T16:00:43"/>
    <d v="1899-12-30T16:00:00"/>
    <n v="1"/>
    <d v="2017-03-07T00:00:00"/>
    <d v="2017-03-01T00:00:00"/>
    <d v="2017-03-07T00:00:00"/>
    <s v="Tuesday"/>
    <d v="1899-12-30T16:25:36"/>
    <d v="1899-12-30T16:00:00"/>
    <s v="Round Trip"/>
  </r>
  <r>
    <n v="1357250"/>
    <s v="RFID Card Member"/>
    <s v="Milwaukee"/>
    <s v="WI"/>
    <n v="53202"/>
    <s v="UNITED STATES"/>
    <s v="Annual Pass"/>
    <n v="23"/>
    <x v="2"/>
    <n v="43.03886"/>
    <n v="-87.902720000000002"/>
    <x v="2"/>
    <n v="43.048200000000001"/>
    <n v="-87.900859999999994"/>
    <n v="5"/>
    <n v="0"/>
    <n v="0.8"/>
    <n v="0.7"/>
    <n v="30"/>
    <n v="-1"/>
    <d v="2017-03-07T00:00:00"/>
    <d v="2017-03-01T00:00:00"/>
    <d v="2017-03-07T00:00:00"/>
    <s v="Tuesday"/>
    <d v="1899-12-30T21:34:23"/>
    <d v="1899-12-30T22:00:00"/>
    <n v="1"/>
    <d v="2017-03-07T00:00:00"/>
    <d v="2017-03-01T00:00:00"/>
    <d v="2017-03-07T00:00:00"/>
    <s v="Tuesday"/>
    <d v="1899-12-30T21:39:05"/>
    <d v="1899-12-30T22:00:00"/>
    <s v="One Way"/>
  </r>
  <r>
    <n v="825934"/>
    <s v="RFID Card Member"/>
    <s v="Milwaukee"/>
    <s v="WI"/>
    <n v="53208"/>
    <s v="UNITED STATES"/>
    <s v="Annual Pass"/>
    <n v="5"/>
    <x v="42"/>
    <n v="43.05097"/>
    <n v="-87.906440000000003"/>
    <x v="10"/>
    <n v="43.042490000000001"/>
    <n v="-87.909959999999998"/>
    <n v="9"/>
    <n v="0"/>
    <n v="1.4"/>
    <n v="1.3"/>
    <n v="54"/>
    <n v="-1"/>
    <d v="2017-03-08T00:00:00"/>
    <d v="2017-03-01T00:00:00"/>
    <d v="2017-03-08T00:00:00"/>
    <s v="Wednesday"/>
    <d v="1899-12-30T07:02:37"/>
    <d v="1899-12-30T07:00:00"/>
    <n v="1"/>
    <d v="2017-03-08T00:00:00"/>
    <d v="2017-03-01T00:00:00"/>
    <d v="2017-03-08T00:00:00"/>
    <s v="Wednesday"/>
    <d v="1899-12-30T07:11:21"/>
    <d v="1899-12-30T07:00:00"/>
    <s v="One Way"/>
  </r>
  <r>
    <n v="1017964"/>
    <s v="RFID Card Member"/>
    <s v="Milwaukee"/>
    <s v="WI"/>
    <n v="53202"/>
    <s v="UNITED STATES"/>
    <s v="Annual Pass"/>
    <n v="91"/>
    <x v="48"/>
    <n v="43.058619999999998"/>
    <n v="-87.885319999999993"/>
    <x v="1"/>
    <n v="43.03886"/>
    <n v="-87.902720000000002"/>
    <n v="15"/>
    <n v="0"/>
    <n v="2.2999999999999998"/>
    <n v="2.1"/>
    <n v="90"/>
    <n v="-1"/>
    <d v="2017-03-08T00:00:00"/>
    <d v="2017-03-01T00:00:00"/>
    <d v="2017-03-08T00:00:00"/>
    <s v="Wednesday"/>
    <d v="1899-12-30T07:53:45"/>
    <d v="1899-12-30T08:00:00"/>
    <n v="1"/>
    <d v="2017-03-08T00:00:00"/>
    <d v="2017-03-01T00:00:00"/>
    <d v="2017-03-08T00:00:00"/>
    <s v="Wednesday"/>
    <d v="1899-12-30T08:08:07"/>
    <d v="1899-12-30T08:00:00"/>
    <s v="One Way"/>
  </r>
  <r>
    <n v="1010620"/>
    <s v="RFID Card Member"/>
    <s v="Milwaukee"/>
    <s v="WI"/>
    <n v="53202"/>
    <s v="UNITED STATES"/>
    <s v="Annual Pass"/>
    <n v="11072"/>
    <x v="1"/>
    <n v="43.048200000000001"/>
    <n v="-87.900859999999994"/>
    <x v="18"/>
    <n v="43.074890000000003"/>
    <n v="-87.882810000000006"/>
    <n v="18"/>
    <n v="0"/>
    <n v="2.7"/>
    <n v="2.6"/>
    <n v="108"/>
    <n v="-1"/>
    <d v="2017-03-08T00:00:00"/>
    <d v="2017-03-01T00:00:00"/>
    <d v="2017-03-08T00:00:00"/>
    <s v="Wednesday"/>
    <d v="1899-12-30T12:32:44"/>
    <d v="1899-12-30T13:00:00"/>
    <n v="1"/>
    <d v="2017-03-08T00:00:00"/>
    <d v="2017-03-01T00:00:00"/>
    <d v="2017-03-08T00:00:00"/>
    <s v="Wednesday"/>
    <d v="1899-12-30T12:50:03"/>
    <d v="1899-12-30T13:00:00"/>
    <s v="One Way"/>
  </r>
  <r>
    <n v="545427"/>
    <s v="RFID Card Member"/>
    <s v="Milwaukee"/>
    <s v="WI"/>
    <n v="53211"/>
    <s v="UNITED STATES"/>
    <s v="Annual Pass"/>
    <n v="309"/>
    <x v="38"/>
    <n v="43.038719999999998"/>
    <n v="-87.905339999999995"/>
    <x v="3"/>
    <n v="43.03519"/>
    <n v="-87.907390000000007"/>
    <n v="3"/>
    <n v="0"/>
    <n v="0.5"/>
    <n v="0.4"/>
    <n v="18"/>
    <n v="-1"/>
    <d v="2017-03-08T00:00:00"/>
    <d v="2017-03-01T00:00:00"/>
    <d v="2017-03-08T00:00:00"/>
    <s v="Wednesday"/>
    <d v="1899-12-30T15:42:25"/>
    <d v="1899-12-30T16:00:00"/>
    <n v="1"/>
    <d v="2017-03-08T00:00:00"/>
    <d v="2017-03-01T00:00:00"/>
    <d v="2017-03-08T00:00:00"/>
    <s v="Wednesday"/>
    <d v="1899-12-30T15:45:01"/>
    <d v="1899-12-30T16:00:00"/>
    <s v="One Way"/>
  </r>
  <r>
    <n v="1249129"/>
    <s v="RFID Card Member"/>
    <s v="Appleton"/>
    <s v="WI"/>
    <n v="54915"/>
    <s v="UNITED STATES"/>
    <s v="Bublr for Organizations"/>
    <n v="224"/>
    <x v="6"/>
    <n v="43.078530000000001"/>
    <n v="-87.882620000000003"/>
    <x v="44"/>
    <n v="43.077359999999999"/>
    <n v="-87.880769999999998"/>
    <n v="14"/>
    <n v="0"/>
    <n v="2.1"/>
    <n v="2"/>
    <n v="84"/>
    <n v="-1"/>
    <d v="2017-03-08T00:00:00"/>
    <d v="2017-03-01T00:00:00"/>
    <d v="2017-03-08T00:00:00"/>
    <s v="Wednesday"/>
    <d v="1899-12-30T20:35:40"/>
    <d v="1899-12-30T21:00:00"/>
    <n v="1"/>
    <d v="2017-03-08T00:00:00"/>
    <d v="2017-03-01T00:00:00"/>
    <d v="2017-03-08T00:00:00"/>
    <s v="Wednesday"/>
    <d v="1899-12-30T20:49:00"/>
    <d v="1899-12-30T21:00:00"/>
    <s v="One Way"/>
  </r>
  <r>
    <n v="1425087"/>
    <s v="RFID Card Member"/>
    <s v="milwaukee"/>
    <s v="WI"/>
    <n v="53212"/>
    <s v="UNITED STATES"/>
    <s v="Annual Pass"/>
    <n v="11107"/>
    <x v="13"/>
    <n v="43.03913"/>
    <n v="-87.916150000000002"/>
    <x v="47"/>
    <n v="43.06033"/>
    <n v="-87.89546"/>
    <n v="14"/>
    <n v="0"/>
    <n v="2.1"/>
    <n v="2"/>
    <n v="84"/>
    <n v="-1"/>
    <d v="2017-03-08T00:00:00"/>
    <d v="2017-03-01T00:00:00"/>
    <d v="2017-03-08T00:00:00"/>
    <s v="Wednesday"/>
    <d v="1899-12-30T21:03:29"/>
    <d v="1899-12-30T21:00:00"/>
    <n v="1"/>
    <d v="2017-03-08T00:00:00"/>
    <d v="2017-03-01T00:00:00"/>
    <d v="2017-03-08T00:00:00"/>
    <s v="Wednesday"/>
    <d v="1899-12-30T21:17:36"/>
    <d v="1899-12-30T21:00:00"/>
    <s v="One Way"/>
  </r>
  <r>
    <n v="1357250"/>
    <s v="RFID Card Member"/>
    <s v="Milwaukee"/>
    <s v="WI"/>
    <n v="53202"/>
    <s v="UNITED STATES"/>
    <s v="Annual Pass"/>
    <n v="91"/>
    <x v="1"/>
    <n v="43.048200000000001"/>
    <n v="-87.900859999999994"/>
    <x v="1"/>
    <n v="43.03886"/>
    <n v="-87.902720000000002"/>
    <n v="4"/>
    <n v="0"/>
    <n v="0.6"/>
    <n v="0.6"/>
    <n v="24"/>
    <n v="-1"/>
    <d v="2017-03-09T00:00:00"/>
    <d v="2017-03-01T00:00:00"/>
    <d v="2017-03-09T00:00:00"/>
    <s v="Thursday"/>
    <d v="1899-12-30T06:40:20"/>
    <d v="1899-12-30T07:00:00"/>
    <n v="1"/>
    <d v="2017-03-09T00:00:00"/>
    <d v="2017-03-01T00:00:00"/>
    <d v="2017-03-09T00:00:00"/>
    <s v="Thursday"/>
    <d v="1899-12-30T06:44:16"/>
    <d v="1899-12-30T07:00:00"/>
    <s v="One Way"/>
  </r>
  <r>
    <n v="783916"/>
    <s v="RFID Card Member"/>
    <s v="Chicago"/>
    <s v="IL"/>
    <n v="60618"/>
    <s v="UNITED STATES"/>
    <s v="Annual Pass"/>
    <n v="91"/>
    <x v="2"/>
    <n v="43.03886"/>
    <n v="-87.902720000000002"/>
    <x v="1"/>
    <n v="43.03886"/>
    <n v="-87.902720000000002"/>
    <n v="11"/>
    <n v="0"/>
    <n v="1.7"/>
    <n v="1.6"/>
    <n v="66"/>
    <n v="-1"/>
    <d v="2017-03-09T00:00:00"/>
    <d v="2017-03-01T00:00:00"/>
    <d v="2017-03-09T00:00:00"/>
    <s v="Thursday"/>
    <d v="1899-12-30T07:44:50"/>
    <d v="1899-12-30T08:00:00"/>
    <n v="1"/>
    <d v="2017-03-09T00:00:00"/>
    <d v="2017-03-01T00:00:00"/>
    <d v="2017-03-09T00:00:00"/>
    <s v="Thursday"/>
    <d v="1899-12-30T07:55:37"/>
    <d v="1899-12-30T08:00:00"/>
    <s v="Round Trip"/>
  </r>
  <r>
    <n v="1135547"/>
    <s v="RFID Card Member"/>
    <s v="Milwaukee"/>
    <s v="WI"/>
    <n v="53202"/>
    <s v="UNITED STATES"/>
    <s v="Annual Pass"/>
    <n v="5490"/>
    <x v="26"/>
    <n v="43.048609999999996"/>
    <n v="-88.008480000000006"/>
    <x v="40"/>
    <n v="43.048609999999996"/>
    <n v="-88.008480000000006"/>
    <n v="64"/>
    <n v="0"/>
    <n v="9.6"/>
    <n v="9.1"/>
    <n v="384"/>
    <n v="-1"/>
    <d v="2017-03-09T00:00:00"/>
    <d v="2017-03-01T00:00:00"/>
    <d v="2017-03-09T00:00:00"/>
    <s v="Thursday"/>
    <d v="1899-12-30T10:52:08"/>
    <d v="1899-12-30T11:00:00"/>
    <n v="1"/>
    <d v="2017-03-09T00:00:00"/>
    <d v="2017-03-01T00:00:00"/>
    <d v="2017-03-09T00:00:00"/>
    <s v="Thursday"/>
    <d v="1899-12-30T11:56:45"/>
    <d v="1899-12-30T12:00:00"/>
    <s v="Round Trip"/>
  </r>
  <r>
    <n v="1391757"/>
    <s v="RFID Card Member"/>
    <s v="Milwaukee"/>
    <s v="WI"/>
    <n v="53211"/>
    <s v="UNITED STATES"/>
    <s v="Annual Pass"/>
    <n v="11141"/>
    <x v="21"/>
    <n v="43.060786"/>
    <n v="-87.883825999999999"/>
    <x v="53"/>
    <n v="43.063749000000001"/>
    <n v="-87.887962999999999"/>
    <n v="5"/>
    <n v="0"/>
    <n v="0.8"/>
    <n v="0.7"/>
    <n v="30"/>
    <n v="-1"/>
    <d v="2017-03-03T00:00:00"/>
    <d v="2017-03-01T00:00:00"/>
    <d v="2017-03-03T00:00:00"/>
    <s v="Friday"/>
    <d v="1899-12-30T21:18:48"/>
    <d v="1899-12-30T21:00:00"/>
    <n v="1"/>
    <d v="2017-03-03T00:00:00"/>
    <d v="2017-03-01T00:00:00"/>
    <d v="2017-03-03T00:00:00"/>
    <s v="Friday"/>
    <d v="1899-12-30T21:23:01"/>
    <d v="1899-12-30T21:00:00"/>
    <s v="One Way"/>
  </r>
  <r>
    <n v="1224715"/>
    <s v="RFID Card Member"/>
    <s v="Milwaukee"/>
    <s v="WI"/>
    <n v="53212"/>
    <s v="UNITED STATES"/>
    <s v="Annual Pass"/>
    <n v="309"/>
    <x v="23"/>
    <n v="43.05847"/>
    <n v="-87.898079999999993"/>
    <x v="28"/>
    <n v="43.038719999999998"/>
    <n v="-87.905339999999995"/>
    <n v="10"/>
    <n v="0"/>
    <n v="1.5"/>
    <n v="1.4"/>
    <n v="60"/>
    <n v="-1"/>
    <d v="2017-03-04T00:00:00"/>
    <d v="2017-03-01T00:00:00"/>
    <d v="2017-03-04T00:00:00"/>
    <s v="Saturday"/>
    <d v="1899-12-30T08:48:19"/>
    <d v="1899-12-30T09:00:00"/>
    <n v="1"/>
    <d v="2017-03-04T00:00:00"/>
    <d v="2017-03-01T00:00:00"/>
    <d v="2017-03-04T00:00:00"/>
    <s v="Saturday"/>
    <d v="1899-12-30T08:58:41"/>
    <d v="1899-12-30T09:00:00"/>
    <s v="One Way"/>
  </r>
  <r>
    <n v="1276651"/>
    <s v="RFID Card Member"/>
    <s v="Milwaukee"/>
    <s v="WI"/>
    <n v="53211"/>
    <s v="UNITED STATES"/>
    <s v="Annual Pass"/>
    <n v="976"/>
    <x v="20"/>
    <n v="43.077359999999999"/>
    <n v="-87.880769999999998"/>
    <x v="44"/>
    <n v="43.077359999999999"/>
    <n v="-87.880769999999998"/>
    <n v="0"/>
    <n v="0"/>
    <n v="0"/>
    <n v="0"/>
    <n v="0"/>
    <n v="-1"/>
    <d v="2017-03-04T00:00:00"/>
    <d v="2017-03-01T00:00:00"/>
    <d v="2017-03-04T00:00:00"/>
    <s v="Saturday"/>
    <d v="1899-12-30T09:36:06"/>
    <d v="1899-12-30T10:00:00"/>
    <n v="1"/>
    <d v="2017-03-04T00:00:00"/>
    <d v="2017-03-01T00:00:00"/>
    <d v="2017-03-04T00:00:00"/>
    <s v="Saturday"/>
    <d v="1899-12-30T09:36:28"/>
    <d v="1899-12-30T10:00:00"/>
    <s v="Round Trip"/>
  </r>
  <r>
    <n v="1378271"/>
    <s v="RFID Card Member"/>
    <s v="Milwaukee"/>
    <s v="WI"/>
    <n v="53202"/>
    <s v="UNITED STATES"/>
    <s v="Annual Pass"/>
    <n v="25"/>
    <x v="42"/>
    <n v="43.05097"/>
    <n v="-87.906440000000003"/>
    <x v="47"/>
    <n v="43.06033"/>
    <n v="-87.89546"/>
    <n v="7"/>
    <n v="0"/>
    <n v="1.1000000000000001"/>
    <n v="1"/>
    <n v="42"/>
    <n v="-1"/>
    <d v="2017-03-05T00:00:00"/>
    <d v="2017-03-01T00:00:00"/>
    <d v="2017-03-05T00:00:00"/>
    <s v="Sunday"/>
    <d v="1899-12-30T02:45:07"/>
    <d v="1899-12-30T03:00:00"/>
    <n v="1"/>
    <d v="2017-03-05T00:00:00"/>
    <d v="2017-03-01T00:00:00"/>
    <d v="2017-03-05T00:00:00"/>
    <s v="Sunday"/>
    <d v="1899-12-30T02:52:11"/>
    <d v="1899-12-30T03:00:00"/>
    <s v="One Way"/>
  </r>
  <r>
    <n v="1387054"/>
    <s v="RFID Card Member"/>
    <s v="Wauwatosa"/>
    <s v="WI"/>
    <n v="53213"/>
    <s v="UNITED STATES"/>
    <s v="Annual Pass"/>
    <n v="11095"/>
    <x v="44"/>
    <n v="43.06044"/>
    <n v="-88.016239999999996"/>
    <x v="35"/>
    <n v="43.06044"/>
    <n v="-88.016239999999996"/>
    <n v="38"/>
    <n v="0"/>
    <n v="5.7"/>
    <n v="5.4"/>
    <n v="228"/>
    <n v="-1"/>
    <d v="2017-03-05T00:00:00"/>
    <d v="2017-03-01T00:00:00"/>
    <d v="2017-03-05T00:00:00"/>
    <s v="Sunday"/>
    <d v="1899-12-30T12:36:34"/>
    <d v="1899-12-30T13:00:00"/>
    <n v="1"/>
    <d v="2017-03-05T00:00:00"/>
    <d v="2017-03-01T00:00:00"/>
    <d v="2017-03-05T00:00:00"/>
    <s v="Sunday"/>
    <d v="1899-12-30T13:14:36"/>
    <d v="1899-12-30T13:00:00"/>
    <s v="Round Trip"/>
  </r>
  <r>
    <n v="583361"/>
    <s v="RFID Card Member"/>
    <s v="Milwaukee"/>
    <s v="WI"/>
    <n v="53202"/>
    <s v="UNITED STATES"/>
    <s v="Annual Pass"/>
    <n v="309"/>
    <x v="38"/>
    <n v="43.038719999999998"/>
    <n v="-87.905339999999995"/>
    <x v="3"/>
    <n v="43.03519"/>
    <n v="-87.907390000000007"/>
    <n v="3"/>
    <n v="0"/>
    <n v="0.5"/>
    <n v="0.4"/>
    <n v="18"/>
    <n v="-1"/>
    <d v="2017-03-05T00:00:00"/>
    <d v="2017-03-01T00:00:00"/>
    <d v="2017-03-05T00:00:00"/>
    <s v="Sunday"/>
    <d v="1899-12-30T15:44:47"/>
    <d v="1899-12-30T16:00:00"/>
    <n v="1"/>
    <d v="2017-03-05T00:00:00"/>
    <d v="2017-03-01T00:00:00"/>
    <d v="2017-03-05T00:00:00"/>
    <s v="Sunday"/>
    <d v="1899-12-30T15:47:56"/>
    <d v="1899-12-30T16:00:00"/>
    <s v="One Way"/>
  </r>
  <r>
    <n v="1179920"/>
    <s v="RFID Card Member"/>
    <s v="Elk Grove Village "/>
    <s v="IL"/>
    <n v="60007"/>
    <s v="UNITED STATES"/>
    <s v="Bublr for Organizations"/>
    <n v="5429"/>
    <x v="19"/>
    <n v="43.074890000000003"/>
    <n v="-87.882810000000006"/>
    <x v="7"/>
    <n v="43.074655999999997"/>
    <n v="-87.889011999999994"/>
    <n v="3"/>
    <n v="0"/>
    <n v="0.5"/>
    <n v="0.4"/>
    <n v="18"/>
    <n v="-1"/>
    <d v="2017-03-05T00:00:00"/>
    <d v="2017-03-01T00:00:00"/>
    <d v="2017-03-05T00:00:00"/>
    <s v="Sunday"/>
    <d v="1899-12-30T17:31:11"/>
    <d v="1899-12-30T18:00:00"/>
    <n v="1"/>
    <d v="2017-03-05T00:00:00"/>
    <d v="2017-03-01T00:00:00"/>
    <d v="2017-03-05T00:00:00"/>
    <s v="Sunday"/>
    <d v="1899-12-30T17:34:23"/>
    <d v="1899-12-30T18:00:00"/>
    <s v="One Way"/>
  </r>
  <r>
    <n v="1369145"/>
    <s v="RFID Card Member"/>
    <s v="Milwaukee"/>
    <s v="WI"/>
    <n v="53211"/>
    <s v="UNITED STATES"/>
    <s v="Annual Pass"/>
    <n v="11053"/>
    <x v="19"/>
    <n v="43.074890000000003"/>
    <n v="-87.882810000000006"/>
    <x v="11"/>
    <n v="43.078530000000001"/>
    <n v="-87.882620000000003"/>
    <n v="4"/>
    <n v="0"/>
    <n v="0.6"/>
    <n v="0.6"/>
    <n v="24"/>
    <n v="-1"/>
    <d v="2017-03-05T00:00:00"/>
    <d v="2017-03-01T00:00:00"/>
    <d v="2017-03-05T00:00:00"/>
    <s v="Sunday"/>
    <d v="1899-12-30T18:13:50"/>
    <d v="1899-12-30T18:00:00"/>
    <n v="1"/>
    <d v="2017-03-05T00:00:00"/>
    <d v="2017-03-01T00:00:00"/>
    <d v="2017-03-05T00:00:00"/>
    <s v="Sunday"/>
    <d v="1899-12-30T18:17:46"/>
    <d v="1899-12-30T18:00:00"/>
    <s v="One Way"/>
  </r>
  <r>
    <n v="1253042"/>
    <s v="RFID Card Member"/>
    <s v="Marinette"/>
    <s v="WI"/>
    <n v="54143"/>
    <s v="UNITED STATES"/>
    <s v="Bublr for Organizations"/>
    <n v="11118"/>
    <x v="42"/>
    <n v="43.05097"/>
    <n v="-87.906440000000003"/>
    <x v="20"/>
    <n v="43.05847"/>
    <n v="-87.898079999999993"/>
    <n v="10"/>
    <n v="0"/>
    <n v="1.5"/>
    <n v="1.4"/>
    <n v="60"/>
    <n v="-1"/>
    <d v="2017-03-05T00:00:00"/>
    <d v="2017-03-01T00:00:00"/>
    <d v="2017-03-05T00:00:00"/>
    <s v="Sunday"/>
    <d v="1899-12-30T20:01:03"/>
    <d v="1899-12-30T20:00:00"/>
    <n v="1"/>
    <d v="2017-03-05T00:00:00"/>
    <d v="2017-03-01T00:00:00"/>
    <d v="2017-03-05T00:00:00"/>
    <s v="Sunday"/>
    <d v="1899-12-30T20:11:56"/>
    <d v="1899-12-30T20:00:00"/>
    <s v="One Way"/>
  </r>
  <r>
    <n v="563412"/>
    <s v="RFID Card Member"/>
    <s v="Kenilworth"/>
    <s v="IL"/>
    <n v="60043"/>
    <s v="UNITED STATES"/>
    <s v="Annual Pass"/>
    <n v="5533"/>
    <x v="18"/>
    <n v="43.034619999999997"/>
    <n v="-87.917500000000004"/>
    <x v="15"/>
    <n v="43.049230000000001"/>
    <n v="-87.911940000000001"/>
    <n v="8"/>
    <n v="0"/>
    <n v="1.2"/>
    <n v="1.1000000000000001"/>
    <n v="48"/>
    <n v="-1"/>
    <d v="2017-03-06T00:00:00"/>
    <d v="2017-03-01T00:00:00"/>
    <d v="2017-03-06T00:00:00"/>
    <s v="Monday"/>
    <d v="1899-12-30T07:55:45"/>
    <d v="1899-12-30T08:00:00"/>
    <n v="1"/>
    <d v="2017-03-06T00:00:00"/>
    <d v="2017-03-01T00:00:00"/>
    <d v="2017-03-06T00:00:00"/>
    <s v="Monday"/>
    <d v="1899-12-30T08:03:38"/>
    <d v="1899-12-30T08:00:00"/>
    <s v="One Way"/>
  </r>
  <r>
    <n v="1004775"/>
    <s v="RFID Card Member"/>
    <s v="Milwaukee"/>
    <s v="WI"/>
    <n v="53202"/>
    <s v="UNITED STATES"/>
    <s v="Annual Pass"/>
    <n v="5546"/>
    <x v="15"/>
    <n v="43.04824"/>
    <n v="-87.904970000000006"/>
    <x v="2"/>
    <n v="43.048200000000001"/>
    <n v="-87.900859999999994"/>
    <n v="3"/>
    <n v="0"/>
    <n v="0.5"/>
    <n v="0.4"/>
    <n v="18"/>
    <n v="-1"/>
    <d v="2017-03-06T00:00:00"/>
    <d v="2017-03-01T00:00:00"/>
    <d v="2017-03-06T00:00:00"/>
    <s v="Monday"/>
    <d v="1899-12-30T11:19:38"/>
    <d v="1899-12-30T11:00:00"/>
    <n v="1"/>
    <d v="2017-03-06T00:00:00"/>
    <d v="2017-03-01T00:00:00"/>
    <d v="2017-03-06T00:00:00"/>
    <s v="Monday"/>
    <d v="1899-12-30T11:22:38"/>
    <d v="1899-12-30T11:00:00"/>
    <s v="One Way"/>
  </r>
  <r>
    <n v="1280631"/>
    <s v="RFID Card Member"/>
    <s v="Milwaukee"/>
    <s v="WI"/>
    <n v="53202"/>
    <s v="UNITED STATES"/>
    <s v="Annual Pass"/>
    <n v="5474"/>
    <x v="38"/>
    <n v="43.038719999999998"/>
    <n v="-87.905339999999995"/>
    <x v="9"/>
    <n v="43.03913"/>
    <n v="-87.916150000000002"/>
    <n v="6"/>
    <n v="0"/>
    <n v="0.9"/>
    <n v="0.9"/>
    <n v="36"/>
    <n v="-1"/>
    <d v="2017-03-06T00:00:00"/>
    <d v="2017-03-01T00:00:00"/>
    <d v="2017-03-06T00:00:00"/>
    <s v="Monday"/>
    <d v="1899-12-30T17:09:07"/>
    <d v="1899-12-30T17:00:00"/>
    <n v="1"/>
    <d v="2017-03-06T00:00:00"/>
    <d v="2017-03-01T00:00:00"/>
    <d v="2017-03-06T00:00:00"/>
    <s v="Monday"/>
    <d v="1899-12-30T17:15:08"/>
    <d v="1899-12-30T17:00:00"/>
    <s v="One Way"/>
  </r>
  <r>
    <n v="1017964"/>
    <s v="RFID Card Member"/>
    <s v="Milwaukee"/>
    <s v="WI"/>
    <n v="53202"/>
    <s v="UNITED STATES"/>
    <s v="Annual Pass"/>
    <n v="5"/>
    <x v="48"/>
    <n v="43.058619999999998"/>
    <n v="-87.885319999999993"/>
    <x v="1"/>
    <n v="43.03886"/>
    <n v="-87.902720000000002"/>
    <n v="14"/>
    <n v="0"/>
    <n v="2.1"/>
    <n v="2"/>
    <n v="84"/>
    <n v="-1"/>
    <d v="2017-03-01T00:00:00"/>
    <d v="2017-03-01T00:00:00"/>
    <d v="2017-03-01T00:00:00"/>
    <s v="Wednesday"/>
    <d v="1899-12-30T08:03:13"/>
    <d v="1899-12-30T08:00:00"/>
    <n v="1"/>
    <d v="2017-03-01T00:00:00"/>
    <d v="2017-03-01T00:00:00"/>
    <d v="2017-03-01T00:00:00"/>
    <s v="Wednesday"/>
    <d v="1899-12-30T08:17:12"/>
    <d v="1899-12-30T08:00:00"/>
    <s v="One Way"/>
  </r>
  <r>
    <n v="946290"/>
    <s v="RFID Card Member"/>
    <s v="Milwaukee"/>
    <s v="WI"/>
    <n v="53208"/>
    <s v="UNITED STATES"/>
    <s v="Annual Pass"/>
    <n v="5522"/>
    <x v="20"/>
    <n v="43.077359999999999"/>
    <n v="-87.880769999999998"/>
    <x v="31"/>
    <n v="43.069021999999997"/>
    <n v="-87.887940999999998"/>
    <n v="7"/>
    <n v="0"/>
    <n v="1.1000000000000001"/>
    <n v="1"/>
    <n v="42"/>
    <n v="-1"/>
    <d v="2017-03-01T00:00:00"/>
    <d v="2017-03-01T00:00:00"/>
    <d v="2017-03-01T00:00:00"/>
    <s v="Wednesday"/>
    <d v="1899-12-30T16:51:14"/>
    <d v="1899-12-30T17:00:00"/>
    <n v="1"/>
    <d v="2017-03-01T00:00:00"/>
    <d v="2017-03-01T00:00:00"/>
    <d v="2017-03-01T00:00:00"/>
    <s v="Wednesday"/>
    <d v="1899-12-30T16:58:03"/>
    <d v="1899-12-30T17:00:00"/>
    <s v="One Way"/>
  </r>
  <r>
    <n v="558783"/>
    <s v="RFID Card Member"/>
    <s v="Oconomowoc"/>
    <s v="WI"/>
    <n v="53066"/>
    <s v="UNITED STATES"/>
    <s v="Annual Pass"/>
    <n v="11066"/>
    <x v="3"/>
    <n v="43.03519"/>
    <n v="-87.907390000000007"/>
    <x v="1"/>
    <n v="43.03886"/>
    <n v="-87.902720000000002"/>
    <n v="3"/>
    <n v="0"/>
    <n v="0.5"/>
    <n v="0.4"/>
    <n v="18"/>
    <n v="-1"/>
    <d v="2017-03-02T00:00:00"/>
    <d v="2017-03-01T00:00:00"/>
    <d v="2017-03-02T00:00:00"/>
    <s v="Thursday"/>
    <d v="1899-12-30T12:28:03"/>
    <d v="1899-12-30T12:00:00"/>
    <n v="1"/>
    <d v="2017-03-02T00:00:00"/>
    <d v="2017-03-01T00:00:00"/>
    <d v="2017-03-02T00:00:00"/>
    <s v="Thursday"/>
    <d v="1899-12-30T12:31:03"/>
    <d v="1899-12-30T13:00:00"/>
    <s v="One Way"/>
  </r>
  <r>
    <n v="1260485"/>
    <s v="RFID Card Member"/>
    <s v="Shorewood"/>
    <s v="WI"/>
    <n v="53211"/>
    <s v="UNITED STATES"/>
    <s v="Annual Pass"/>
    <n v="5440"/>
    <x v="38"/>
    <n v="43.038719999999998"/>
    <n v="-87.905339999999995"/>
    <x v="1"/>
    <n v="43.03886"/>
    <n v="-87.902720000000002"/>
    <n v="2"/>
    <n v="0"/>
    <n v="0.3"/>
    <n v="0.3"/>
    <n v="12"/>
    <n v="-1"/>
    <d v="2017-03-02T00:00:00"/>
    <d v="2017-03-01T00:00:00"/>
    <d v="2017-03-02T00:00:00"/>
    <s v="Thursday"/>
    <d v="1899-12-30T13:32:18"/>
    <d v="1899-12-30T14:00:00"/>
    <n v="1"/>
    <d v="2017-03-02T00:00:00"/>
    <d v="2017-03-01T00:00:00"/>
    <d v="2017-03-02T00:00:00"/>
    <s v="Thursday"/>
    <d v="1899-12-30T13:34:05"/>
    <d v="1899-12-30T14:00:00"/>
    <s v="One Way"/>
  </r>
  <r>
    <n v="1201980"/>
    <s v="RFID Card Member"/>
    <s v="Elkhorn"/>
    <s v="WI"/>
    <n v="53121"/>
    <s v="UNITED STATES"/>
    <s v="Annual Pass"/>
    <n v="13"/>
    <x v="19"/>
    <n v="43.074890000000003"/>
    <n v="-87.882810000000006"/>
    <x v="49"/>
    <n v="43.066893999999998"/>
    <n v="-87.877936000000005"/>
    <n v="5"/>
    <n v="0"/>
    <n v="0.8"/>
    <n v="0.7"/>
    <n v="30"/>
    <n v="-1"/>
    <d v="2017-03-02T00:00:00"/>
    <d v="2017-03-01T00:00:00"/>
    <d v="2017-03-02T00:00:00"/>
    <s v="Thursday"/>
    <d v="1899-12-30T15:04:04"/>
    <d v="1899-12-30T15:00:00"/>
    <n v="1"/>
    <d v="2017-03-02T00:00:00"/>
    <d v="2017-03-01T00:00:00"/>
    <d v="2017-03-02T00:00:00"/>
    <s v="Thursday"/>
    <d v="1899-12-30T15:09:27"/>
    <d v="1899-12-30T15:00:00"/>
    <s v="One Way"/>
  </r>
  <r>
    <n v="1344495"/>
    <s v="RFID Card Member"/>
    <s v="Kenosha"/>
    <s v="WI"/>
    <n v="53144"/>
    <s v="UNITED STATES"/>
    <s v="Annual Pass"/>
    <n v="96"/>
    <x v="24"/>
    <n v="43.06033"/>
    <n v="-87.89546"/>
    <x v="53"/>
    <n v="43.063749000000001"/>
    <n v="-87.887962999999999"/>
    <n v="4"/>
    <n v="0"/>
    <n v="0.6"/>
    <n v="0.6"/>
    <n v="24"/>
    <n v="-1"/>
    <d v="2017-03-02T00:00:00"/>
    <d v="2017-03-01T00:00:00"/>
    <d v="2017-03-02T00:00:00"/>
    <s v="Thursday"/>
    <d v="1899-12-30T15:36:02"/>
    <d v="1899-12-30T16:00:00"/>
    <n v="1"/>
    <d v="2017-03-02T00:00:00"/>
    <d v="2017-03-01T00:00:00"/>
    <d v="2017-03-02T00:00:00"/>
    <s v="Thursday"/>
    <d v="1899-12-30T15:40:56"/>
    <d v="1899-12-30T16:00:00"/>
    <s v="One Way"/>
  </r>
  <r>
    <n v="1386556"/>
    <s v="RFID Card Member"/>
    <s v="Wauwatosa"/>
    <s v="WI"/>
    <n v="53213"/>
    <s v="UNITED STATES"/>
    <s v="Annual Pass"/>
    <n v="99"/>
    <x v="19"/>
    <n v="43.074890000000003"/>
    <n v="-87.882810000000006"/>
    <x v="7"/>
    <n v="43.074655999999997"/>
    <n v="-87.889011999999994"/>
    <n v="75"/>
    <n v="3"/>
    <n v="11.3"/>
    <n v="10.7"/>
    <n v="450"/>
    <n v="-1"/>
    <d v="2017-03-02T00:00:00"/>
    <d v="2017-03-01T00:00:00"/>
    <d v="2017-03-02T00:00:00"/>
    <s v="Thursday"/>
    <d v="1899-12-30T17:26:27"/>
    <d v="1899-12-30T17:00:00"/>
    <n v="1"/>
    <d v="2017-03-02T00:00:00"/>
    <d v="2017-03-01T00:00:00"/>
    <d v="2017-03-02T00:00:00"/>
    <s v="Thursday"/>
    <d v="1899-12-30T18:41:12"/>
    <d v="1899-12-30T19:00:00"/>
    <s v="One Way"/>
  </r>
  <r>
    <n v="1365343"/>
    <s v="RFID Card Member"/>
    <s v="Milwaukee "/>
    <s v="WI"/>
    <n v="53211"/>
    <s v="UNITED STATES"/>
    <s v="Annual Pass"/>
    <n v="5519"/>
    <x v="20"/>
    <n v="43.077359999999999"/>
    <n v="-87.880769999999998"/>
    <x v="11"/>
    <n v="43.078530000000001"/>
    <n v="-87.882620000000003"/>
    <n v="1"/>
    <n v="0"/>
    <n v="0.2"/>
    <n v="0.1"/>
    <n v="6"/>
    <n v="-1"/>
    <d v="2017-03-02T00:00:00"/>
    <d v="2017-03-01T00:00:00"/>
    <d v="2017-03-02T00:00:00"/>
    <s v="Thursday"/>
    <d v="1899-12-30T17:43:00"/>
    <d v="1899-12-30T18:00:00"/>
    <n v="1"/>
    <d v="2017-03-02T00:00:00"/>
    <d v="2017-03-01T00:00:00"/>
    <d v="2017-03-02T00:00:00"/>
    <s v="Thursday"/>
    <d v="1899-12-30T17:44:52"/>
    <d v="1899-12-30T18:00:00"/>
    <s v="One Way"/>
  </r>
  <r>
    <n v="1298099"/>
    <s v="RFID Card Member"/>
    <s v="Milwaukee"/>
    <s v="WI"/>
    <n v="53233"/>
    <s v="UNITED STATES"/>
    <s v="Annual Pass"/>
    <n v="11125"/>
    <x v="33"/>
    <n v="43.041646999999998"/>
    <n v="-87.927257999999995"/>
    <x v="9"/>
    <n v="43.03913"/>
    <n v="-87.916150000000002"/>
    <n v="4"/>
    <n v="0"/>
    <n v="0.6"/>
    <n v="0.6"/>
    <n v="24"/>
    <n v="-1"/>
    <d v="2017-03-02T00:00:00"/>
    <d v="2017-03-01T00:00:00"/>
    <d v="2017-03-02T00:00:00"/>
    <s v="Thursday"/>
    <d v="1899-12-30T18:37:20"/>
    <d v="1899-12-30T19:00:00"/>
    <n v="1"/>
    <d v="2017-03-02T00:00:00"/>
    <d v="2017-03-01T00:00:00"/>
    <d v="2017-03-02T00:00:00"/>
    <s v="Thursday"/>
    <d v="1899-12-30T18:41:33"/>
    <d v="1899-12-30T19:00:00"/>
    <s v="One Way"/>
  </r>
  <r>
    <n v="1516593"/>
    <s v="RFID Card Member"/>
    <s v="Milwaukee"/>
    <s v="WI"/>
    <n v="53202"/>
    <s v="UNITED STATES"/>
    <s v="Annual Pass"/>
    <n v="11129"/>
    <x v="15"/>
    <n v="43.04824"/>
    <n v="-87.904970000000006"/>
    <x v="28"/>
    <n v="43.038719999999998"/>
    <n v="-87.905339999999995"/>
    <n v="6"/>
    <n v="0"/>
    <n v="0.9"/>
    <n v="0.9"/>
    <n v="36"/>
    <n v="-1"/>
    <d v="2017-03-03T00:00:00"/>
    <d v="2017-03-01T00:00:00"/>
    <d v="2017-03-03T00:00:00"/>
    <s v="Friday"/>
    <d v="1899-12-30T07:41:59"/>
    <d v="1899-12-30T08:00:00"/>
    <n v="1"/>
    <d v="2017-03-03T00:00:00"/>
    <d v="2017-03-01T00:00:00"/>
    <d v="2017-03-03T00:00:00"/>
    <s v="Friday"/>
    <d v="1899-12-30T07:47:33"/>
    <d v="1899-12-30T08:00:00"/>
    <s v="One Way"/>
  </r>
  <r>
    <n v="1257756"/>
    <s v="RFID Card Member"/>
    <s v="Milwaukee"/>
    <s v="WI"/>
    <n v="53204"/>
    <s v="UNITED STATES"/>
    <s v="Annual Pass"/>
    <n v="231"/>
    <x v="9"/>
    <n v="43.02948"/>
    <n v="-87.912819999999996"/>
    <x v="27"/>
    <n v="43.034619999999997"/>
    <n v="-87.917500000000004"/>
    <n v="10"/>
    <n v="0"/>
    <n v="1.5"/>
    <n v="1.4"/>
    <n v="60"/>
    <n v="-1"/>
    <d v="2017-03-03T00:00:00"/>
    <d v="2017-03-01T00:00:00"/>
    <d v="2017-03-03T00:00:00"/>
    <s v="Friday"/>
    <d v="1899-12-30T08:10:55"/>
    <d v="1899-12-30T08:00:00"/>
    <n v="1"/>
    <d v="2017-03-03T00:00:00"/>
    <d v="2017-03-01T00:00:00"/>
    <d v="2017-03-03T00:00:00"/>
    <s v="Friday"/>
    <d v="1899-12-30T08:20:46"/>
    <d v="1899-12-30T08:00:00"/>
    <s v="One Way"/>
  </r>
  <r>
    <n v="1373087"/>
    <s v="RFID Card Member"/>
    <s v="Milwaukee"/>
    <s v="WI"/>
    <n v="53211"/>
    <s v="UNITED STATES"/>
    <s v="Annual Pass"/>
    <n v="276"/>
    <x v="6"/>
    <n v="43.078530000000001"/>
    <n v="-87.882620000000003"/>
    <x v="11"/>
    <n v="43.078530000000001"/>
    <n v="-87.882620000000003"/>
    <n v="0"/>
    <n v="0"/>
    <n v="0"/>
    <n v="0"/>
    <n v="0"/>
    <n v="-1"/>
    <d v="2017-03-03T00:00:00"/>
    <d v="2017-03-01T00:00:00"/>
    <d v="2017-03-03T00:00:00"/>
    <s v="Friday"/>
    <d v="1899-12-30T13:04:21"/>
    <d v="1899-12-30T13:00:00"/>
    <n v="1"/>
    <d v="2017-03-03T00:00:00"/>
    <d v="2017-03-01T00:00:00"/>
    <d v="2017-03-03T00:00:00"/>
    <s v="Friday"/>
    <d v="1899-12-30T13:04:27"/>
    <d v="1899-12-30T13:00:00"/>
    <s v="Round Trip"/>
  </r>
  <r>
    <n v="1373087"/>
    <s v="RFID Card Member"/>
    <s v="Milwaukee"/>
    <s v="WI"/>
    <n v="53211"/>
    <s v="UNITED STATES"/>
    <s v="Annual Pass"/>
    <n v="11110"/>
    <x v="6"/>
    <n v="43.078530000000001"/>
    <n v="-87.882620000000003"/>
    <x v="36"/>
    <n v="43.036900000000003"/>
    <n v="-87.89667"/>
    <n v="21"/>
    <n v="0"/>
    <n v="3.2"/>
    <n v="3"/>
    <n v="126"/>
    <n v="-1"/>
    <d v="2017-03-03T00:00:00"/>
    <d v="2017-03-01T00:00:00"/>
    <d v="2017-03-03T00:00:00"/>
    <s v="Friday"/>
    <d v="1899-12-30T13:04:35"/>
    <d v="1899-12-30T13:00:00"/>
    <n v="1"/>
    <d v="2017-03-03T00:00:00"/>
    <d v="2017-03-01T00:00:00"/>
    <d v="2017-03-03T00:00:00"/>
    <s v="Friday"/>
    <d v="1899-12-30T13:25:21"/>
    <d v="1899-12-30T13:00:00"/>
    <s v="One Way"/>
  </r>
  <r>
    <n v="1528185"/>
    <s v="RFID Card Member"/>
    <s v="Azusa"/>
    <s v="CA"/>
    <n v="91702"/>
    <s v="UNITED STATES"/>
    <s v="Pay as You Go Pass"/>
    <n v="5506"/>
    <x v="3"/>
    <n v="43.03519"/>
    <n v="-87.907390000000007"/>
    <x v="1"/>
    <n v="43.03886"/>
    <n v="-87.902720000000002"/>
    <n v="75"/>
    <n v="0"/>
    <n v="11.3"/>
    <n v="10.7"/>
    <n v="450"/>
    <n v="-1"/>
    <d v="2017-03-06T00:00:00"/>
    <d v="2017-03-01T00:00:00"/>
    <d v="2017-03-06T00:00:00"/>
    <s v="Monday"/>
    <d v="1899-12-30T10:41:19"/>
    <d v="1899-12-30T11:00:00"/>
    <n v="1"/>
    <d v="2017-03-06T00:00:00"/>
    <d v="2017-03-01T00:00:00"/>
    <d v="2017-03-06T00:00:00"/>
    <s v="Monday"/>
    <d v="1899-12-30T11:56:32"/>
    <d v="1899-12-30T12:00:00"/>
    <s v="One Way"/>
  </r>
  <r>
    <n v="1530544"/>
    <s v="RFID Card Member"/>
    <s v="Woodland Park"/>
    <s v="NJ"/>
    <n v="7424"/>
    <s v="UNITED STATES"/>
    <s v="30-Day Pass"/>
    <n v="173"/>
    <x v="11"/>
    <n v="43.031480000000002"/>
    <n v="-87.908169999999998"/>
    <x v="43"/>
    <n v="43.046570000000003"/>
    <n v="-87.908720000000002"/>
    <n v="12"/>
    <n v="0"/>
    <n v="1.8"/>
    <n v="1.7"/>
    <n v="72"/>
    <n v="-1"/>
    <d v="2017-03-31T00:00:00"/>
    <d v="2017-03-01T00:00:00"/>
    <d v="2017-03-31T00:00:00"/>
    <s v="Friday"/>
    <d v="1899-12-30T16:34:47"/>
    <d v="1899-12-30T17:00:00"/>
    <n v="1"/>
    <d v="2017-03-31T00:00:00"/>
    <d v="2017-03-01T00:00:00"/>
    <d v="2017-03-31T00:00:00"/>
    <s v="Friday"/>
    <d v="1899-12-30T16:46:27"/>
    <d v="1899-12-30T17:00:00"/>
    <s v="One Way"/>
  </r>
  <r>
    <n v="1477939"/>
    <s v="RFID Card Member"/>
    <s v="Campbellsport"/>
    <s v="WI"/>
    <n v="53010"/>
    <s v="UNITED STATES"/>
    <s v="Annual Pass"/>
    <n v="5442"/>
    <x v="7"/>
    <n v="43.038580000000003"/>
    <n v="-87.90934"/>
    <x v="4"/>
    <n v="43.038580000000003"/>
    <n v="-87.90934"/>
    <n v="1"/>
    <n v="0"/>
    <n v="0.2"/>
    <n v="0.1"/>
    <n v="6"/>
    <n v="-1"/>
    <d v="2017-03-31T00:00:00"/>
    <d v="2017-03-01T00:00:00"/>
    <d v="2017-03-31T00:00:00"/>
    <s v="Friday"/>
    <d v="1899-12-30T07:15:53"/>
    <d v="1899-12-30T07:00:00"/>
    <n v="1"/>
    <d v="2017-03-31T00:00:00"/>
    <d v="2017-03-01T00:00:00"/>
    <d v="2017-03-31T00:00:00"/>
    <s v="Friday"/>
    <d v="1899-12-30T07:16:17"/>
    <d v="1899-12-30T07:00:00"/>
    <s v="Round Trip"/>
  </r>
  <r>
    <n v="1449580"/>
    <s v="RFID Card Member"/>
    <s v="Hibbing"/>
    <s v="MN"/>
    <n v="55746"/>
    <s v="UNITED STATES"/>
    <s v="Annual Pass"/>
    <n v="242"/>
    <x v="17"/>
    <n v="43.066893999999998"/>
    <n v="-87.877936000000005"/>
    <x v="18"/>
    <n v="43.074890000000003"/>
    <n v="-87.882810000000006"/>
    <n v="5"/>
    <n v="0"/>
    <n v="0.8"/>
    <n v="0.7"/>
    <n v="30"/>
    <n v="-1"/>
    <d v="2017-03-31T00:00:00"/>
    <d v="2017-03-01T00:00:00"/>
    <d v="2017-03-31T00:00:00"/>
    <s v="Friday"/>
    <d v="1899-12-30T10:58:29"/>
    <d v="1899-12-30T11:00:00"/>
    <n v="1"/>
    <d v="2017-03-31T00:00:00"/>
    <d v="2017-03-01T00:00:00"/>
    <d v="2017-03-31T00:00:00"/>
    <s v="Friday"/>
    <d v="1899-12-30T11:03:08"/>
    <d v="1899-12-30T11:00:00"/>
    <s v="One Way"/>
  </r>
  <r>
    <n v="1251113"/>
    <s v="RFID Card Member"/>
    <s v="Neenah"/>
    <s v="WI"/>
    <n v="54956"/>
    <s v="UNITED STATES"/>
    <s v="Bublr for Organizations"/>
    <n v="216"/>
    <x v="19"/>
    <n v="43.074890000000003"/>
    <n v="-87.882810000000006"/>
    <x v="18"/>
    <n v="43.074890000000003"/>
    <n v="-87.882810000000006"/>
    <n v="21"/>
    <n v="0"/>
    <n v="3.2"/>
    <n v="3"/>
    <n v="126"/>
    <n v="-1"/>
    <d v="2017-03-31T00:00:00"/>
    <d v="2017-03-01T00:00:00"/>
    <d v="2017-03-31T00:00:00"/>
    <s v="Friday"/>
    <d v="1899-12-30T11:15:54"/>
    <d v="1899-12-30T11:00:00"/>
    <n v="1"/>
    <d v="2017-03-31T00:00:00"/>
    <d v="2017-03-01T00:00:00"/>
    <d v="2017-03-31T00:00:00"/>
    <s v="Friday"/>
    <d v="1899-12-30T11:36:55"/>
    <d v="1899-12-30T12:00:00"/>
    <s v="Round Trip"/>
  </r>
  <r>
    <n v="1475046"/>
    <s v="RFID Card Member"/>
    <s v="Milwaukee"/>
    <s v="WI"/>
    <n v="53211"/>
    <s v="UNITED STATES"/>
    <s v="Annual Pass"/>
    <n v="5563"/>
    <x v="35"/>
    <n v="43.074655999999997"/>
    <n v="-87.889011999999994"/>
    <x v="8"/>
    <n v="43.058619999999998"/>
    <n v="-87.885319999999993"/>
    <n v="12"/>
    <n v="0"/>
    <n v="1.8"/>
    <n v="1.7"/>
    <n v="72"/>
    <n v="-1"/>
    <d v="2017-03-01T00:00:00"/>
    <d v="2017-03-01T00:00:00"/>
    <d v="2017-03-01T00:00:00"/>
    <s v="Wednesday"/>
    <d v="1899-12-30T09:05:31"/>
    <d v="1899-12-30T09:00:00"/>
    <n v="1"/>
    <d v="2017-03-01T00:00:00"/>
    <d v="2017-03-01T00:00:00"/>
    <d v="2017-03-01T00:00:00"/>
    <s v="Wednesday"/>
    <d v="1899-12-30T09:17:26"/>
    <d v="1899-12-30T09:00:00"/>
    <s v="One Way"/>
  </r>
  <r>
    <n v="1425087"/>
    <s v="RFID Card Member"/>
    <s v="milwaukee"/>
    <s v="WI"/>
    <n v="53212"/>
    <s v="UNITED STATES"/>
    <s v="Annual Pass"/>
    <n v="5435"/>
    <x v="24"/>
    <n v="43.06033"/>
    <n v="-87.89546"/>
    <x v="9"/>
    <n v="43.03913"/>
    <n v="-87.916150000000002"/>
    <n v="12"/>
    <n v="0"/>
    <n v="1.8"/>
    <n v="1.7"/>
    <n v="72"/>
    <n v="-1"/>
    <d v="2017-03-01T00:00:00"/>
    <d v="2017-03-01T00:00:00"/>
    <d v="2017-03-01T00:00:00"/>
    <s v="Wednesday"/>
    <d v="1899-12-30T14:28:01"/>
    <d v="1899-12-30T14:00:00"/>
    <n v="1"/>
    <d v="2017-03-01T00:00:00"/>
    <d v="2017-03-01T00:00:00"/>
    <d v="2017-03-01T00:00:00"/>
    <s v="Wednesday"/>
    <d v="1899-12-30T14:40:52"/>
    <d v="1899-12-30T15:00:00"/>
    <s v="One Way"/>
  </r>
  <r>
    <n v="1328721"/>
    <s v="RFID Card Member"/>
    <s v="Milwaukee"/>
    <s v="WI"/>
    <n v="53207"/>
    <s v="UNITED STATES"/>
    <s v="Annual Pass"/>
    <n v="997"/>
    <x v="7"/>
    <n v="43.038580000000003"/>
    <n v="-87.90934"/>
    <x v="33"/>
    <n v="43.004728999999998"/>
    <n v="-87.905463999999995"/>
    <n v="17"/>
    <n v="0"/>
    <n v="2.6"/>
    <n v="2.4"/>
    <n v="102"/>
    <n v="-1"/>
    <d v="2017-03-01T00:00:00"/>
    <d v="2017-03-01T00:00:00"/>
    <d v="2017-03-01T00:00:00"/>
    <s v="Wednesday"/>
    <d v="1899-12-30T21:05:26"/>
    <d v="1899-12-30T21:00:00"/>
    <n v="1"/>
    <d v="2017-03-01T00:00:00"/>
    <d v="2017-03-01T00:00:00"/>
    <d v="2017-03-01T00:00:00"/>
    <s v="Wednesday"/>
    <d v="1899-12-30T21:22:22"/>
    <d v="1899-12-30T21:00:00"/>
    <s v="One Way"/>
  </r>
  <r>
    <n v="1357250"/>
    <s v="RFID Card Member"/>
    <s v="Milwaukee"/>
    <s v="WI"/>
    <n v="53202"/>
    <s v="UNITED STATES"/>
    <s v="Annual Pass"/>
    <n v="16"/>
    <x v="2"/>
    <n v="43.03886"/>
    <n v="-87.902720000000002"/>
    <x v="2"/>
    <n v="43.048200000000001"/>
    <n v="-87.900859999999994"/>
    <n v="4"/>
    <n v="0"/>
    <n v="0.6"/>
    <n v="0.6"/>
    <n v="24"/>
    <n v="-1"/>
    <d v="2017-03-01T00:00:00"/>
    <d v="2017-03-01T00:00:00"/>
    <d v="2017-03-01T00:00:00"/>
    <s v="Wednesday"/>
    <d v="1899-12-30T21:14:06"/>
    <d v="1899-12-30T21:00:00"/>
    <n v="1"/>
    <d v="2017-03-01T00:00:00"/>
    <d v="2017-03-01T00:00:00"/>
    <d v="2017-03-01T00:00:00"/>
    <s v="Wednesday"/>
    <d v="1899-12-30T21:18:44"/>
    <d v="1899-12-30T21:00:00"/>
    <s v="One Way"/>
  </r>
  <r>
    <n v="1518070"/>
    <s v="RFID Card Member"/>
    <s v="Milwaukee"/>
    <s v="WI"/>
    <n v="53211"/>
    <s v="UNITED STATES"/>
    <s v="30-Day Pass"/>
    <n v="11082"/>
    <x v="52"/>
    <n v="43.069021999999997"/>
    <n v="-87.887940999999998"/>
    <x v="24"/>
    <n v="43.052549999999997"/>
    <n v="-87.909329999999997"/>
    <n v="11"/>
    <n v="0"/>
    <n v="1.7"/>
    <n v="1.6"/>
    <n v="66"/>
    <n v="-1"/>
    <d v="2017-03-02T00:00:00"/>
    <d v="2017-03-01T00:00:00"/>
    <d v="2017-03-02T00:00:00"/>
    <s v="Thursday"/>
    <d v="1899-12-30T08:23:34"/>
    <d v="1899-12-30T08:00:00"/>
    <n v="1"/>
    <d v="2017-03-02T00:00:00"/>
    <d v="2017-03-01T00:00:00"/>
    <d v="2017-03-02T00:00:00"/>
    <s v="Thursday"/>
    <d v="1899-12-30T08:34:54"/>
    <d v="1899-12-30T09:00:00"/>
    <s v="One Way"/>
  </r>
  <r>
    <n v="991253"/>
    <s v="RFID Card Member"/>
    <s v="Hales Corners"/>
    <s v="WI"/>
    <n v="53130"/>
    <s v="UNITED STATES"/>
    <s v="Annual Pass"/>
    <n v="5552"/>
    <x v="19"/>
    <n v="43.074890000000003"/>
    <n v="-87.882810000000006"/>
    <x v="8"/>
    <n v="43.058619999999998"/>
    <n v="-87.885319999999993"/>
    <n v="11"/>
    <n v="0"/>
    <n v="1.7"/>
    <n v="1.6"/>
    <n v="66"/>
    <n v="-1"/>
    <d v="2017-03-02T00:00:00"/>
    <d v="2017-03-01T00:00:00"/>
    <d v="2017-03-02T00:00:00"/>
    <s v="Thursday"/>
    <d v="1899-12-30T12:04:38"/>
    <d v="1899-12-30T12:00:00"/>
    <n v="1"/>
    <d v="2017-03-02T00:00:00"/>
    <d v="2017-03-01T00:00:00"/>
    <d v="2017-03-02T00:00:00"/>
    <s v="Thursday"/>
    <d v="1899-12-30T12:15:12"/>
    <d v="1899-12-30T12:00:00"/>
    <s v="One Way"/>
  </r>
  <r>
    <n v="1251858"/>
    <s v="RFID Card Member"/>
    <s v="Deerfield"/>
    <s v="WI"/>
    <n v="53531"/>
    <s v="UNITED STATES"/>
    <s v="Bublr for Organizations"/>
    <n v="5430"/>
    <x v="48"/>
    <n v="43.058619999999998"/>
    <n v="-87.885319999999993"/>
    <x v="47"/>
    <n v="43.06033"/>
    <n v="-87.89546"/>
    <n v="5"/>
    <n v="0"/>
    <n v="0.8"/>
    <n v="0.7"/>
    <n v="30"/>
    <n v="-1"/>
    <d v="2017-03-02T00:00:00"/>
    <d v="2017-03-01T00:00:00"/>
    <d v="2017-03-02T00:00:00"/>
    <s v="Thursday"/>
    <d v="1899-12-30T15:21:09"/>
    <d v="1899-12-30T15:00:00"/>
    <n v="1"/>
    <d v="2017-03-02T00:00:00"/>
    <d v="2017-03-01T00:00:00"/>
    <d v="2017-03-02T00:00:00"/>
    <s v="Thursday"/>
    <d v="1899-12-30T15:26:54"/>
    <d v="1899-12-30T15:00:00"/>
    <s v="One Way"/>
  </r>
  <r>
    <n v="1251108"/>
    <s v="RFID Card Member"/>
    <s v="Appleton"/>
    <s v="WI"/>
    <n v="54913"/>
    <s v="UNITED STATES"/>
    <s v="Bublr for Organizations"/>
    <n v="362"/>
    <x v="24"/>
    <n v="43.06033"/>
    <n v="-87.89546"/>
    <x v="22"/>
    <n v="43.060250000000003"/>
    <n v="-87.892169999999993"/>
    <n v="2"/>
    <n v="0"/>
    <n v="0.3"/>
    <n v="0.3"/>
    <n v="12"/>
    <n v="-1"/>
    <d v="2017-03-02T00:00:00"/>
    <d v="2017-03-01T00:00:00"/>
    <d v="2017-03-02T00:00:00"/>
    <s v="Thursday"/>
    <d v="1899-12-30T20:17:54"/>
    <d v="1899-12-30T20:00:00"/>
    <n v="1"/>
    <d v="2017-03-02T00:00:00"/>
    <d v="2017-03-01T00:00:00"/>
    <d v="2017-03-02T00:00:00"/>
    <s v="Thursday"/>
    <d v="1899-12-30T20:19:04"/>
    <d v="1899-12-30T20:00:00"/>
    <s v="One Way"/>
  </r>
  <r>
    <n v="550946"/>
    <s v="RFID Card Member"/>
    <s v="Milwaukee"/>
    <s v="WI"/>
    <n v="53202"/>
    <s v="UNITED STATES"/>
    <s v="Annual Pass"/>
    <n v="5588"/>
    <x v="3"/>
    <n v="43.03519"/>
    <n v="-87.907390000000007"/>
    <x v="27"/>
    <n v="43.034619999999997"/>
    <n v="-87.917500000000004"/>
    <n v="11"/>
    <n v="0"/>
    <n v="1.7"/>
    <n v="1.6"/>
    <n v="66"/>
    <n v="-1"/>
    <d v="2017-03-03T00:00:00"/>
    <d v="2017-03-01T00:00:00"/>
    <d v="2017-03-03T00:00:00"/>
    <s v="Friday"/>
    <d v="1899-12-30T08:41:58"/>
    <d v="1899-12-30T09:00:00"/>
    <n v="1"/>
    <d v="2017-03-03T00:00:00"/>
    <d v="2017-03-01T00:00:00"/>
    <d v="2017-03-03T00:00:00"/>
    <s v="Friday"/>
    <d v="1899-12-30T08:52:56"/>
    <d v="1899-12-30T09:00:00"/>
    <s v="One Way"/>
  </r>
  <r>
    <n v="1257756"/>
    <s v="RFID Card Member"/>
    <s v="Milwaukee"/>
    <s v="WI"/>
    <n v="53204"/>
    <s v="UNITED STATES"/>
    <s v="Annual Pass"/>
    <n v="11086"/>
    <x v="18"/>
    <n v="43.034619999999997"/>
    <n v="-87.917500000000004"/>
    <x v="42"/>
    <n v="43.020020000000002"/>
    <n v="-87.912540000000007"/>
    <n v="10"/>
    <n v="0"/>
    <n v="1.5"/>
    <n v="1.4"/>
    <n v="60"/>
    <n v="-1"/>
    <d v="2017-03-03T00:00:00"/>
    <d v="2017-03-01T00:00:00"/>
    <d v="2017-03-03T00:00:00"/>
    <s v="Friday"/>
    <d v="1899-12-30T09:13:26"/>
    <d v="1899-12-30T09:00:00"/>
    <n v="1"/>
    <d v="2017-03-03T00:00:00"/>
    <d v="2017-03-01T00:00:00"/>
    <d v="2017-03-03T00:00:00"/>
    <s v="Friday"/>
    <d v="1899-12-30T09:23:49"/>
    <d v="1899-12-30T09:00:00"/>
    <s v="One Way"/>
  </r>
  <r>
    <n v="1260485"/>
    <s v="RFID Card Member"/>
    <s v="Shorewood"/>
    <s v="WI"/>
    <n v="53211"/>
    <s v="UNITED STATES"/>
    <s v="Annual Pass"/>
    <n v="5544"/>
    <x v="2"/>
    <n v="43.03886"/>
    <n v="-87.902720000000002"/>
    <x v="28"/>
    <n v="43.038719999999998"/>
    <n v="-87.905339999999995"/>
    <n v="2"/>
    <n v="0"/>
    <n v="0.3"/>
    <n v="0.3"/>
    <n v="12"/>
    <n v="-1"/>
    <d v="2017-03-03T00:00:00"/>
    <d v="2017-03-01T00:00:00"/>
    <d v="2017-03-03T00:00:00"/>
    <s v="Friday"/>
    <d v="1899-12-30T12:26:27"/>
    <d v="1899-12-30T12:00:00"/>
    <n v="1"/>
    <d v="2017-03-03T00:00:00"/>
    <d v="2017-03-01T00:00:00"/>
    <d v="2017-03-03T00:00:00"/>
    <s v="Friday"/>
    <d v="1899-12-30T12:28:19"/>
    <d v="1899-12-30T12:00:00"/>
    <s v="One Way"/>
  </r>
  <r>
    <n v="1243444"/>
    <s v="RFID Card Member"/>
    <s v="Milwaukee"/>
    <s v="AL"/>
    <n v="53212"/>
    <s v="UNITED STATES"/>
    <s v="Bublr for Organizations"/>
    <n v="276"/>
    <x v="6"/>
    <n v="43.078530000000001"/>
    <n v="-87.882620000000003"/>
    <x v="7"/>
    <n v="43.074655999999997"/>
    <n v="-87.889011999999994"/>
    <n v="7"/>
    <n v="0"/>
    <n v="1.1000000000000001"/>
    <n v="1"/>
    <n v="42"/>
    <n v="-1"/>
    <d v="2017-03-03T00:00:00"/>
    <d v="2017-03-01T00:00:00"/>
    <d v="2017-03-03T00:00:00"/>
    <s v="Friday"/>
    <d v="1899-12-30T14:46:16"/>
    <d v="1899-12-30T15:00:00"/>
    <n v="1"/>
    <d v="2017-03-03T00:00:00"/>
    <d v="2017-03-01T00:00:00"/>
    <d v="2017-03-03T00:00:00"/>
    <s v="Friday"/>
    <d v="1899-12-30T14:53:04"/>
    <d v="1899-12-30T15:00:00"/>
    <s v="One Way"/>
  </r>
  <r>
    <n v="1276651"/>
    <s v="RFID Card Member"/>
    <s v="Milwaukee"/>
    <s v="WI"/>
    <n v="53211"/>
    <s v="UNITED STATES"/>
    <s v="Annual Pass"/>
    <n v="976"/>
    <x v="45"/>
    <n v="43.05536"/>
    <n v="-87.90504"/>
    <x v="49"/>
    <n v="43.066893999999998"/>
    <n v="-87.877936000000005"/>
    <n v="18"/>
    <n v="0"/>
    <n v="2.7"/>
    <n v="2.6"/>
    <n v="108"/>
    <n v="-1"/>
    <d v="2017-03-03T00:00:00"/>
    <d v="2017-03-01T00:00:00"/>
    <d v="2017-03-03T00:00:00"/>
    <s v="Friday"/>
    <d v="1899-12-30T17:36:18"/>
    <d v="1899-12-30T18:00:00"/>
    <n v="1"/>
    <d v="2017-03-03T00:00:00"/>
    <d v="2017-03-01T00:00:00"/>
    <d v="2017-03-03T00:00:00"/>
    <s v="Friday"/>
    <d v="1899-12-30T17:54:41"/>
    <d v="1899-12-30T18:00:00"/>
    <s v="One Way"/>
  </r>
  <r>
    <n v="1249909"/>
    <s v="RFID Card Member"/>
    <s v="appleton"/>
    <s v="WI"/>
    <n v="54914"/>
    <s v="UNITED STATES"/>
    <s v="Bublr for Organizations"/>
    <n v="46"/>
    <x v="35"/>
    <n v="43.074655999999997"/>
    <n v="-87.889011999999994"/>
    <x v="22"/>
    <n v="43.060250000000003"/>
    <n v="-87.892169999999993"/>
    <n v="8"/>
    <n v="0"/>
    <n v="1.2"/>
    <n v="1.1000000000000001"/>
    <n v="48"/>
    <n v="-1"/>
    <d v="2017-03-03T00:00:00"/>
    <d v="2017-03-01T00:00:00"/>
    <d v="2017-03-03T00:00:00"/>
    <s v="Friday"/>
    <d v="1899-12-30T22:38:47"/>
    <d v="1899-12-30T23:00:00"/>
    <n v="1"/>
    <d v="2017-03-03T00:00:00"/>
    <d v="2017-03-01T00:00:00"/>
    <d v="2017-03-03T00:00:00"/>
    <s v="Friday"/>
    <d v="1899-12-30T22:46:23"/>
    <d v="1899-12-30T23:00:00"/>
    <s v="One Way"/>
  </r>
  <r>
    <n v="1425087"/>
    <s v="RFID Card Member"/>
    <s v="milwaukee"/>
    <s v="WI"/>
    <n v="53212"/>
    <s v="UNITED STATES"/>
    <s v="Annual Pass"/>
    <n v="11065"/>
    <x v="13"/>
    <n v="43.03913"/>
    <n v="-87.916150000000002"/>
    <x v="47"/>
    <n v="43.06033"/>
    <n v="-87.89546"/>
    <n v="13"/>
    <n v="0"/>
    <n v="2"/>
    <n v="1.9"/>
    <n v="78"/>
    <n v="-1"/>
    <d v="2017-03-03T00:00:00"/>
    <d v="2017-03-01T00:00:00"/>
    <d v="2017-03-03T00:00:00"/>
    <s v="Friday"/>
    <d v="1899-12-30T23:10:35"/>
    <d v="1899-12-30T23:00:00"/>
    <n v="1"/>
    <d v="2017-03-03T00:00:00"/>
    <d v="2017-03-01T00:00:00"/>
    <d v="2017-03-03T00:00:00"/>
    <s v="Friday"/>
    <d v="1899-12-30T23:23:06"/>
    <d v="1899-12-30T23:00:00"/>
    <s v="One Way"/>
  </r>
  <r>
    <n v="1365846"/>
    <s v="RFID Card Member"/>
    <s v="Milwaukee "/>
    <s v="WI"/>
    <n v="53233"/>
    <s v="UNITED STATES"/>
    <s v="Annual Pass"/>
    <n v="143"/>
    <x v="7"/>
    <n v="43.038580000000003"/>
    <n v="-87.90934"/>
    <x v="29"/>
    <n v="43.040154000000001"/>
    <n v="-87.932113000000001"/>
    <n v="11"/>
    <n v="0"/>
    <n v="1.7"/>
    <n v="1.6"/>
    <n v="66"/>
    <n v="-1"/>
    <d v="2017-03-04T00:00:00"/>
    <d v="2017-03-01T00:00:00"/>
    <d v="2017-03-04T00:00:00"/>
    <s v="Saturday"/>
    <d v="1899-12-30T01:14:36"/>
    <d v="1899-12-30T01:00:00"/>
    <n v="1"/>
    <d v="2017-03-04T00:00:00"/>
    <d v="2017-03-01T00:00:00"/>
    <d v="2017-03-04T00:00:00"/>
    <s v="Saturday"/>
    <d v="1899-12-30T01:25:13"/>
    <d v="1899-12-30T01:00:00"/>
    <s v="One Way"/>
  </r>
  <r>
    <n v="1276651"/>
    <s v="RFID Card Member"/>
    <s v="Milwaukee"/>
    <s v="WI"/>
    <n v="53211"/>
    <s v="UNITED STATES"/>
    <s v="Annual Pass"/>
    <n v="11105"/>
    <x v="28"/>
    <n v="43.052549999999997"/>
    <n v="-87.909329999999997"/>
    <x v="19"/>
    <n v="43.060786"/>
    <n v="-87.883825999999999"/>
    <n v="14"/>
    <n v="0"/>
    <n v="2.1"/>
    <n v="2"/>
    <n v="84"/>
    <n v="-1"/>
    <d v="2017-03-04T00:00:00"/>
    <d v="2017-03-01T00:00:00"/>
    <d v="2017-03-04T00:00:00"/>
    <s v="Saturday"/>
    <d v="1899-12-30T10:53:54"/>
    <d v="1899-12-30T11:00:00"/>
    <n v="1"/>
    <d v="2017-03-04T00:00:00"/>
    <d v="2017-03-01T00:00:00"/>
    <d v="2017-03-04T00:00:00"/>
    <s v="Saturday"/>
    <d v="1899-12-30T11:07:22"/>
    <d v="1899-12-30T11:00:00"/>
    <s v="One Way"/>
  </r>
  <r>
    <n v="1365846"/>
    <s v="RFID Card Member"/>
    <s v="Milwaukee "/>
    <s v="WI"/>
    <n v="53233"/>
    <s v="UNITED STATES"/>
    <s v="Annual Pass"/>
    <n v="5462"/>
    <x v="7"/>
    <n v="43.038580000000003"/>
    <n v="-87.90934"/>
    <x v="29"/>
    <n v="43.040154000000001"/>
    <n v="-87.932113000000001"/>
    <n v="9"/>
    <n v="0"/>
    <n v="1.4"/>
    <n v="1.3"/>
    <n v="54"/>
    <n v="-1"/>
    <d v="2017-03-05T00:00:00"/>
    <d v="2017-03-01T00:00:00"/>
    <d v="2017-03-05T00:00:00"/>
    <s v="Sunday"/>
    <d v="1899-12-30T00:05:06"/>
    <d v="1899-12-30T00:00:00"/>
    <n v="1"/>
    <d v="2017-03-05T00:00:00"/>
    <d v="2017-03-01T00:00:00"/>
    <d v="2017-03-05T00:00:00"/>
    <s v="Sunday"/>
    <d v="1899-12-30T00:14:54"/>
    <d v="1899-12-30T00:00:00"/>
    <s v="One Way"/>
  </r>
  <r>
    <n v="1251108"/>
    <s v="RFID Card Member"/>
    <s v="Appleton"/>
    <s v="WI"/>
    <n v="54913"/>
    <s v="UNITED STATES"/>
    <s v="Bublr for Organizations"/>
    <n v="25"/>
    <x v="24"/>
    <n v="43.06033"/>
    <n v="-87.89546"/>
    <x v="22"/>
    <n v="43.060250000000003"/>
    <n v="-87.892169999999993"/>
    <n v="2"/>
    <n v="0"/>
    <n v="0.3"/>
    <n v="0.3"/>
    <n v="12"/>
    <n v="-1"/>
    <d v="2017-03-05T00:00:00"/>
    <d v="2017-03-01T00:00:00"/>
    <d v="2017-03-05T00:00:00"/>
    <s v="Sunday"/>
    <d v="1899-12-30T05:45:52"/>
    <d v="1899-12-30T06:00:00"/>
    <n v="1"/>
    <d v="2017-03-05T00:00:00"/>
    <d v="2017-03-01T00:00:00"/>
    <d v="2017-03-05T00:00:00"/>
    <s v="Sunday"/>
    <d v="1899-12-30T05:47:10"/>
    <d v="1899-12-30T06:00:00"/>
    <s v="One Way"/>
  </r>
  <r>
    <n v="1371872"/>
    <s v="RFID Card Member"/>
    <s v="Wauwatosa"/>
    <s v="WI"/>
    <n v="53222"/>
    <s v="UNITED STATES"/>
    <s v="Annual Pass"/>
    <n v="17"/>
    <x v="7"/>
    <n v="43.038580000000003"/>
    <n v="-87.90934"/>
    <x v="30"/>
    <n v="43.058010000000003"/>
    <n v="-87.877300000000005"/>
    <n v="185"/>
    <n v="0"/>
    <n v="18"/>
    <n v="17.100000000000001"/>
    <n v="720"/>
    <n v="-1"/>
    <d v="2017-03-05T00:00:00"/>
    <d v="2017-03-01T00:00:00"/>
    <d v="2017-03-05T00:00:00"/>
    <s v="Sunday"/>
    <d v="1899-12-30T08:33:11"/>
    <d v="1899-12-30T09:00:00"/>
    <n v="1"/>
    <d v="2017-03-05T00:00:00"/>
    <d v="2017-03-01T00:00:00"/>
    <d v="2017-03-05T00:00:00"/>
    <s v="Sunday"/>
    <d v="1899-12-30T11:38:04"/>
    <d v="1899-12-30T12:00:00"/>
    <s v="One Way"/>
  </r>
  <r>
    <n v="1381218"/>
    <s v="RFID Card Member"/>
    <s v="Shorewood"/>
    <s v="WI"/>
    <n v="53211"/>
    <s v="UNITED STATES"/>
    <s v="30-Day Pass"/>
    <n v="5477"/>
    <x v="20"/>
    <n v="43.077359999999999"/>
    <n v="-87.880769999999998"/>
    <x v="8"/>
    <n v="43.058619999999998"/>
    <n v="-87.885319999999993"/>
    <n v="13"/>
    <n v="0"/>
    <n v="2"/>
    <n v="1.9"/>
    <n v="78"/>
    <n v="-1"/>
    <d v="2017-03-05T00:00:00"/>
    <d v="2017-03-01T00:00:00"/>
    <d v="2017-03-05T00:00:00"/>
    <s v="Sunday"/>
    <d v="1899-12-30T10:39:11"/>
    <d v="1899-12-30T11:00:00"/>
    <n v="1"/>
    <d v="2017-03-05T00:00:00"/>
    <d v="2017-03-01T00:00:00"/>
    <d v="2017-03-05T00:00:00"/>
    <s v="Sunday"/>
    <d v="1899-12-30T10:52:31"/>
    <d v="1899-12-30T11:00:00"/>
    <s v="One Way"/>
  </r>
  <r>
    <n v="1255543"/>
    <s v="RFID Card Member"/>
    <s v="Burlington"/>
    <s v="WI"/>
    <n v="53105"/>
    <s v="UNITED STATES"/>
    <s v="Bublr for Organizations"/>
    <n v="234"/>
    <x v="48"/>
    <n v="43.058619999999998"/>
    <n v="-87.885319999999993"/>
    <x v="47"/>
    <n v="43.06033"/>
    <n v="-87.89546"/>
    <n v="8"/>
    <n v="0"/>
    <n v="1.2"/>
    <n v="1.1000000000000001"/>
    <n v="48"/>
    <n v="-1"/>
    <d v="2017-03-05T00:00:00"/>
    <d v="2017-03-01T00:00:00"/>
    <d v="2017-03-05T00:00:00"/>
    <s v="Sunday"/>
    <d v="1899-12-30T15:25:00"/>
    <d v="1899-12-30T15:00:00"/>
    <n v="1"/>
    <d v="2017-03-05T00:00:00"/>
    <d v="2017-03-01T00:00:00"/>
    <d v="2017-03-05T00:00:00"/>
    <s v="Sunday"/>
    <d v="1899-12-30T15:33:04"/>
    <d v="1899-12-30T16:00:00"/>
    <s v="One Way"/>
  </r>
  <r>
    <n v="1328721"/>
    <s v="RFID Card Member"/>
    <s v="Milwaukee"/>
    <s v="WI"/>
    <n v="53207"/>
    <s v="UNITED STATES"/>
    <s v="Annual Pass"/>
    <n v="2"/>
    <x v="49"/>
    <n v="43.026229999999998"/>
    <n v="-87.912809999999993"/>
    <x v="4"/>
    <n v="43.038580000000003"/>
    <n v="-87.90934"/>
    <n v="7"/>
    <n v="0"/>
    <n v="1.1000000000000001"/>
    <n v="1"/>
    <n v="42"/>
    <n v="-1"/>
    <d v="2017-03-05T00:00:00"/>
    <d v="2017-03-01T00:00:00"/>
    <d v="2017-03-05T00:00:00"/>
    <s v="Sunday"/>
    <d v="1899-12-30T15:33:48"/>
    <d v="1899-12-30T16:00:00"/>
    <n v="1"/>
    <d v="2017-03-05T00:00:00"/>
    <d v="2017-03-01T00:00:00"/>
    <d v="2017-03-05T00:00:00"/>
    <s v="Sunday"/>
    <d v="1899-12-30T15:40:06"/>
    <d v="1899-12-30T16:00:00"/>
    <s v="One Way"/>
  </r>
  <r>
    <n v="1407702"/>
    <s v="RFID Card Member"/>
    <s v="Milwaukee"/>
    <s v="WI"/>
    <n v="53202"/>
    <s v="UNITED STATES"/>
    <s v="Annual Pass"/>
    <n v="5429"/>
    <x v="35"/>
    <n v="43.074655999999997"/>
    <n v="-87.889011999999994"/>
    <x v="18"/>
    <n v="43.074890000000003"/>
    <n v="-87.882810000000006"/>
    <n v="3"/>
    <n v="0"/>
    <n v="0.5"/>
    <n v="0.4"/>
    <n v="18"/>
    <n v="-1"/>
    <d v="2017-03-05T00:00:00"/>
    <d v="2017-03-01T00:00:00"/>
    <d v="2017-03-05T00:00:00"/>
    <s v="Sunday"/>
    <d v="1899-12-30T17:53:26"/>
    <d v="1899-12-30T18:00:00"/>
    <n v="1"/>
    <d v="2017-03-05T00:00:00"/>
    <d v="2017-03-01T00:00:00"/>
    <d v="2017-03-05T00:00:00"/>
    <s v="Sunday"/>
    <d v="1899-12-30T17:56:22"/>
    <d v="1899-12-30T18:00:00"/>
    <s v="One Way"/>
  </r>
  <r>
    <n v="1255308"/>
    <s v="RFID Card Member"/>
    <s v="Milwaukee"/>
    <s v="WI"/>
    <n v="53211"/>
    <s v="UNITED STATES"/>
    <s v="30-Day Pass"/>
    <n v="5552"/>
    <x v="17"/>
    <n v="43.066893999999998"/>
    <n v="-87.877936000000005"/>
    <x v="19"/>
    <n v="43.060786"/>
    <n v="-87.883825999999999"/>
    <n v="6"/>
    <n v="0"/>
    <n v="0.9"/>
    <n v="0.9"/>
    <n v="36"/>
    <n v="-1"/>
    <d v="2017-03-05T00:00:00"/>
    <d v="2017-03-01T00:00:00"/>
    <d v="2017-03-05T00:00:00"/>
    <s v="Sunday"/>
    <d v="1899-12-30T19:41:44"/>
    <d v="1899-12-30T20:00:00"/>
    <n v="1"/>
    <d v="2017-03-05T00:00:00"/>
    <d v="2017-03-01T00:00:00"/>
    <d v="2017-03-05T00:00:00"/>
    <s v="Sunday"/>
    <d v="1899-12-30T19:47:10"/>
    <d v="1899-12-30T20:00:00"/>
    <s v="One Way"/>
  </r>
  <r>
    <n v="1379395"/>
    <s v="RFID Card Member"/>
    <s v="milwaukee "/>
    <s v="WI"/>
    <n v="53212"/>
    <s v="UNITED STATES"/>
    <s v="Annual Pass"/>
    <n v="46"/>
    <x v="24"/>
    <n v="43.06033"/>
    <n v="-87.89546"/>
    <x v="47"/>
    <n v="43.06033"/>
    <n v="-87.89546"/>
    <n v="0"/>
    <n v="0"/>
    <n v="0"/>
    <n v="0"/>
    <n v="0"/>
    <n v="-1"/>
    <d v="2017-03-05T00:00:00"/>
    <d v="2017-03-01T00:00:00"/>
    <d v="2017-03-05T00:00:00"/>
    <s v="Sunday"/>
    <d v="1899-12-30T20:38:46"/>
    <d v="1899-12-30T21:00:00"/>
    <n v="1"/>
    <d v="2017-03-05T00:00:00"/>
    <d v="2017-03-01T00:00:00"/>
    <d v="2017-03-05T00:00:00"/>
    <s v="Sunday"/>
    <d v="1899-12-30T20:38:57"/>
    <d v="1899-12-30T21:00:00"/>
    <s v="Round Trip"/>
  </r>
  <r>
    <n v="993392"/>
    <s v="RFID Card Member"/>
    <s v="Milwaukee"/>
    <s v="WI"/>
    <n v="53211"/>
    <s v="UNITED STATES"/>
    <s v="Annual Pass"/>
    <n v="5521"/>
    <x v="19"/>
    <n v="43.074890000000003"/>
    <n v="-87.882810000000006"/>
    <x v="11"/>
    <n v="43.078530000000001"/>
    <n v="-87.882620000000003"/>
    <n v="5"/>
    <n v="0"/>
    <n v="0.8"/>
    <n v="0.7"/>
    <n v="30"/>
    <n v="-1"/>
    <d v="2017-03-05T00:00:00"/>
    <d v="2017-03-01T00:00:00"/>
    <d v="2017-03-05T00:00:00"/>
    <s v="Sunday"/>
    <d v="1899-12-30T20:58:09"/>
    <d v="1899-12-30T21:00:00"/>
    <n v="1"/>
    <d v="2017-03-05T00:00:00"/>
    <d v="2017-03-01T00:00:00"/>
    <d v="2017-03-05T00:00:00"/>
    <s v="Sunday"/>
    <d v="1899-12-30T21:03:21"/>
    <d v="1899-12-30T21:00:00"/>
    <s v="One Way"/>
  </r>
  <r>
    <n v="1494109"/>
    <s v="RFID Card Member"/>
    <s v="Milwaukee"/>
    <s v="WI"/>
    <n v="53233"/>
    <s v="UNITED STATES"/>
    <s v="Annual Pass"/>
    <n v="11168"/>
    <x v="4"/>
    <n v="43.040349999999997"/>
    <n v="-87.920760000000001"/>
    <x v="28"/>
    <n v="43.038719999999998"/>
    <n v="-87.905339999999995"/>
    <n v="6"/>
    <n v="0"/>
    <n v="0.9"/>
    <n v="0.9"/>
    <n v="36"/>
    <n v="-1"/>
    <d v="2017-03-06T00:00:00"/>
    <d v="2017-03-01T00:00:00"/>
    <d v="2017-03-06T00:00:00"/>
    <s v="Monday"/>
    <d v="1899-12-30T12:21:40"/>
    <d v="1899-12-30T12:00:00"/>
    <n v="1"/>
    <d v="2017-03-06T00:00:00"/>
    <d v="2017-03-01T00:00:00"/>
    <d v="2017-03-06T00:00:00"/>
    <s v="Monday"/>
    <d v="1899-12-30T12:27:42"/>
    <d v="1899-12-30T12:00:00"/>
    <s v="One Way"/>
  </r>
  <r>
    <n v="563412"/>
    <s v="RFID Card Member"/>
    <s v="Kenilworth"/>
    <s v="IL"/>
    <n v="60043"/>
    <s v="UNITED STATES"/>
    <s v="Annual Pass"/>
    <n v="5533"/>
    <x v="14"/>
    <n v="43.049230000000001"/>
    <n v="-87.911940000000001"/>
    <x v="27"/>
    <n v="43.034619999999997"/>
    <n v="-87.917500000000004"/>
    <n v="13"/>
    <n v="0"/>
    <n v="2"/>
    <n v="1.9"/>
    <n v="78"/>
    <n v="-1"/>
    <d v="2017-03-06T00:00:00"/>
    <d v="2017-03-01T00:00:00"/>
    <d v="2017-03-06T00:00:00"/>
    <s v="Monday"/>
    <d v="1899-12-30T17:22:06"/>
    <d v="1899-12-30T17:00:00"/>
    <n v="1"/>
    <d v="2017-03-06T00:00:00"/>
    <d v="2017-03-01T00:00:00"/>
    <d v="2017-03-06T00:00:00"/>
    <s v="Monday"/>
    <d v="1899-12-30T17:35:48"/>
    <d v="1899-12-30T18:00:00"/>
    <s v="One Way"/>
  </r>
  <r>
    <n v="1137916"/>
    <s v="RFID Card Member"/>
    <s v="Milwaukee "/>
    <s v="WI"/>
    <n v="53202"/>
    <s v="UNITED STATES"/>
    <s v="Annual Pass"/>
    <n v="22"/>
    <x v="7"/>
    <n v="43.038580000000003"/>
    <n v="-87.90934"/>
    <x v="26"/>
    <n v="43.052460000000004"/>
    <n v="-87.891000000000005"/>
    <n v="20"/>
    <n v="0"/>
    <n v="3"/>
    <n v="2.9"/>
    <n v="120"/>
    <n v="-1"/>
    <d v="2017-03-06T00:00:00"/>
    <d v="2017-03-01T00:00:00"/>
    <d v="2017-03-06T00:00:00"/>
    <s v="Monday"/>
    <d v="1899-12-30T18:25:33"/>
    <d v="1899-12-30T18:00:00"/>
    <n v="1"/>
    <d v="2017-03-06T00:00:00"/>
    <d v="2017-03-01T00:00:00"/>
    <d v="2017-03-06T00:00:00"/>
    <s v="Monday"/>
    <d v="1899-12-30T18:45:15"/>
    <d v="1899-12-30T19:00:00"/>
    <s v="One Way"/>
  </r>
  <r>
    <n v="1328721"/>
    <s v="RFID Card Member"/>
    <s v="Milwaukee"/>
    <s v="WI"/>
    <n v="53207"/>
    <s v="UNITED STATES"/>
    <s v="Annual Pass"/>
    <n v="997"/>
    <x v="49"/>
    <n v="43.026229999999998"/>
    <n v="-87.912809999999993"/>
    <x v="33"/>
    <n v="43.004728999999998"/>
    <n v="-87.905463999999995"/>
    <n v="12"/>
    <n v="0"/>
    <n v="1.8"/>
    <n v="1.7"/>
    <n v="72"/>
    <n v="-1"/>
    <d v="2017-03-06T00:00:00"/>
    <d v="2017-03-01T00:00:00"/>
    <d v="2017-03-06T00:00:00"/>
    <s v="Monday"/>
    <d v="1899-12-30T19:26:57"/>
    <d v="1899-12-30T19:00:00"/>
    <n v="1"/>
    <d v="2017-03-06T00:00:00"/>
    <d v="2017-03-01T00:00:00"/>
    <d v="2017-03-06T00:00:00"/>
    <s v="Monday"/>
    <d v="1899-12-30T19:38:51"/>
    <d v="1899-12-30T20:00:00"/>
    <s v="One Way"/>
  </r>
  <r>
    <n v="1370752"/>
    <s v="RFID Card Member"/>
    <s v="Burlington"/>
    <s v="WI"/>
    <n v="53105"/>
    <s v="UNITED STATES"/>
    <s v="Annual Pass"/>
    <n v="136"/>
    <x v="24"/>
    <n v="43.06033"/>
    <n v="-87.89546"/>
    <x v="22"/>
    <n v="43.060250000000003"/>
    <n v="-87.892169999999993"/>
    <n v="2"/>
    <n v="0"/>
    <n v="0.3"/>
    <n v="0.3"/>
    <n v="12"/>
    <n v="-1"/>
    <d v="2017-03-07T00:00:00"/>
    <d v="2017-03-01T00:00:00"/>
    <d v="2017-03-07T00:00:00"/>
    <s v="Tuesday"/>
    <d v="1899-12-30T00:51:59"/>
    <d v="1899-12-30T01:00:00"/>
    <n v="1"/>
    <d v="2017-03-07T00:00:00"/>
    <d v="2017-03-01T00:00:00"/>
    <d v="2017-03-07T00:00:00"/>
    <s v="Tuesday"/>
    <d v="1899-12-30T00:53:06"/>
    <d v="1899-12-30T01:00:00"/>
    <s v="One Way"/>
  </r>
  <r>
    <n v="783916"/>
    <s v="RFID Card Member"/>
    <s v="Chicago"/>
    <s v="IL"/>
    <n v="60618"/>
    <s v="UNITED STATES"/>
    <s v="Annual Pass"/>
    <n v="23"/>
    <x v="18"/>
    <n v="43.034619999999997"/>
    <n v="-87.917500000000004"/>
    <x v="1"/>
    <n v="43.03886"/>
    <n v="-87.902720000000002"/>
    <n v="27"/>
    <n v="0"/>
    <n v="4.0999999999999996"/>
    <n v="3.8"/>
    <n v="162"/>
    <n v="-1"/>
    <d v="2017-03-07T00:00:00"/>
    <d v="2017-03-01T00:00:00"/>
    <d v="2017-03-07T00:00:00"/>
    <s v="Tuesday"/>
    <d v="1899-12-30T07:39:18"/>
    <d v="1899-12-30T08:00:00"/>
    <n v="1"/>
    <d v="2017-03-07T00:00:00"/>
    <d v="2017-03-01T00:00:00"/>
    <d v="2017-03-07T00:00:00"/>
    <s v="Tuesday"/>
    <d v="1899-12-30T08:06:23"/>
    <d v="1899-12-30T08:00:00"/>
    <s v="One Way"/>
  </r>
  <r>
    <n v="1102286"/>
    <s v="RFID Card Member"/>
    <s v="madison"/>
    <s v="WI"/>
    <n v="53717"/>
    <s v="UNITED STATES"/>
    <s v="30-Day Pass"/>
    <n v="5575"/>
    <x v="9"/>
    <n v="43.02948"/>
    <n v="-87.912819999999996"/>
    <x v="27"/>
    <n v="43.034619999999997"/>
    <n v="-87.917500000000004"/>
    <n v="8"/>
    <n v="0"/>
    <n v="1.2"/>
    <n v="1.1000000000000001"/>
    <n v="48"/>
    <n v="-1"/>
    <d v="2017-03-07T00:00:00"/>
    <d v="2017-03-01T00:00:00"/>
    <d v="2017-03-07T00:00:00"/>
    <s v="Tuesday"/>
    <d v="1899-12-30T08:41:32"/>
    <d v="1899-12-30T09:00:00"/>
    <n v="1"/>
    <d v="2017-03-07T00:00:00"/>
    <d v="2017-03-01T00:00:00"/>
    <d v="2017-03-07T00:00:00"/>
    <s v="Tuesday"/>
    <d v="1899-12-30T08:49:55"/>
    <d v="1899-12-30T09:00:00"/>
    <s v="One Way"/>
  </r>
  <r>
    <n v="1397107"/>
    <s v="RFID Card Member"/>
    <s v="MILWAUKEE"/>
    <s v="WI"/>
    <n v="53233"/>
    <s v="UNITED STATES"/>
    <s v="Annual Pass"/>
    <n v="11134"/>
    <x v="4"/>
    <n v="43.040349999999997"/>
    <n v="-87.920760000000001"/>
    <x v="51"/>
    <n v="43.056539999999998"/>
    <n v="-87.914370000000005"/>
    <n v="10"/>
    <n v="0"/>
    <n v="1.5"/>
    <n v="1.4"/>
    <n v="60"/>
    <n v="-1"/>
    <d v="2017-03-07T00:00:00"/>
    <d v="2017-03-01T00:00:00"/>
    <d v="2017-03-07T00:00:00"/>
    <s v="Tuesday"/>
    <d v="1899-12-30T09:23:37"/>
    <d v="1899-12-30T09:00:00"/>
    <n v="1"/>
    <d v="2017-03-07T00:00:00"/>
    <d v="2017-03-01T00:00:00"/>
    <d v="2017-03-07T00:00:00"/>
    <s v="Tuesday"/>
    <d v="1899-12-30T09:33:16"/>
    <d v="1899-12-30T10:00:00"/>
    <s v="One Way"/>
  </r>
  <r>
    <n v="1251812"/>
    <s v="RFID Card Member"/>
    <s v="Fort Atkinson"/>
    <s v="WI"/>
    <n v="53538"/>
    <s v="UNITED STATES"/>
    <s v="Bublr for Organizations"/>
    <n v="6"/>
    <x v="19"/>
    <n v="43.074890000000003"/>
    <n v="-87.882810000000006"/>
    <x v="44"/>
    <n v="43.077359999999999"/>
    <n v="-87.880769999999998"/>
    <n v="2"/>
    <n v="0"/>
    <n v="0.3"/>
    <n v="0.3"/>
    <n v="12"/>
    <n v="-1"/>
    <d v="2017-03-07T00:00:00"/>
    <d v="2017-03-01T00:00:00"/>
    <d v="2017-03-07T00:00:00"/>
    <s v="Tuesday"/>
    <d v="1899-12-30T09:40:19"/>
    <d v="1899-12-30T10:00:00"/>
    <n v="1"/>
    <d v="2017-03-07T00:00:00"/>
    <d v="2017-03-01T00:00:00"/>
    <d v="2017-03-07T00:00:00"/>
    <s v="Tuesday"/>
    <d v="1899-12-30T09:42:10"/>
    <d v="1899-12-30T10:00:00"/>
    <s v="One Way"/>
  </r>
  <r>
    <n v="946290"/>
    <s v="RFID Card Member"/>
    <s v="Milwaukee"/>
    <s v="WI"/>
    <n v="53208"/>
    <s v="UNITED STATES"/>
    <s v="Annual Pass"/>
    <n v="5470"/>
    <x v="27"/>
    <n v="43.058010000000003"/>
    <n v="-87.877300000000005"/>
    <x v="44"/>
    <n v="43.077359999999999"/>
    <n v="-87.880769999999998"/>
    <n v="13"/>
    <n v="0"/>
    <n v="2"/>
    <n v="1.9"/>
    <n v="78"/>
    <n v="-1"/>
    <d v="2017-03-07T00:00:00"/>
    <d v="2017-03-01T00:00:00"/>
    <d v="2017-03-07T00:00:00"/>
    <s v="Tuesday"/>
    <d v="1899-12-30T10:00:11"/>
    <d v="1899-12-30T10:00:00"/>
    <n v="1"/>
    <d v="2017-03-07T00:00:00"/>
    <d v="2017-03-01T00:00:00"/>
    <d v="2017-03-07T00:00:00"/>
    <s v="Tuesday"/>
    <d v="1899-12-30T10:13:00"/>
    <d v="1899-12-30T10:00:00"/>
    <s v="One Way"/>
  </r>
  <r>
    <n v="533073"/>
    <s v="RFID Card Member"/>
    <s v="Wauwatosa"/>
    <s v="WI"/>
    <n v="53213"/>
    <s v="UNITED STATES"/>
    <s v="Annual Pass"/>
    <n v="5561"/>
    <x v="47"/>
    <n v="43.060079999999999"/>
    <n v="-88.027349999999998"/>
    <x v="35"/>
    <n v="43.06044"/>
    <n v="-88.016239999999996"/>
    <n v="12"/>
    <n v="0"/>
    <n v="1.8"/>
    <n v="1.7"/>
    <n v="72"/>
    <n v="-1"/>
    <d v="2017-03-07T00:00:00"/>
    <d v="2017-03-01T00:00:00"/>
    <d v="2017-03-07T00:00:00"/>
    <s v="Tuesday"/>
    <d v="1899-12-30T11:59:24"/>
    <d v="1899-12-30T12:00:00"/>
    <n v="1"/>
    <d v="2017-03-07T00:00:00"/>
    <d v="2017-03-01T00:00:00"/>
    <d v="2017-03-07T00:00:00"/>
    <s v="Tuesday"/>
    <d v="1899-12-30T12:11:04"/>
    <d v="1899-12-30T12:00:00"/>
    <s v="One Way"/>
  </r>
  <r>
    <n v="1468078"/>
    <s v="RFID Card Member"/>
    <s v="Milwaukee "/>
    <s v="WI"/>
    <n v="53209"/>
    <s v="UNITED STATES"/>
    <s v="Annual Pass"/>
    <n v="5461"/>
    <x v="8"/>
    <n v="43.04804"/>
    <n v="-87.896720000000002"/>
    <x v="8"/>
    <n v="43.058619999999998"/>
    <n v="-87.885319999999993"/>
    <n v="5"/>
    <n v="0"/>
    <n v="0.8"/>
    <n v="0.7"/>
    <n v="30"/>
    <n v="-1"/>
    <d v="2017-03-07T00:00:00"/>
    <d v="2017-03-01T00:00:00"/>
    <d v="2017-03-07T00:00:00"/>
    <s v="Tuesday"/>
    <d v="1899-12-30T12:42:48"/>
    <d v="1899-12-30T13:00:00"/>
    <n v="1"/>
    <d v="2017-03-07T00:00:00"/>
    <d v="2017-03-01T00:00:00"/>
    <d v="2017-03-07T00:00:00"/>
    <s v="Tuesday"/>
    <d v="1899-12-30T12:47:37"/>
    <d v="1899-12-30T13:00:00"/>
    <s v="One Way"/>
  </r>
  <r>
    <n v="558783"/>
    <s v="RFID Card Member"/>
    <s v="Oconomowoc"/>
    <s v="WI"/>
    <n v="53066"/>
    <s v="UNITED STATES"/>
    <s v="Annual Pass"/>
    <n v="5506"/>
    <x v="2"/>
    <n v="43.03886"/>
    <n v="-87.902720000000002"/>
    <x v="28"/>
    <n v="43.038719999999998"/>
    <n v="-87.905339999999995"/>
    <n v="1"/>
    <n v="0"/>
    <n v="0.2"/>
    <n v="0.1"/>
    <n v="6"/>
    <n v="-1"/>
    <d v="2017-03-07T00:00:00"/>
    <d v="2017-03-01T00:00:00"/>
    <d v="2017-03-07T00:00:00"/>
    <s v="Tuesday"/>
    <d v="1899-12-30T16:05:02"/>
    <d v="1899-12-30T16:00:00"/>
    <n v="1"/>
    <d v="2017-03-07T00:00:00"/>
    <d v="2017-03-01T00:00:00"/>
    <d v="2017-03-07T00:00:00"/>
    <s v="Tuesday"/>
    <d v="1899-12-30T16:06:52"/>
    <d v="1899-12-30T16:00:00"/>
    <s v="One Way"/>
  </r>
  <r>
    <n v="1214824"/>
    <s v="RFID Card Member"/>
    <s v="Wauwatosa"/>
    <s v="WI"/>
    <n v="53222"/>
    <s v="UNITED STATES"/>
    <s v="Annual Pass"/>
    <n v="11078"/>
    <x v="9"/>
    <n v="43.02948"/>
    <n v="-87.912819999999996"/>
    <x v="0"/>
    <n v="43.04824"/>
    <n v="-87.904970000000006"/>
    <n v="13"/>
    <n v="0"/>
    <n v="2"/>
    <n v="1.9"/>
    <n v="78"/>
    <n v="-1"/>
    <d v="2017-03-07T00:00:00"/>
    <d v="2017-03-01T00:00:00"/>
    <d v="2017-03-07T00:00:00"/>
    <s v="Tuesday"/>
    <d v="1899-12-30T16:35:04"/>
    <d v="1899-12-30T17:00:00"/>
    <n v="1"/>
    <d v="2017-03-07T00:00:00"/>
    <d v="2017-03-01T00:00:00"/>
    <d v="2017-03-07T00:00:00"/>
    <s v="Tuesday"/>
    <d v="1899-12-30T16:48:57"/>
    <d v="1899-12-30T17:00:00"/>
    <s v="One Way"/>
  </r>
  <r>
    <n v="825934"/>
    <s v="RFID Card Member"/>
    <s v="Milwaukee"/>
    <s v="WI"/>
    <n v="53208"/>
    <s v="UNITED STATES"/>
    <s v="Annual Pass"/>
    <n v="989"/>
    <x v="0"/>
    <n v="43.042490000000001"/>
    <n v="-87.909959999999998"/>
    <x v="43"/>
    <n v="43.046570000000003"/>
    <n v="-87.908720000000002"/>
    <n v="4"/>
    <n v="0"/>
    <n v="0.6"/>
    <n v="0.6"/>
    <n v="24"/>
    <n v="-1"/>
    <d v="2017-03-07T00:00:00"/>
    <d v="2017-03-01T00:00:00"/>
    <d v="2017-03-07T00:00:00"/>
    <s v="Tuesday"/>
    <d v="1899-12-30T17:05:27"/>
    <d v="1899-12-30T17:00:00"/>
    <n v="1"/>
    <d v="2017-03-07T00:00:00"/>
    <d v="2017-03-01T00:00:00"/>
    <d v="2017-03-07T00:00:00"/>
    <s v="Tuesday"/>
    <d v="1899-12-30T17:09:36"/>
    <d v="1899-12-30T17:00:00"/>
    <s v="One Way"/>
  </r>
  <r>
    <n v="1397107"/>
    <s v="RFID Card Member"/>
    <s v="MILWAUKEE"/>
    <s v="WI"/>
    <n v="53233"/>
    <s v="UNITED STATES"/>
    <s v="Annual Pass"/>
    <n v="11134"/>
    <x v="15"/>
    <n v="43.04824"/>
    <n v="-87.904970000000006"/>
    <x v="5"/>
    <n v="43.040349999999997"/>
    <n v="-87.920760000000001"/>
    <n v="10"/>
    <n v="0"/>
    <n v="1.5"/>
    <n v="1.4"/>
    <n v="60"/>
    <n v="-1"/>
    <d v="2017-03-07T00:00:00"/>
    <d v="2017-03-01T00:00:00"/>
    <d v="2017-03-07T00:00:00"/>
    <s v="Tuesday"/>
    <d v="1899-12-30T17:06:05"/>
    <d v="1899-12-30T17:00:00"/>
    <n v="1"/>
    <d v="2017-03-07T00:00:00"/>
    <d v="2017-03-01T00:00:00"/>
    <d v="2017-03-07T00:00:00"/>
    <s v="Tuesday"/>
    <d v="1899-12-30T17:16:26"/>
    <d v="1899-12-30T17:00:00"/>
    <s v="One Way"/>
  </r>
  <r>
    <n v="536063"/>
    <s v="RFID Card Member"/>
    <s v="Milwaukee"/>
    <s v="WI"/>
    <n v="53212"/>
    <s v="UNITED STATES"/>
    <s v="Annual Pass"/>
    <n v="33"/>
    <x v="0"/>
    <n v="43.042490000000001"/>
    <n v="-87.909959999999998"/>
    <x v="39"/>
    <n v="43.05536"/>
    <n v="-87.90504"/>
    <n v="8"/>
    <n v="0"/>
    <n v="1.2"/>
    <n v="1.1000000000000001"/>
    <n v="48"/>
    <n v="-1"/>
    <d v="2017-03-07T00:00:00"/>
    <d v="2017-03-01T00:00:00"/>
    <d v="2017-03-07T00:00:00"/>
    <s v="Tuesday"/>
    <d v="1899-12-30T17:46:11"/>
    <d v="1899-12-30T18:00:00"/>
    <n v="1"/>
    <d v="2017-03-07T00:00:00"/>
    <d v="2017-03-01T00:00:00"/>
    <d v="2017-03-07T00:00:00"/>
    <s v="Tuesday"/>
    <d v="1899-12-30T17:54:21"/>
    <d v="1899-12-30T18:00:00"/>
    <s v="One Way"/>
  </r>
  <r>
    <n v="1135547"/>
    <s v="RFID Card Member"/>
    <s v="Milwaukee"/>
    <s v="WI"/>
    <n v="53202"/>
    <s v="UNITED STATES"/>
    <s v="Annual Pass"/>
    <n v="11078"/>
    <x v="15"/>
    <n v="43.04824"/>
    <n v="-87.904970000000006"/>
    <x v="20"/>
    <n v="43.05847"/>
    <n v="-87.898079999999993"/>
    <n v="40"/>
    <n v="0"/>
    <n v="6"/>
    <n v="5.7"/>
    <n v="240"/>
    <n v="-1"/>
    <d v="2017-03-07T00:00:00"/>
    <d v="2017-03-01T00:00:00"/>
    <d v="2017-03-07T00:00:00"/>
    <s v="Tuesday"/>
    <d v="1899-12-30T17:50:46"/>
    <d v="1899-12-30T18:00:00"/>
    <n v="1"/>
    <d v="2017-03-07T00:00:00"/>
    <d v="2017-03-01T00:00:00"/>
    <d v="2017-03-07T00:00:00"/>
    <s v="Tuesday"/>
    <d v="1899-12-30T18:30:15"/>
    <d v="1899-12-30T19:00:00"/>
    <s v="One Way"/>
  </r>
  <r>
    <n v="1137916"/>
    <s v="RFID Card Member"/>
    <s v="Milwaukee "/>
    <s v="WI"/>
    <n v="53202"/>
    <s v="UNITED STATES"/>
    <s v="Annual Pass"/>
    <n v="11086"/>
    <x v="7"/>
    <n v="43.038580000000003"/>
    <n v="-87.90934"/>
    <x v="26"/>
    <n v="43.052460000000004"/>
    <n v="-87.891000000000005"/>
    <n v="11"/>
    <n v="0"/>
    <n v="1.7"/>
    <n v="1.6"/>
    <n v="66"/>
    <n v="-1"/>
    <d v="2017-03-07T00:00:00"/>
    <d v="2017-03-01T00:00:00"/>
    <d v="2017-03-07T00:00:00"/>
    <s v="Tuesday"/>
    <d v="1899-12-30T18:28:05"/>
    <d v="1899-12-30T18:00:00"/>
    <n v="1"/>
    <d v="2017-03-07T00:00:00"/>
    <d v="2017-03-01T00:00:00"/>
    <d v="2017-03-07T00:00:00"/>
    <s v="Tuesday"/>
    <d v="1899-12-30T18:39:20"/>
    <d v="1899-12-30T19:00:00"/>
    <s v="One Way"/>
  </r>
  <r>
    <n v="1408049"/>
    <s v="RFID Card Member"/>
    <s v="Milwaukee"/>
    <s v="WI"/>
    <n v="53202"/>
    <s v="UNITED STATES"/>
    <s v="Annual Pass"/>
    <n v="167"/>
    <x v="18"/>
    <n v="43.034619999999997"/>
    <n v="-87.917500000000004"/>
    <x v="13"/>
    <n v="43.031480000000002"/>
    <n v="-87.908169999999998"/>
    <n v="8"/>
    <n v="0"/>
    <n v="1.2"/>
    <n v="1.1000000000000001"/>
    <n v="48"/>
    <n v="-1"/>
    <d v="2017-03-07T00:00:00"/>
    <d v="2017-03-01T00:00:00"/>
    <d v="2017-03-07T00:00:00"/>
    <s v="Tuesday"/>
    <d v="1899-12-30T20:41:12"/>
    <d v="1899-12-30T21:00:00"/>
    <n v="1"/>
    <d v="2017-03-07T00:00:00"/>
    <d v="2017-03-01T00:00:00"/>
    <d v="2017-03-07T00:00:00"/>
    <s v="Tuesday"/>
    <d v="1899-12-30T20:49:37"/>
    <d v="1899-12-30T21:00:00"/>
    <s v="One Way"/>
  </r>
  <r>
    <n v="1371872"/>
    <s v="RFID Card Member"/>
    <s v="Wauwatosa"/>
    <s v="WI"/>
    <n v="53222"/>
    <s v="UNITED STATES"/>
    <s v="Annual Pass"/>
    <n v="9"/>
    <x v="34"/>
    <n v="43.060250000000003"/>
    <n v="-87.892169999999993"/>
    <x v="4"/>
    <n v="43.038580000000003"/>
    <n v="-87.90934"/>
    <n v="23"/>
    <n v="0"/>
    <n v="3.5"/>
    <n v="3.3"/>
    <n v="138"/>
    <n v="-1"/>
    <d v="2017-03-08T00:00:00"/>
    <d v="2017-03-01T00:00:00"/>
    <d v="2017-03-08T00:00:00"/>
    <s v="Wednesday"/>
    <d v="1899-12-30T15:39:05"/>
    <d v="1899-12-30T16:00:00"/>
    <n v="1"/>
    <d v="2017-03-08T00:00:00"/>
    <d v="2017-03-01T00:00:00"/>
    <d v="2017-03-08T00:00:00"/>
    <s v="Wednesday"/>
    <d v="1899-12-30T16:02:41"/>
    <d v="1899-12-30T16:00:00"/>
    <s v="One Way"/>
  </r>
  <r>
    <n v="545427"/>
    <s v="RFID Card Member"/>
    <s v="Milwaukee"/>
    <s v="WI"/>
    <n v="53211"/>
    <s v="UNITED STATES"/>
    <s v="Annual Pass"/>
    <n v="309"/>
    <x v="3"/>
    <n v="43.03519"/>
    <n v="-87.907390000000007"/>
    <x v="28"/>
    <n v="43.038719999999998"/>
    <n v="-87.905339999999995"/>
    <n v="4"/>
    <n v="0"/>
    <n v="0.6"/>
    <n v="0.6"/>
    <n v="24"/>
    <n v="-1"/>
    <d v="2017-03-08T00:00:00"/>
    <d v="2017-03-01T00:00:00"/>
    <d v="2017-03-08T00:00:00"/>
    <s v="Wednesday"/>
    <d v="1899-12-30T17:01:22"/>
    <d v="1899-12-30T17:00:00"/>
    <n v="1"/>
    <d v="2017-03-08T00:00:00"/>
    <d v="2017-03-01T00:00:00"/>
    <d v="2017-03-08T00:00:00"/>
    <s v="Wednesday"/>
    <d v="1899-12-30T17:05:24"/>
    <d v="1899-12-30T17:00:00"/>
    <s v="One Way"/>
  </r>
  <r>
    <n v="1381218"/>
    <s v="RFID Card Member"/>
    <s v="Shorewood"/>
    <s v="WI"/>
    <n v="53211"/>
    <s v="UNITED STATES"/>
    <s v="30-Day Pass"/>
    <n v="5440"/>
    <x v="10"/>
    <n v="43.038649999999997"/>
    <n v="-87.921930000000003"/>
    <x v="28"/>
    <n v="43.038719999999998"/>
    <n v="-87.905339999999995"/>
    <n v="9"/>
    <n v="0"/>
    <n v="1.4"/>
    <n v="1.3"/>
    <n v="54"/>
    <n v="-1"/>
    <d v="2017-03-08T00:00:00"/>
    <d v="2017-03-01T00:00:00"/>
    <d v="2017-03-08T00:00:00"/>
    <s v="Wednesday"/>
    <d v="1899-12-30T18:03:11"/>
    <d v="1899-12-30T18:00:00"/>
    <n v="1"/>
    <d v="2017-03-08T00:00:00"/>
    <d v="2017-03-01T00:00:00"/>
    <d v="2017-03-08T00:00:00"/>
    <s v="Wednesday"/>
    <d v="1899-12-30T18:12:43"/>
    <d v="1899-12-30T18:00:00"/>
    <s v="One Way"/>
  </r>
  <r>
    <n v="1400126"/>
    <s v="RFID Card Member"/>
    <s v="Milwaukee"/>
    <s v="WI"/>
    <n v="53211"/>
    <s v="UNITED STATES"/>
    <s v="Annual Pass"/>
    <n v="11053"/>
    <x v="17"/>
    <n v="43.066893999999998"/>
    <n v="-87.877936000000005"/>
    <x v="47"/>
    <n v="43.06033"/>
    <n v="-87.89546"/>
    <n v="8"/>
    <n v="0"/>
    <n v="1.2"/>
    <n v="1.1000000000000001"/>
    <n v="48"/>
    <n v="-1"/>
    <d v="2017-03-08T00:00:00"/>
    <d v="2017-03-01T00:00:00"/>
    <d v="2017-03-08T00:00:00"/>
    <s v="Wednesday"/>
    <d v="1899-12-30T18:18:02"/>
    <d v="1899-12-30T18:00:00"/>
    <n v="1"/>
    <d v="2017-03-08T00:00:00"/>
    <d v="2017-03-01T00:00:00"/>
    <d v="2017-03-08T00:00:00"/>
    <s v="Wednesday"/>
    <d v="1899-12-30T18:26:11"/>
    <d v="1899-12-30T18:00:00"/>
    <s v="One Way"/>
  </r>
  <r>
    <n v="825934"/>
    <s v="RFID Card Member"/>
    <s v="Milwaukee"/>
    <s v="WI"/>
    <n v="53208"/>
    <s v="UNITED STATES"/>
    <s v="Annual Pass"/>
    <n v="989"/>
    <x v="37"/>
    <n v="43.046570000000003"/>
    <n v="-87.908720000000002"/>
    <x v="10"/>
    <n v="43.042490000000001"/>
    <n v="-87.909959999999998"/>
    <n v="4"/>
    <n v="0"/>
    <n v="0.6"/>
    <n v="0.6"/>
    <n v="24"/>
    <n v="-1"/>
    <d v="2017-03-09T00:00:00"/>
    <d v="2017-03-01T00:00:00"/>
    <d v="2017-03-09T00:00:00"/>
    <s v="Thursday"/>
    <d v="1899-12-30T07:50:46"/>
    <d v="1899-12-30T08:00:00"/>
    <n v="1"/>
    <d v="2017-03-09T00:00:00"/>
    <d v="2017-03-01T00:00:00"/>
    <d v="2017-03-09T00:00:00"/>
    <s v="Thursday"/>
    <d v="1899-12-30T07:54:21"/>
    <d v="1899-12-30T08:00:00"/>
    <s v="One Way"/>
  </r>
  <r>
    <n v="1387054"/>
    <s v="RFID Card Member"/>
    <s v="Wauwatosa"/>
    <s v="WI"/>
    <n v="53213"/>
    <s v="UNITED STATES"/>
    <s v="Annual Pass"/>
    <n v="5439"/>
    <x v="47"/>
    <n v="43.060079999999999"/>
    <n v="-88.027349999999998"/>
    <x v="35"/>
    <n v="43.06044"/>
    <n v="-88.016239999999996"/>
    <n v="40"/>
    <n v="0"/>
    <n v="6"/>
    <n v="5.7"/>
    <n v="240"/>
    <n v="-1"/>
    <d v="2017-03-09T00:00:00"/>
    <d v="2017-03-01T00:00:00"/>
    <d v="2017-03-09T00:00:00"/>
    <s v="Thursday"/>
    <d v="1899-12-30T08:35:54"/>
    <d v="1899-12-30T09:00:00"/>
    <n v="1"/>
    <d v="2017-03-09T00:00:00"/>
    <d v="2017-03-01T00:00:00"/>
    <d v="2017-03-09T00:00:00"/>
    <s v="Thursday"/>
    <d v="1899-12-30T09:15:08"/>
    <d v="1899-12-30T09:00:00"/>
    <s v="One Way"/>
  </r>
  <r>
    <n v="783916"/>
    <s v="RFID Card Member"/>
    <s v="Chicago"/>
    <s v="IL"/>
    <n v="60618"/>
    <s v="UNITED STATES"/>
    <s v="Annual Pass"/>
    <n v="23"/>
    <x v="2"/>
    <n v="43.03886"/>
    <n v="-87.902720000000002"/>
    <x v="27"/>
    <n v="43.034619999999997"/>
    <n v="-87.917500000000004"/>
    <n v="13"/>
    <n v="0"/>
    <n v="2"/>
    <n v="1.9"/>
    <n v="78"/>
    <n v="-1"/>
    <d v="2017-03-09T00:00:00"/>
    <d v="2017-03-01T00:00:00"/>
    <d v="2017-03-09T00:00:00"/>
    <s v="Thursday"/>
    <d v="1899-12-30T14:43:47"/>
    <d v="1899-12-30T15:00:00"/>
    <n v="1"/>
    <d v="2017-03-09T00:00:00"/>
    <d v="2017-03-01T00:00:00"/>
    <d v="2017-03-09T00:00:00"/>
    <s v="Thursday"/>
    <d v="1899-12-30T14:56:26"/>
    <d v="1899-12-30T15:00:00"/>
    <s v="One Way"/>
  </r>
  <r>
    <n v="1255308"/>
    <s v="RFID Card Member"/>
    <s v="Milwaukee"/>
    <s v="WI"/>
    <n v="53211"/>
    <s v="UNITED STATES"/>
    <s v="30-Day Pass"/>
    <n v="5502"/>
    <x v="17"/>
    <n v="43.066893999999998"/>
    <n v="-87.877936000000005"/>
    <x v="19"/>
    <n v="43.060786"/>
    <n v="-87.883825999999999"/>
    <n v="5"/>
    <n v="0"/>
    <n v="0.8"/>
    <n v="0.7"/>
    <n v="30"/>
    <n v="-1"/>
    <d v="2017-03-09T00:00:00"/>
    <d v="2017-03-01T00:00:00"/>
    <d v="2017-03-09T00:00:00"/>
    <s v="Thursday"/>
    <d v="1899-12-30T15:44:45"/>
    <d v="1899-12-30T16:00:00"/>
    <n v="1"/>
    <d v="2017-03-09T00:00:00"/>
    <d v="2017-03-01T00:00:00"/>
    <d v="2017-03-09T00:00:00"/>
    <s v="Thursday"/>
    <d v="1899-12-30T15:49:18"/>
    <d v="1899-12-30T16:00:00"/>
    <s v="One Way"/>
  </r>
  <r>
    <n v="825934"/>
    <s v="RFID Card Member"/>
    <s v="Milwaukee"/>
    <s v="WI"/>
    <n v="53208"/>
    <s v="UNITED STATES"/>
    <s v="Annual Pass"/>
    <n v="989"/>
    <x v="0"/>
    <n v="43.042490000000001"/>
    <n v="-87.909959999999998"/>
    <x v="43"/>
    <n v="43.046570000000003"/>
    <n v="-87.908720000000002"/>
    <n v="4"/>
    <n v="0"/>
    <n v="0.6"/>
    <n v="0.6"/>
    <n v="24"/>
    <n v="-1"/>
    <d v="2017-03-09T00:00:00"/>
    <d v="2017-03-01T00:00:00"/>
    <d v="2017-03-09T00:00:00"/>
    <s v="Thursday"/>
    <d v="1899-12-30T17:11:38"/>
    <d v="1899-12-30T17:00:00"/>
    <n v="1"/>
    <d v="2017-03-09T00:00:00"/>
    <d v="2017-03-01T00:00:00"/>
    <d v="2017-03-09T00:00:00"/>
    <s v="Thursday"/>
    <d v="1899-12-30T17:15:28"/>
    <d v="1899-12-30T17:00:00"/>
    <s v="One Way"/>
  </r>
  <r>
    <n v="1489319"/>
    <s v="RFID Card Member"/>
    <s v="Brookfield"/>
    <s v="WI"/>
    <n v="53045"/>
    <s v="UNITED STATES"/>
    <s v="Annual Pass"/>
    <n v="5468"/>
    <x v="6"/>
    <n v="43.078530000000001"/>
    <n v="-87.882620000000003"/>
    <x v="19"/>
    <n v="43.060786"/>
    <n v="-87.883825999999999"/>
    <n v="10"/>
    <n v="0"/>
    <n v="1.5"/>
    <n v="1.4"/>
    <n v="60"/>
    <n v="-1"/>
    <d v="2017-03-09T00:00:00"/>
    <d v="2017-03-01T00:00:00"/>
    <d v="2017-03-09T00:00:00"/>
    <s v="Thursday"/>
    <d v="1899-12-30T17:33:18"/>
    <d v="1899-12-30T18:00:00"/>
    <n v="1"/>
    <d v="2017-03-09T00:00:00"/>
    <d v="2017-03-01T00:00:00"/>
    <d v="2017-03-09T00:00:00"/>
    <s v="Thursday"/>
    <d v="1899-12-30T17:43:55"/>
    <d v="1899-12-30T18:00:00"/>
    <s v="One Way"/>
  </r>
  <r>
    <n v="1357250"/>
    <s v="RFID Card Member"/>
    <s v="Milwaukee"/>
    <s v="WI"/>
    <n v="53202"/>
    <s v="UNITED STATES"/>
    <s v="Annual Pass"/>
    <n v="223"/>
    <x v="2"/>
    <n v="43.03886"/>
    <n v="-87.902720000000002"/>
    <x v="2"/>
    <n v="43.048200000000001"/>
    <n v="-87.900859999999994"/>
    <n v="5"/>
    <n v="0"/>
    <n v="0.8"/>
    <n v="0.7"/>
    <n v="30"/>
    <n v="-1"/>
    <d v="2017-03-09T00:00:00"/>
    <d v="2017-03-01T00:00:00"/>
    <d v="2017-03-09T00:00:00"/>
    <s v="Thursday"/>
    <d v="1899-12-30T21:41:53"/>
    <d v="1899-12-30T22:00:00"/>
    <n v="1"/>
    <d v="2017-03-09T00:00:00"/>
    <d v="2017-03-01T00:00:00"/>
    <d v="2017-03-09T00:00:00"/>
    <s v="Thursday"/>
    <d v="1899-12-30T21:46:31"/>
    <d v="1899-12-30T22:00:00"/>
    <s v="One Way"/>
  </r>
  <r>
    <n v="1360169"/>
    <s v="RFID Card Member"/>
    <s v="Elkhorn"/>
    <s v="WI"/>
    <n v="53121"/>
    <s v="UNITED STATES"/>
    <s v="Annual Pass"/>
    <n v="5446"/>
    <x v="24"/>
    <n v="43.06033"/>
    <n v="-87.89546"/>
    <x v="22"/>
    <n v="43.060250000000003"/>
    <n v="-87.892169999999993"/>
    <n v="1"/>
    <n v="0"/>
    <n v="0.2"/>
    <n v="0.1"/>
    <n v="6"/>
    <n v="-1"/>
    <d v="2017-03-10T00:00:00"/>
    <d v="2017-03-01T00:00:00"/>
    <d v="2017-03-10T00:00:00"/>
    <s v="Friday"/>
    <d v="1899-12-30T01:27:33"/>
    <d v="1899-12-30T01:00:00"/>
    <n v="1"/>
    <d v="2017-03-10T00:00:00"/>
    <d v="2017-03-01T00:00:00"/>
    <d v="2017-03-10T00:00:00"/>
    <s v="Friday"/>
    <d v="1899-12-30T01:28:53"/>
    <d v="1899-12-30T01:00:00"/>
    <s v="One Way"/>
  </r>
  <r>
    <n v="1468078"/>
    <s v="RFID Card Member"/>
    <s v="Milwaukee "/>
    <s v="WI"/>
    <n v="53209"/>
    <s v="UNITED STATES"/>
    <s v="Annual Pass"/>
    <n v="11077"/>
    <x v="48"/>
    <n v="43.058619999999998"/>
    <n v="-87.885319999999993"/>
    <x v="43"/>
    <n v="43.046570000000003"/>
    <n v="-87.908720000000002"/>
    <n v="10"/>
    <n v="0"/>
    <n v="1.5"/>
    <n v="1.4"/>
    <n v="60"/>
    <n v="-1"/>
    <d v="2017-03-10T00:00:00"/>
    <d v="2017-03-01T00:00:00"/>
    <d v="2017-03-10T00:00:00"/>
    <s v="Friday"/>
    <d v="1899-12-30T08:25:56"/>
    <d v="1899-12-30T08:00:00"/>
    <n v="1"/>
    <d v="2017-03-10T00:00:00"/>
    <d v="2017-03-01T00:00:00"/>
    <d v="2017-03-10T00:00:00"/>
    <s v="Friday"/>
    <d v="1899-12-30T08:35:49"/>
    <d v="1899-12-30T09:00:00"/>
    <s v="One Way"/>
  </r>
  <r>
    <n v="1249129"/>
    <s v="RFID Card Member"/>
    <s v="Appleton"/>
    <s v="WI"/>
    <n v="54915"/>
    <s v="UNITED STATES"/>
    <s v="Bublr for Organizations"/>
    <n v="11062"/>
    <x v="19"/>
    <n v="43.074890000000003"/>
    <n v="-87.882810000000006"/>
    <x v="19"/>
    <n v="43.060786"/>
    <n v="-87.883825999999999"/>
    <n v="7"/>
    <n v="0"/>
    <n v="1.1000000000000001"/>
    <n v="1"/>
    <n v="42"/>
    <n v="-1"/>
    <d v="2017-03-10T00:00:00"/>
    <d v="2017-03-01T00:00:00"/>
    <d v="2017-03-10T00:00:00"/>
    <s v="Friday"/>
    <d v="1899-12-30T15:05:27"/>
    <d v="1899-12-30T15:00:00"/>
    <n v="1"/>
    <d v="2017-03-10T00:00:00"/>
    <d v="2017-03-01T00:00:00"/>
    <d v="2017-03-10T00:00:00"/>
    <s v="Friday"/>
    <d v="1899-12-30T15:12:27"/>
    <d v="1899-12-30T15:00:00"/>
    <s v="One Way"/>
  </r>
  <r>
    <n v="1379187"/>
    <s v="RFID Card Member"/>
    <s v="Brodhead"/>
    <s v="WI"/>
    <n v="53520"/>
    <s v="UNITED STATES"/>
    <s v="Annual Pass"/>
    <n v="143"/>
    <x v="19"/>
    <n v="43.074890000000003"/>
    <n v="-87.882810000000006"/>
    <x v="11"/>
    <n v="43.078530000000001"/>
    <n v="-87.882620000000003"/>
    <n v="4"/>
    <n v="0"/>
    <n v="0.6"/>
    <n v="0.6"/>
    <n v="24"/>
    <n v="-1"/>
    <d v="2017-03-10T00:00:00"/>
    <d v="2017-03-01T00:00:00"/>
    <d v="2017-03-10T00:00:00"/>
    <s v="Friday"/>
    <d v="1899-12-30T18:13:05"/>
    <d v="1899-12-30T18:00:00"/>
    <n v="1"/>
    <d v="2017-03-10T00:00:00"/>
    <d v="2017-03-01T00:00:00"/>
    <d v="2017-03-10T00:00:00"/>
    <s v="Friday"/>
    <d v="1899-12-30T18:17:18"/>
    <d v="1899-12-30T18:00:00"/>
    <s v="One Way"/>
  </r>
  <r>
    <n v="1357250"/>
    <s v="RFID Card Member"/>
    <s v="Milwaukee"/>
    <s v="WI"/>
    <n v="53202"/>
    <s v="UNITED STATES"/>
    <s v="Annual Pass"/>
    <n v="223"/>
    <x v="1"/>
    <n v="43.048200000000001"/>
    <n v="-87.900859999999994"/>
    <x v="43"/>
    <n v="43.046570000000003"/>
    <n v="-87.908720000000002"/>
    <n v="3"/>
    <n v="0"/>
    <n v="0.5"/>
    <n v="0.4"/>
    <n v="18"/>
    <n v="-1"/>
    <d v="2017-03-10T00:00:00"/>
    <d v="2017-03-01T00:00:00"/>
    <d v="2017-03-10T00:00:00"/>
    <s v="Friday"/>
    <d v="1899-12-30T21:05:26"/>
    <d v="1899-12-30T21:00:00"/>
    <n v="1"/>
    <d v="2017-03-10T00:00:00"/>
    <d v="2017-03-01T00:00:00"/>
    <d v="2017-03-10T00:00:00"/>
    <s v="Friday"/>
    <d v="1899-12-30T21:08:09"/>
    <d v="1899-12-30T21:00:00"/>
    <s v="One Way"/>
  </r>
  <r>
    <n v="1425087"/>
    <s v="RFID Card Member"/>
    <s v="milwaukee"/>
    <s v="WI"/>
    <n v="53212"/>
    <s v="UNITED STATES"/>
    <s v="Annual Pass"/>
    <n v="5459"/>
    <x v="24"/>
    <n v="43.06033"/>
    <n v="-87.89546"/>
    <x v="9"/>
    <n v="43.03913"/>
    <n v="-87.916150000000002"/>
    <n v="12"/>
    <n v="0"/>
    <n v="1.8"/>
    <n v="1.7"/>
    <n v="72"/>
    <n v="-1"/>
    <d v="2017-03-11T00:00:00"/>
    <d v="2017-03-01T00:00:00"/>
    <d v="2017-03-11T00:00:00"/>
    <s v="Saturday"/>
    <d v="1899-12-30T07:26:20"/>
    <d v="1899-12-30T07:00:00"/>
    <n v="1"/>
    <d v="2017-03-11T00:00:00"/>
    <d v="2017-03-01T00:00:00"/>
    <d v="2017-03-11T00:00:00"/>
    <s v="Saturday"/>
    <d v="1899-12-30T07:38:42"/>
    <d v="1899-12-30T08:00:00"/>
    <s v="One Way"/>
  </r>
  <r>
    <n v="1437939"/>
    <s v="RFID Card Member"/>
    <s v="Milwaukee"/>
    <s v="WI"/>
    <n v="53211"/>
    <s v="UNITED STATES"/>
    <s v="Annual Pass"/>
    <n v="5549"/>
    <x v="19"/>
    <n v="43.074890000000003"/>
    <n v="-87.882810000000006"/>
    <x v="18"/>
    <n v="43.074890000000003"/>
    <n v="-87.882810000000006"/>
    <n v="27"/>
    <n v="0"/>
    <n v="4.0999999999999996"/>
    <n v="3.8"/>
    <n v="162"/>
    <n v="-1"/>
    <d v="2017-03-11T00:00:00"/>
    <d v="2017-03-01T00:00:00"/>
    <d v="2017-03-11T00:00:00"/>
    <s v="Saturday"/>
    <d v="1899-12-30T11:52:11"/>
    <d v="1899-12-30T12:00:00"/>
    <n v="1"/>
    <d v="2017-03-11T00:00:00"/>
    <d v="2017-03-01T00:00:00"/>
    <d v="2017-03-11T00:00:00"/>
    <s v="Saturday"/>
    <d v="1899-12-30T12:19:50"/>
    <d v="1899-12-30T12:00:00"/>
    <s v="Round Trip"/>
  </r>
  <r>
    <n v="1425087"/>
    <s v="RFID Card Member"/>
    <s v="milwaukee"/>
    <s v="WI"/>
    <n v="53212"/>
    <s v="UNITED STATES"/>
    <s v="Annual Pass"/>
    <n v="5459"/>
    <x v="13"/>
    <n v="43.03913"/>
    <n v="-87.916150000000002"/>
    <x v="47"/>
    <n v="43.06033"/>
    <n v="-87.89546"/>
    <n v="13"/>
    <n v="0"/>
    <n v="2"/>
    <n v="1.9"/>
    <n v="78"/>
    <n v="-1"/>
    <d v="2017-03-11T00:00:00"/>
    <d v="2017-03-01T00:00:00"/>
    <d v="2017-03-11T00:00:00"/>
    <s v="Saturday"/>
    <d v="1899-12-30T14:32:19"/>
    <d v="1899-12-30T15:00:00"/>
    <n v="1"/>
    <d v="2017-03-11T00:00:00"/>
    <d v="2017-03-01T00:00:00"/>
    <d v="2017-03-11T00:00:00"/>
    <s v="Saturday"/>
    <d v="1899-12-30T14:45:58"/>
    <d v="1899-12-30T15:00:00"/>
    <s v="One Way"/>
  </r>
  <r>
    <n v="1359140"/>
    <s v="RFID Card Member"/>
    <s v="Dousman"/>
    <s v="WI"/>
    <n v="53118"/>
    <s v="UNITED STATES"/>
    <s v="Annual Pass"/>
    <n v="5573"/>
    <x v="48"/>
    <n v="43.058619999999998"/>
    <n v="-87.885319999999993"/>
    <x v="22"/>
    <n v="43.060250000000003"/>
    <n v="-87.892169999999993"/>
    <n v="4"/>
    <n v="0"/>
    <n v="0.6"/>
    <n v="0.6"/>
    <n v="24"/>
    <n v="-1"/>
    <d v="2017-03-11T00:00:00"/>
    <d v="2017-03-01T00:00:00"/>
    <d v="2017-03-11T00:00:00"/>
    <s v="Saturday"/>
    <d v="1899-12-30T20:26:32"/>
    <d v="1899-12-30T20:00:00"/>
    <n v="1"/>
    <d v="2017-03-11T00:00:00"/>
    <d v="2017-03-01T00:00:00"/>
    <d v="2017-03-11T00:00:00"/>
    <s v="Saturday"/>
    <d v="1899-12-30T20:30:11"/>
    <d v="1899-12-30T21:00:00"/>
    <s v="One Way"/>
  </r>
  <r>
    <n v="1251858"/>
    <s v="RFID Card Member"/>
    <s v="Deerfield"/>
    <s v="WI"/>
    <n v="53531"/>
    <s v="UNITED STATES"/>
    <s v="Bublr for Organizations"/>
    <n v="11080"/>
    <x v="48"/>
    <n v="43.058619999999998"/>
    <n v="-87.885319999999993"/>
    <x v="47"/>
    <n v="43.06033"/>
    <n v="-87.89546"/>
    <n v="6"/>
    <n v="0"/>
    <n v="0.9"/>
    <n v="0.9"/>
    <n v="36"/>
    <n v="-1"/>
    <d v="2017-03-12T00:00:00"/>
    <d v="2017-03-01T00:00:00"/>
    <d v="2017-03-12T00:00:00"/>
    <s v="Sunday"/>
    <d v="1899-12-30T14:19:06"/>
    <d v="1899-12-30T14:00:00"/>
    <n v="1"/>
    <d v="2017-03-12T00:00:00"/>
    <d v="2017-03-01T00:00:00"/>
    <d v="2017-03-12T00:00:00"/>
    <s v="Sunday"/>
    <d v="1899-12-30T14:25:48"/>
    <d v="1899-12-30T14:00:00"/>
    <s v="One Way"/>
  </r>
  <r>
    <n v="583361"/>
    <s v="RFID Card Member"/>
    <s v="Milwaukee"/>
    <s v="WI"/>
    <n v="53202"/>
    <s v="UNITED STATES"/>
    <s v="Annual Pass"/>
    <n v="247"/>
    <x v="11"/>
    <n v="43.031480000000002"/>
    <n v="-87.908169999999998"/>
    <x v="6"/>
    <n v="43.031320000000001"/>
    <n v="-87.904259999999994"/>
    <n v="5"/>
    <n v="0"/>
    <n v="0.8"/>
    <n v="0.7"/>
    <n v="30"/>
    <n v="-1"/>
    <d v="2017-03-12T00:00:00"/>
    <d v="2017-03-01T00:00:00"/>
    <d v="2017-03-12T00:00:00"/>
    <s v="Sunday"/>
    <d v="1899-12-30T19:24:44"/>
    <d v="1899-12-30T19:00:00"/>
    <n v="1"/>
    <d v="2017-03-12T00:00:00"/>
    <d v="2017-03-01T00:00:00"/>
    <d v="2017-03-12T00:00:00"/>
    <s v="Sunday"/>
    <d v="1899-12-30T19:29:52"/>
    <d v="1899-12-30T19:00:00"/>
    <s v="One Way"/>
  </r>
  <r>
    <n v="1489319"/>
    <s v="RFID Card Member"/>
    <s v="Brookfield"/>
    <s v="WI"/>
    <n v="53045"/>
    <s v="UNITED STATES"/>
    <s v="Annual Pass"/>
    <n v="11127"/>
    <x v="21"/>
    <n v="43.060786"/>
    <n v="-87.883825999999999"/>
    <x v="44"/>
    <n v="43.077359999999999"/>
    <n v="-87.880769999999998"/>
    <n v="13"/>
    <n v="0"/>
    <n v="2"/>
    <n v="1.9"/>
    <n v="78"/>
    <n v="-1"/>
    <d v="2017-03-14T00:00:00"/>
    <d v="2017-03-01T00:00:00"/>
    <d v="2017-03-14T00:00:00"/>
    <s v="Tuesday"/>
    <d v="1899-12-30T08:42:15"/>
    <d v="1899-12-30T09:00:00"/>
    <n v="1"/>
    <d v="2017-03-14T00:00:00"/>
    <d v="2017-03-01T00:00:00"/>
    <d v="2017-03-14T00:00:00"/>
    <s v="Tuesday"/>
    <d v="1899-12-30T08:55:22"/>
    <d v="1899-12-30T09:00:00"/>
    <s v="One Way"/>
  </r>
  <r>
    <n v="1391757"/>
    <s v="RFID Card Member"/>
    <s v="Milwaukee"/>
    <s v="WI"/>
    <n v="53211"/>
    <s v="UNITED STATES"/>
    <s v="Annual Pass"/>
    <n v="11000"/>
    <x v="3"/>
    <n v="43.03519"/>
    <n v="-87.907390000000007"/>
    <x v="1"/>
    <n v="43.03886"/>
    <n v="-87.902720000000002"/>
    <n v="4"/>
    <n v="0"/>
    <n v="0.6"/>
    <n v="0.6"/>
    <n v="24"/>
    <n v="-1"/>
    <d v="2017-03-14T00:00:00"/>
    <d v="2017-03-01T00:00:00"/>
    <d v="2017-03-14T00:00:00"/>
    <s v="Tuesday"/>
    <d v="1899-12-30T09:01:58"/>
    <d v="1899-12-30T09:00:00"/>
    <n v="1"/>
    <d v="2017-03-14T00:00:00"/>
    <d v="2017-03-01T00:00:00"/>
    <d v="2017-03-14T00:00:00"/>
    <s v="Tuesday"/>
    <d v="1899-12-30T09:05:53"/>
    <d v="1899-12-30T09:00:00"/>
    <s v="One Way"/>
  </r>
  <r>
    <n v="1249163"/>
    <s v="RFID Card Member"/>
    <s v="Milwaukee"/>
    <s v="WI"/>
    <n v="53211"/>
    <s v="UNITED STATES"/>
    <s v="Bublr for Organizations"/>
    <n v="91"/>
    <x v="19"/>
    <n v="43.074890000000003"/>
    <n v="-87.882810000000006"/>
    <x v="31"/>
    <n v="43.069021999999997"/>
    <n v="-87.887940999999998"/>
    <n v="5"/>
    <n v="0"/>
    <n v="0.8"/>
    <n v="0.7"/>
    <n v="30"/>
    <n v="-1"/>
    <d v="2017-03-14T00:00:00"/>
    <d v="2017-03-01T00:00:00"/>
    <d v="2017-03-14T00:00:00"/>
    <s v="Tuesday"/>
    <d v="1899-12-30T17:28:32"/>
    <d v="1899-12-30T17:00:00"/>
    <n v="1"/>
    <d v="2017-03-14T00:00:00"/>
    <d v="2017-03-01T00:00:00"/>
    <d v="2017-03-14T00:00:00"/>
    <s v="Tuesday"/>
    <d v="1899-12-30T17:33:54"/>
    <d v="1899-12-30T18:00:00"/>
    <s v="One Way"/>
  </r>
  <r>
    <n v="1276651"/>
    <s v="RFID Card Member"/>
    <s v="Milwaukee"/>
    <s v="WI"/>
    <n v="53211"/>
    <s v="UNITED STATES"/>
    <s v="Annual Pass"/>
    <n v="5543"/>
    <x v="20"/>
    <n v="43.077359999999999"/>
    <n v="-87.880769999999998"/>
    <x v="24"/>
    <n v="43.052549999999997"/>
    <n v="-87.909329999999997"/>
    <n v="21"/>
    <n v="0"/>
    <n v="3.2"/>
    <n v="3"/>
    <n v="126"/>
    <n v="-1"/>
    <d v="2017-03-15T00:00:00"/>
    <d v="2017-03-01T00:00:00"/>
    <d v="2017-03-15T00:00:00"/>
    <s v="Wednesday"/>
    <d v="1899-12-30T07:09:14"/>
    <d v="1899-12-30T07:00:00"/>
    <n v="1"/>
    <d v="2017-03-15T00:00:00"/>
    <d v="2017-03-01T00:00:00"/>
    <d v="2017-03-15T00:00:00"/>
    <s v="Wednesday"/>
    <d v="1899-12-30T07:30:22"/>
    <d v="1899-12-30T08:00:00"/>
    <s v="One Way"/>
  </r>
  <r>
    <n v="783916"/>
    <s v="RFID Card Member"/>
    <s v="Chicago"/>
    <s v="IL"/>
    <n v="60618"/>
    <s v="UNITED STATES"/>
    <s v="Annual Pass"/>
    <n v="23"/>
    <x v="18"/>
    <n v="43.034619999999997"/>
    <n v="-87.917500000000004"/>
    <x v="1"/>
    <n v="43.03886"/>
    <n v="-87.902720000000002"/>
    <n v="10"/>
    <n v="0"/>
    <n v="1.5"/>
    <n v="1.4"/>
    <n v="60"/>
    <n v="-1"/>
    <d v="2017-03-15T00:00:00"/>
    <d v="2017-03-01T00:00:00"/>
    <d v="2017-03-15T00:00:00"/>
    <s v="Wednesday"/>
    <d v="1899-12-30T07:40:57"/>
    <d v="1899-12-30T08:00:00"/>
    <n v="1"/>
    <d v="2017-03-15T00:00:00"/>
    <d v="2017-03-01T00:00:00"/>
    <d v="2017-03-15T00:00:00"/>
    <s v="Wednesday"/>
    <d v="1899-12-30T07:50:44"/>
    <d v="1899-12-30T08:00:00"/>
    <s v="One Way"/>
  </r>
  <r>
    <n v="1518070"/>
    <s v="RFID Card Member"/>
    <s v="Milwaukee"/>
    <s v="WI"/>
    <n v="53211"/>
    <s v="UNITED STATES"/>
    <s v="30-Day Pass"/>
    <n v="5430"/>
    <x v="52"/>
    <n v="43.069021999999997"/>
    <n v="-87.887940999999998"/>
    <x v="24"/>
    <n v="43.052549999999997"/>
    <n v="-87.909329999999997"/>
    <n v="13"/>
    <n v="0"/>
    <n v="2"/>
    <n v="1.9"/>
    <n v="78"/>
    <n v="-1"/>
    <d v="2017-03-15T00:00:00"/>
    <d v="2017-03-01T00:00:00"/>
    <d v="2017-03-15T00:00:00"/>
    <s v="Wednesday"/>
    <d v="1899-12-30T08:08:32"/>
    <d v="1899-12-30T08:00:00"/>
    <n v="1"/>
    <d v="2017-03-15T00:00:00"/>
    <d v="2017-03-01T00:00:00"/>
    <d v="2017-03-15T00:00:00"/>
    <s v="Wednesday"/>
    <d v="1899-12-30T08:21:53"/>
    <d v="1899-12-30T08:00:00"/>
    <s v="One Way"/>
  </r>
  <r>
    <n v="1088320"/>
    <s v="RFID Card Member"/>
    <s v="milwaukee"/>
    <s v="WI"/>
    <n v="53202"/>
    <s v="UNITED STATES"/>
    <s v="Annual Pass"/>
    <n v="5436"/>
    <x v="1"/>
    <n v="43.048200000000001"/>
    <n v="-87.900859999999994"/>
    <x v="1"/>
    <n v="43.03886"/>
    <n v="-87.902720000000002"/>
    <n v="6"/>
    <n v="0"/>
    <n v="0.9"/>
    <n v="0.9"/>
    <n v="36"/>
    <n v="-1"/>
    <d v="2017-03-15T00:00:00"/>
    <d v="2017-03-01T00:00:00"/>
    <d v="2017-03-15T00:00:00"/>
    <s v="Wednesday"/>
    <d v="1899-12-30T08:28:49"/>
    <d v="1899-12-30T08:00:00"/>
    <n v="1"/>
    <d v="2017-03-15T00:00:00"/>
    <d v="2017-03-01T00:00:00"/>
    <d v="2017-03-15T00:00:00"/>
    <s v="Wednesday"/>
    <d v="1899-12-30T08:34:40"/>
    <d v="1899-12-30T09:00:00"/>
    <s v="One Way"/>
  </r>
  <r>
    <n v="545427"/>
    <s v="RFID Card Member"/>
    <s v="Milwaukee"/>
    <s v="WI"/>
    <n v="53211"/>
    <s v="UNITED STATES"/>
    <s v="Annual Pass"/>
    <n v="76"/>
    <x v="3"/>
    <n v="43.03519"/>
    <n v="-87.907390000000007"/>
    <x v="3"/>
    <n v="43.03519"/>
    <n v="-87.907390000000007"/>
    <n v="13"/>
    <n v="0"/>
    <n v="2"/>
    <n v="1.9"/>
    <n v="78"/>
    <n v="-1"/>
    <d v="2017-03-15T00:00:00"/>
    <d v="2017-03-01T00:00:00"/>
    <d v="2017-03-15T00:00:00"/>
    <s v="Wednesday"/>
    <d v="1899-12-30T12:23:30"/>
    <d v="1899-12-30T12:00:00"/>
    <n v="1"/>
    <d v="2017-03-15T00:00:00"/>
    <d v="2017-03-01T00:00:00"/>
    <d v="2017-03-15T00:00:00"/>
    <s v="Wednesday"/>
    <d v="1899-12-30T12:36:08"/>
    <d v="1899-12-30T13:00:00"/>
    <s v="Round Trip"/>
  </r>
  <r>
    <n v="1468078"/>
    <s v="RFID Card Member"/>
    <s v="Milwaukee "/>
    <s v="WI"/>
    <n v="53209"/>
    <s v="UNITED STATES"/>
    <s v="Annual Pass"/>
    <n v="5489"/>
    <x v="19"/>
    <n v="43.074890000000003"/>
    <n v="-87.882810000000006"/>
    <x v="8"/>
    <n v="43.058619999999998"/>
    <n v="-87.885319999999993"/>
    <n v="6"/>
    <n v="0"/>
    <n v="0.9"/>
    <n v="0.9"/>
    <n v="36"/>
    <n v="-1"/>
    <d v="2017-03-15T00:00:00"/>
    <d v="2017-03-01T00:00:00"/>
    <d v="2017-03-15T00:00:00"/>
    <s v="Wednesday"/>
    <d v="1899-12-30T15:35:36"/>
    <d v="1899-12-30T16:00:00"/>
    <n v="1"/>
    <d v="2017-03-15T00:00:00"/>
    <d v="2017-03-01T00:00:00"/>
    <d v="2017-03-15T00:00:00"/>
    <s v="Wednesday"/>
    <d v="1899-12-30T15:41:32"/>
    <d v="1899-12-30T16:00:00"/>
    <s v="One Way"/>
  </r>
  <r>
    <n v="1391757"/>
    <s v="RFID Card Member"/>
    <s v="Milwaukee"/>
    <s v="WI"/>
    <n v="53211"/>
    <s v="UNITED STATES"/>
    <s v="Annual Pass"/>
    <n v="129"/>
    <x v="2"/>
    <n v="43.03886"/>
    <n v="-87.902720000000002"/>
    <x v="1"/>
    <n v="43.03886"/>
    <n v="-87.902720000000002"/>
    <n v="33"/>
    <n v="0"/>
    <n v="5"/>
    <n v="4.7"/>
    <n v="198"/>
    <n v="-1"/>
    <d v="2017-03-15T00:00:00"/>
    <d v="2017-03-01T00:00:00"/>
    <d v="2017-03-15T00:00:00"/>
    <s v="Wednesday"/>
    <d v="1899-12-30T16:49:39"/>
    <d v="1899-12-30T17:00:00"/>
    <n v="1"/>
    <d v="2017-03-15T00:00:00"/>
    <d v="2017-03-01T00:00:00"/>
    <d v="2017-03-15T00:00:00"/>
    <s v="Wednesday"/>
    <d v="1899-12-30T17:22:31"/>
    <d v="1899-12-30T17:00:00"/>
    <s v="Round Trip"/>
  </r>
  <r>
    <n v="986622"/>
    <s v="RFID Card Member"/>
    <s v="Waukegan"/>
    <s v="IL"/>
    <n v="60085"/>
    <s v="UNITED STATES"/>
    <s v="Annual Pass"/>
    <n v="5452"/>
    <x v="2"/>
    <n v="43.03886"/>
    <n v="-87.902720000000002"/>
    <x v="13"/>
    <n v="43.031480000000002"/>
    <n v="-87.908169999999998"/>
    <n v="6"/>
    <n v="0"/>
    <n v="0.9"/>
    <n v="0.9"/>
    <n v="36"/>
    <n v="-1"/>
    <d v="2017-03-15T00:00:00"/>
    <d v="2017-03-01T00:00:00"/>
    <d v="2017-03-15T00:00:00"/>
    <s v="Wednesday"/>
    <d v="1899-12-30T17:50:38"/>
    <d v="1899-12-30T18:00:00"/>
    <n v="1"/>
    <d v="2017-03-15T00:00:00"/>
    <d v="2017-03-01T00:00:00"/>
    <d v="2017-03-15T00:00:00"/>
    <s v="Wednesday"/>
    <d v="1899-12-30T17:56:33"/>
    <d v="1899-12-30T18:00:00"/>
    <s v="One Way"/>
  </r>
  <r>
    <n v="1314976"/>
    <s v="RFID Card Member"/>
    <s v="Milwaukee"/>
    <s v="WI"/>
    <n v="53202"/>
    <s v="UNITED STATES"/>
    <s v="Pay as You Go Pass"/>
    <n v="11098"/>
    <x v="18"/>
    <n v="43.034619999999997"/>
    <n v="-87.917500000000004"/>
    <x v="13"/>
    <n v="43.031480000000002"/>
    <n v="-87.908169999999998"/>
    <n v="5"/>
    <n v="2"/>
    <n v="0.8"/>
    <n v="0.7"/>
    <n v="30"/>
    <n v="-1"/>
    <d v="2017-03-15T00:00:00"/>
    <d v="2017-03-01T00:00:00"/>
    <d v="2017-03-15T00:00:00"/>
    <s v="Wednesday"/>
    <d v="1899-12-30T19:00:04"/>
    <d v="1899-12-30T19:00:00"/>
    <n v="1"/>
    <d v="2017-03-15T00:00:00"/>
    <d v="2017-03-01T00:00:00"/>
    <d v="2017-03-15T00:00:00"/>
    <s v="Wednesday"/>
    <d v="1899-12-30T19:05:24"/>
    <d v="1899-12-30T19:00:00"/>
    <s v="One Way"/>
  </r>
  <r>
    <n v="1276651"/>
    <s v="RFID Card Member"/>
    <s v="Milwaukee"/>
    <s v="WI"/>
    <n v="53211"/>
    <s v="UNITED STATES"/>
    <s v="Annual Pass"/>
    <n v="5543"/>
    <x v="28"/>
    <n v="43.052549999999997"/>
    <n v="-87.909329999999997"/>
    <x v="48"/>
    <n v="43.05097"/>
    <n v="-87.906440000000003"/>
    <n v="2"/>
    <n v="0"/>
    <n v="0.3"/>
    <n v="0.3"/>
    <n v="12"/>
    <n v="-1"/>
    <d v="2017-03-15T00:00:00"/>
    <d v="2017-03-01T00:00:00"/>
    <d v="2017-03-15T00:00:00"/>
    <s v="Wednesday"/>
    <d v="1899-12-30T19:40:21"/>
    <d v="1899-12-30T20:00:00"/>
    <n v="1"/>
    <d v="2017-03-15T00:00:00"/>
    <d v="2017-03-01T00:00:00"/>
    <d v="2017-03-15T00:00:00"/>
    <s v="Wednesday"/>
    <d v="1899-12-30T19:42:45"/>
    <d v="1899-12-30T20:00:00"/>
    <s v="One Way"/>
  </r>
  <r>
    <n v="1357250"/>
    <s v="RFID Card Member"/>
    <s v="Milwaukee"/>
    <s v="WI"/>
    <n v="53202"/>
    <s v="UNITED STATES"/>
    <s v="Annual Pass"/>
    <n v="309"/>
    <x v="38"/>
    <n v="43.038719999999998"/>
    <n v="-87.905339999999995"/>
    <x v="0"/>
    <n v="43.04824"/>
    <n v="-87.904970000000006"/>
    <n v="4"/>
    <n v="0"/>
    <n v="0.6"/>
    <n v="0.6"/>
    <n v="24"/>
    <n v="-1"/>
    <d v="2017-03-15T00:00:00"/>
    <d v="2017-03-01T00:00:00"/>
    <d v="2017-03-15T00:00:00"/>
    <s v="Wednesday"/>
    <d v="1899-12-30T19:43:01"/>
    <d v="1899-12-30T20:00:00"/>
    <n v="1"/>
    <d v="2017-03-15T00:00:00"/>
    <d v="2017-03-01T00:00:00"/>
    <d v="2017-03-15T00:00:00"/>
    <s v="Wednesday"/>
    <d v="1899-12-30T19:47:34"/>
    <d v="1899-12-30T20:00:00"/>
    <s v="One Way"/>
  </r>
  <r>
    <n v="1518070"/>
    <s v="RFID Card Member"/>
    <s v="Milwaukee"/>
    <s v="WI"/>
    <n v="53211"/>
    <s v="UNITED STATES"/>
    <s v="30-Day Pass"/>
    <n v="70"/>
    <x v="52"/>
    <n v="43.069021999999997"/>
    <n v="-87.887940999999998"/>
    <x v="24"/>
    <n v="43.052549999999997"/>
    <n v="-87.909329999999997"/>
    <n v="11"/>
    <n v="0"/>
    <n v="1.7"/>
    <n v="1.6"/>
    <n v="66"/>
    <n v="-1"/>
    <d v="2017-03-16T00:00:00"/>
    <d v="2017-03-01T00:00:00"/>
    <d v="2017-03-16T00:00:00"/>
    <s v="Thursday"/>
    <d v="1899-12-30T08:17:19"/>
    <d v="1899-12-30T08:00:00"/>
    <n v="1"/>
    <d v="2017-03-16T00:00:00"/>
    <d v="2017-03-01T00:00:00"/>
    <d v="2017-03-16T00:00:00"/>
    <s v="Thursday"/>
    <d v="1899-12-30T08:28:21"/>
    <d v="1899-12-30T08:00:00"/>
    <s v="One Way"/>
  </r>
  <r>
    <n v="1530954"/>
    <s v="RFID Card Member"/>
    <s v="Milwaukee"/>
    <s v="WI"/>
    <n v="53202"/>
    <s v="UNITED STATES"/>
    <s v="Annual Pass"/>
    <n v="11075"/>
    <x v="11"/>
    <n v="43.031480000000002"/>
    <n v="-87.908169999999998"/>
    <x v="13"/>
    <n v="43.031480000000002"/>
    <n v="-87.908169999999998"/>
    <n v="2"/>
    <n v="0"/>
    <n v="0.3"/>
    <n v="0.3"/>
    <n v="12"/>
    <n v="-1"/>
    <d v="2017-03-16T00:00:00"/>
    <d v="2017-03-01T00:00:00"/>
    <d v="2017-03-16T00:00:00"/>
    <s v="Thursday"/>
    <d v="1899-12-30T14:35:25"/>
    <d v="1899-12-30T15:00:00"/>
    <n v="1"/>
    <d v="2017-03-16T00:00:00"/>
    <d v="2017-03-01T00:00:00"/>
    <d v="2017-03-16T00:00:00"/>
    <s v="Thursday"/>
    <d v="1899-12-30T14:37:18"/>
    <d v="1899-12-30T15:00:00"/>
    <s v="Round Trip"/>
  </r>
  <r>
    <n v="1257756"/>
    <s v="RFID Card Member"/>
    <s v="Milwaukee"/>
    <s v="WI"/>
    <n v="53204"/>
    <s v="UNITED STATES"/>
    <s v="Annual Pass"/>
    <n v="307"/>
    <x v="25"/>
    <n v="43.020020000000002"/>
    <n v="-87.912540000000007"/>
    <x v="34"/>
    <n v="43.053040000000003"/>
    <n v="-87.897660000000002"/>
    <n v="19"/>
    <n v="0"/>
    <n v="2.9"/>
    <n v="2.7"/>
    <n v="114"/>
    <n v="-1"/>
    <d v="2017-03-16T00:00:00"/>
    <d v="2017-03-01T00:00:00"/>
    <d v="2017-03-16T00:00:00"/>
    <s v="Thursday"/>
    <d v="1899-12-30T16:59:18"/>
    <d v="1899-12-30T17:00:00"/>
    <n v="1"/>
    <d v="2017-03-16T00:00:00"/>
    <d v="2017-03-01T00:00:00"/>
    <d v="2017-03-16T00:00:00"/>
    <s v="Thursday"/>
    <d v="1899-12-30T17:18:40"/>
    <d v="1899-12-30T17:00:00"/>
    <s v="One Way"/>
  </r>
  <r>
    <n v="1102286"/>
    <s v="RFID Card Member"/>
    <s v="madison"/>
    <s v="WI"/>
    <n v="53717"/>
    <s v="UNITED STATES"/>
    <s v="30-Day Pass"/>
    <n v="5464"/>
    <x v="13"/>
    <n v="43.03913"/>
    <n v="-87.916150000000002"/>
    <x v="37"/>
    <n v="43.02948"/>
    <n v="-87.912819999999996"/>
    <n v="8"/>
    <n v="0"/>
    <n v="1.2"/>
    <n v="1.1000000000000001"/>
    <n v="48"/>
    <n v="-1"/>
    <d v="2017-03-16T00:00:00"/>
    <d v="2017-03-01T00:00:00"/>
    <d v="2017-03-16T00:00:00"/>
    <s v="Thursday"/>
    <d v="1899-12-30T19:22:32"/>
    <d v="1899-12-30T19:00:00"/>
    <n v="1"/>
    <d v="2017-03-16T00:00:00"/>
    <d v="2017-03-01T00:00:00"/>
    <d v="2017-03-16T00:00:00"/>
    <s v="Thursday"/>
    <d v="1899-12-30T19:30:10"/>
    <d v="1899-12-30T20:00:00"/>
    <s v="One Way"/>
  </r>
  <r>
    <n v="1357250"/>
    <s v="RFID Card Member"/>
    <s v="Milwaukee"/>
    <s v="WI"/>
    <n v="53202"/>
    <s v="UNITED STATES"/>
    <s v="Annual Pass"/>
    <n v="129"/>
    <x v="2"/>
    <n v="43.03886"/>
    <n v="-87.902720000000002"/>
    <x v="2"/>
    <n v="43.048200000000001"/>
    <n v="-87.900859999999994"/>
    <n v="6"/>
    <n v="0"/>
    <n v="0.9"/>
    <n v="0.9"/>
    <n v="36"/>
    <n v="-1"/>
    <d v="2017-03-16T00:00:00"/>
    <d v="2017-03-01T00:00:00"/>
    <d v="2017-03-16T00:00:00"/>
    <s v="Thursday"/>
    <d v="1899-12-30T21:24:53"/>
    <d v="1899-12-30T21:00:00"/>
    <n v="1"/>
    <d v="2017-03-16T00:00:00"/>
    <d v="2017-03-01T00:00:00"/>
    <d v="2017-03-16T00:00:00"/>
    <s v="Thursday"/>
    <d v="1899-12-30T21:30:14"/>
    <d v="1899-12-30T22:00:00"/>
    <s v="One Way"/>
  </r>
  <r>
    <n v="1425087"/>
    <s v="RFID Card Member"/>
    <s v="milwaukee"/>
    <s v="WI"/>
    <n v="53212"/>
    <s v="UNITED STATES"/>
    <s v="Annual Pass"/>
    <n v="5459"/>
    <x v="24"/>
    <n v="43.06033"/>
    <n v="-87.89546"/>
    <x v="9"/>
    <n v="43.03913"/>
    <n v="-87.916150000000002"/>
    <n v="12"/>
    <n v="0"/>
    <n v="1.8"/>
    <n v="1.7"/>
    <n v="72"/>
    <n v="-1"/>
    <d v="2017-03-17T00:00:00"/>
    <d v="2017-03-01T00:00:00"/>
    <d v="2017-03-17T00:00:00"/>
    <s v="Friday"/>
    <d v="1899-12-30T06:28:33"/>
    <d v="1899-12-30T06:00:00"/>
    <n v="1"/>
    <d v="2017-03-17T00:00:00"/>
    <d v="2017-03-01T00:00:00"/>
    <d v="2017-03-17T00:00:00"/>
    <s v="Friday"/>
    <d v="1899-12-30T06:40:18"/>
    <d v="1899-12-30T07:00:00"/>
    <s v="One Way"/>
  </r>
  <r>
    <n v="1088320"/>
    <s v="RFID Card Member"/>
    <s v="milwaukee"/>
    <s v="WI"/>
    <n v="53202"/>
    <s v="UNITED STATES"/>
    <s v="Annual Pass"/>
    <n v="129"/>
    <x v="1"/>
    <n v="43.048200000000001"/>
    <n v="-87.900859999999994"/>
    <x v="1"/>
    <n v="43.03886"/>
    <n v="-87.902720000000002"/>
    <n v="5"/>
    <n v="0"/>
    <n v="0.8"/>
    <n v="0.7"/>
    <n v="30"/>
    <n v="-1"/>
    <d v="2017-03-17T00:00:00"/>
    <d v="2017-03-01T00:00:00"/>
    <d v="2017-03-17T00:00:00"/>
    <s v="Friday"/>
    <d v="1899-12-30T08:11:41"/>
    <d v="1899-12-30T08:00:00"/>
    <n v="1"/>
    <d v="2017-03-17T00:00:00"/>
    <d v="2017-03-01T00:00:00"/>
    <d v="2017-03-17T00:00:00"/>
    <s v="Friday"/>
    <d v="1899-12-30T08:16:44"/>
    <d v="1899-12-30T08:00:00"/>
    <s v="One Way"/>
  </r>
  <r>
    <n v="1351368"/>
    <s v="RFID Card Member"/>
    <s v="Milwaukee"/>
    <s v="WI"/>
    <n v="53202"/>
    <s v="UNITED STATES"/>
    <s v="Annual Pass"/>
    <n v="19"/>
    <x v="32"/>
    <n v="43.040154000000001"/>
    <n v="-87.932113000000001"/>
    <x v="5"/>
    <n v="43.040349999999997"/>
    <n v="-87.920760000000001"/>
    <n v="5"/>
    <n v="0"/>
    <n v="0.8"/>
    <n v="0.7"/>
    <n v="30"/>
    <n v="-1"/>
    <d v="2017-03-17T00:00:00"/>
    <d v="2017-03-01T00:00:00"/>
    <d v="2017-03-17T00:00:00"/>
    <s v="Friday"/>
    <d v="1899-12-30T12:43:02"/>
    <d v="1899-12-30T13:00:00"/>
    <n v="1"/>
    <d v="2017-03-17T00:00:00"/>
    <d v="2017-03-01T00:00:00"/>
    <d v="2017-03-17T00:00:00"/>
    <s v="Friday"/>
    <d v="1899-12-30T12:48:18"/>
    <d v="1899-12-30T13:00:00"/>
    <s v="One Way"/>
  </r>
  <r>
    <n v="1162217"/>
    <s v="RFID Card Member"/>
    <s v="Brookfield"/>
    <s v="WI"/>
    <n v="53045"/>
    <s v="UNITED STATES"/>
    <s v="Bublr for Organizations"/>
    <n v="5459"/>
    <x v="24"/>
    <n v="43.06033"/>
    <n v="-87.89546"/>
    <x v="11"/>
    <n v="43.078530000000001"/>
    <n v="-87.882620000000003"/>
    <n v="16"/>
    <n v="0"/>
    <n v="2.4"/>
    <n v="2.2999999999999998"/>
    <n v="96"/>
    <n v="-1"/>
    <d v="2017-03-17T00:00:00"/>
    <d v="2017-03-01T00:00:00"/>
    <d v="2017-03-17T00:00:00"/>
    <s v="Friday"/>
    <d v="1899-12-30T20:35:47"/>
    <d v="1899-12-30T21:00:00"/>
    <n v="1"/>
    <d v="2017-03-17T00:00:00"/>
    <d v="2017-03-01T00:00:00"/>
    <d v="2017-03-17T00:00:00"/>
    <s v="Friday"/>
    <d v="1899-12-30T20:51:54"/>
    <d v="1899-12-30T21:00:00"/>
    <s v="One Way"/>
  </r>
  <r>
    <n v="1425087"/>
    <s v="RFID Card Member"/>
    <s v="milwaukee"/>
    <s v="WI"/>
    <n v="53212"/>
    <s v="UNITED STATES"/>
    <s v="Annual Pass"/>
    <n v="11149"/>
    <x v="24"/>
    <n v="43.06033"/>
    <n v="-87.89546"/>
    <x v="9"/>
    <n v="43.03913"/>
    <n v="-87.916150000000002"/>
    <n v="13"/>
    <n v="0"/>
    <n v="2"/>
    <n v="1.9"/>
    <n v="78"/>
    <n v="-1"/>
    <d v="2017-03-18T00:00:00"/>
    <d v="2017-03-01T00:00:00"/>
    <d v="2017-03-18T00:00:00"/>
    <s v="Saturday"/>
    <d v="1899-12-30T05:34:54"/>
    <d v="1899-12-30T06:00:00"/>
    <n v="1"/>
    <d v="2017-03-18T00:00:00"/>
    <d v="2017-03-01T00:00:00"/>
    <d v="2017-03-18T00:00:00"/>
    <s v="Saturday"/>
    <d v="1899-12-30T05:47:35"/>
    <d v="1899-12-30T06:00:00"/>
    <s v="One Way"/>
  </r>
  <r>
    <n v="1164700"/>
    <s v="RFID Card Member"/>
    <s v="Milwaukee"/>
    <s v="WI"/>
    <n v="53202"/>
    <s v="UNITED STATES"/>
    <s v="Annual Pass"/>
    <n v="11100"/>
    <x v="23"/>
    <n v="43.05847"/>
    <n v="-87.898079999999993"/>
    <x v="8"/>
    <n v="43.058619999999998"/>
    <n v="-87.885319999999993"/>
    <n v="15"/>
    <n v="0"/>
    <n v="2.2999999999999998"/>
    <n v="2.1"/>
    <n v="90"/>
    <n v="-1"/>
    <d v="2017-03-18T00:00:00"/>
    <d v="2017-03-01T00:00:00"/>
    <d v="2017-03-18T00:00:00"/>
    <s v="Saturday"/>
    <d v="1899-12-30T10:36:35"/>
    <d v="1899-12-30T11:00:00"/>
    <n v="1"/>
    <d v="2017-03-18T00:00:00"/>
    <d v="2017-03-01T00:00:00"/>
    <d v="2017-03-18T00:00:00"/>
    <s v="Saturday"/>
    <d v="1899-12-30T10:51:18"/>
    <d v="1899-12-30T11:00:00"/>
    <s v="One Way"/>
  </r>
  <r>
    <n v="1538823"/>
    <s v="RFID Card Member"/>
    <s v="Milwaukee"/>
    <s v="WI"/>
    <n v="53202"/>
    <s v="UNITED STATES"/>
    <s v="Annual Pass"/>
    <n v="11153"/>
    <x v="21"/>
    <n v="43.060786"/>
    <n v="-87.883825999999999"/>
    <x v="49"/>
    <n v="43.066893999999998"/>
    <n v="-87.877936000000005"/>
    <n v="6"/>
    <n v="0"/>
    <n v="0.9"/>
    <n v="0.9"/>
    <n v="36"/>
    <n v="-1"/>
    <d v="2017-03-18T00:00:00"/>
    <d v="2017-03-01T00:00:00"/>
    <d v="2017-03-18T00:00:00"/>
    <s v="Saturday"/>
    <d v="1899-12-30T13:29:57"/>
    <d v="1899-12-30T13:00:00"/>
    <n v="1"/>
    <d v="2017-03-18T00:00:00"/>
    <d v="2017-03-01T00:00:00"/>
    <d v="2017-03-18T00:00:00"/>
    <s v="Saturday"/>
    <d v="1899-12-30T13:35:38"/>
    <d v="1899-12-30T14:00:00"/>
    <s v="One Way"/>
  </r>
  <r>
    <n v="986622"/>
    <s v="RFID Card Member"/>
    <s v="Waukegan"/>
    <s v="IL"/>
    <n v="60085"/>
    <s v="UNITED STATES"/>
    <s v="Annual Pass"/>
    <n v="5554"/>
    <x v="30"/>
    <n v="43.053040000000003"/>
    <n v="-87.897660000000002"/>
    <x v="23"/>
    <n v="43.045712999999999"/>
    <n v="-87.899756999999994"/>
    <n v="6"/>
    <n v="0"/>
    <n v="0.9"/>
    <n v="0.9"/>
    <n v="36"/>
    <n v="-1"/>
    <d v="2017-03-18T00:00:00"/>
    <d v="2017-03-01T00:00:00"/>
    <d v="2017-03-18T00:00:00"/>
    <s v="Saturday"/>
    <d v="1899-12-30T22:42:46"/>
    <d v="1899-12-30T23:00:00"/>
    <n v="1"/>
    <d v="2017-03-18T00:00:00"/>
    <d v="2017-03-01T00:00:00"/>
    <d v="2017-03-18T00:00:00"/>
    <s v="Saturday"/>
    <d v="1899-12-30T22:48:13"/>
    <d v="1899-12-30T23:00:00"/>
    <s v="One Way"/>
  </r>
  <r>
    <n v="1224715"/>
    <s v="RFID Card Member"/>
    <s v="Milwaukee"/>
    <s v="WI"/>
    <n v="53212"/>
    <s v="UNITED STATES"/>
    <s v="Annual Pass"/>
    <n v="5518"/>
    <x v="24"/>
    <n v="43.06033"/>
    <n v="-87.89546"/>
    <x v="8"/>
    <n v="43.058619999999998"/>
    <n v="-87.885319999999993"/>
    <n v="3"/>
    <n v="0"/>
    <n v="0.5"/>
    <n v="0.4"/>
    <n v="18"/>
    <n v="-1"/>
    <d v="2017-03-19T00:00:00"/>
    <d v="2017-03-01T00:00:00"/>
    <d v="2017-03-19T00:00:00"/>
    <s v="Sunday"/>
    <d v="1899-12-30T15:16:21"/>
    <d v="1899-12-30T15:00:00"/>
    <n v="1"/>
    <d v="2017-03-19T00:00:00"/>
    <d v="2017-03-01T00:00:00"/>
    <d v="2017-03-19T00:00:00"/>
    <s v="Sunday"/>
    <d v="1899-12-30T15:19:58"/>
    <d v="1899-12-30T15:00:00"/>
    <s v="One Way"/>
  </r>
  <r>
    <n v="1509123"/>
    <s v="RFID Card Member"/>
    <s v="Milwaukee"/>
    <s v="WI"/>
    <n v="53211"/>
    <s v="UNITED STATES"/>
    <s v="Annual Pass"/>
    <n v="129"/>
    <x v="8"/>
    <n v="43.04804"/>
    <n v="-87.896720000000002"/>
    <x v="31"/>
    <n v="43.069021999999997"/>
    <n v="-87.887940999999998"/>
    <n v="25"/>
    <n v="0"/>
    <n v="3.8"/>
    <n v="3.6"/>
    <n v="150"/>
    <n v="-1"/>
    <d v="2017-03-19T00:00:00"/>
    <d v="2017-03-01T00:00:00"/>
    <d v="2017-03-19T00:00:00"/>
    <s v="Sunday"/>
    <d v="1899-12-30T17:03:41"/>
    <d v="1899-12-30T17:00:00"/>
    <n v="1"/>
    <d v="2017-03-19T00:00:00"/>
    <d v="2017-03-01T00:00:00"/>
    <d v="2017-03-19T00:00:00"/>
    <s v="Sunday"/>
    <d v="1899-12-30T17:28:30"/>
    <d v="1899-12-30T17:00:00"/>
    <s v="One Way"/>
  </r>
  <r>
    <n v="1408049"/>
    <s v="RFID Card Member"/>
    <s v="Milwaukee"/>
    <s v="WI"/>
    <n v="53202"/>
    <s v="UNITED STATES"/>
    <s v="Annual Pass"/>
    <n v="5419"/>
    <x v="18"/>
    <n v="43.034619999999997"/>
    <n v="-87.917500000000004"/>
    <x v="27"/>
    <n v="43.034619999999997"/>
    <n v="-87.917500000000004"/>
    <n v="11"/>
    <n v="0"/>
    <n v="1.7"/>
    <n v="1.6"/>
    <n v="66"/>
    <n v="-1"/>
    <d v="2017-03-20T00:00:00"/>
    <d v="2017-03-01T00:00:00"/>
    <d v="2017-03-20T00:00:00"/>
    <s v="Monday"/>
    <d v="1899-12-30T06:40:16"/>
    <d v="1899-12-30T07:00:00"/>
    <n v="1"/>
    <d v="2017-03-20T00:00:00"/>
    <d v="2017-03-01T00:00:00"/>
    <d v="2017-03-20T00:00:00"/>
    <s v="Monday"/>
    <d v="1899-12-30T06:51:18"/>
    <d v="1899-12-30T07:00:00"/>
    <s v="Round Trip"/>
  </r>
  <r>
    <n v="1518070"/>
    <s v="RFID Card Member"/>
    <s v="Milwaukee"/>
    <s v="WI"/>
    <n v="53211"/>
    <s v="UNITED STATES"/>
    <s v="30-Day Pass"/>
    <n v="5463"/>
    <x v="52"/>
    <n v="43.069021999999997"/>
    <n v="-87.887940999999998"/>
    <x v="24"/>
    <n v="43.052549999999997"/>
    <n v="-87.909329999999997"/>
    <n v="11"/>
    <n v="0"/>
    <n v="1.7"/>
    <n v="1.6"/>
    <n v="66"/>
    <n v="-1"/>
    <d v="2017-03-20T00:00:00"/>
    <d v="2017-03-01T00:00:00"/>
    <d v="2017-03-20T00:00:00"/>
    <s v="Monday"/>
    <d v="1899-12-30T08:10:46"/>
    <d v="1899-12-30T08:00:00"/>
    <n v="1"/>
    <d v="2017-03-20T00:00:00"/>
    <d v="2017-03-01T00:00:00"/>
    <d v="2017-03-20T00:00:00"/>
    <s v="Monday"/>
    <d v="1899-12-30T08:21:54"/>
    <d v="1899-12-30T08:00:00"/>
    <s v="One Way"/>
  </r>
  <r>
    <n v="1135547"/>
    <s v="RFID Card Member"/>
    <s v="Milwaukee"/>
    <s v="WI"/>
    <n v="53202"/>
    <s v="UNITED STATES"/>
    <s v="Annual Pass"/>
    <n v="21"/>
    <x v="15"/>
    <n v="43.04824"/>
    <n v="-87.904970000000006"/>
    <x v="3"/>
    <n v="43.03519"/>
    <n v="-87.907390000000007"/>
    <n v="58"/>
    <n v="0"/>
    <n v="8.6999999999999993"/>
    <n v="8.3000000000000007"/>
    <n v="348"/>
    <n v="-1"/>
    <d v="2017-03-20T00:00:00"/>
    <d v="2017-03-01T00:00:00"/>
    <d v="2017-03-20T00:00:00"/>
    <s v="Monday"/>
    <d v="1899-12-30T14:59:40"/>
    <d v="1899-12-30T15:00:00"/>
    <n v="1"/>
    <d v="2017-03-20T00:00:00"/>
    <d v="2017-03-01T00:00:00"/>
    <d v="2017-03-20T00:00:00"/>
    <s v="Monday"/>
    <d v="1899-12-30T15:57:23"/>
    <d v="1899-12-30T16:00:00"/>
    <s v="One Way"/>
  </r>
  <r>
    <n v="1546734"/>
    <s v="RFID Card Member"/>
    <s v="Milwaukee "/>
    <s v="WI"/>
    <n v="53233"/>
    <s v="UNITED STATES"/>
    <s v="Pay as You Go Pass"/>
    <n v="11126"/>
    <x v="32"/>
    <n v="43.040154000000001"/>
    <n v="-87.932113000000001"/>
    <x v="29"/>
    <n v="43.040154000000001"/>
    <n v="-87.932113000000001"/>
    <n v="73"/>
    <n v="6"/>
    <n v="11"/>
    <n v="10.4"/>
    <n v="438"/>
    <n v="-1"/>
    <d v="2017-03-20T00:00:00"/>
    <d v="2017-03-01T00:00:00"/>
    <d v="2017-03-20T00:00:00"/>
    <s v="Monday"/>
    <d v="1899-12-30T16:14:09"/>
    <d v="1899-12-30T16:00:00"/>
    <n v="1"/>
    <d v="2017-03-20T00:00:00"/>
    <d v="2017-03-01T00:00:00"/>
    <d v="2017-03-20T00:00:00"/>
    <s v="Monday"/>
    <d v="1899-12-30T17:27:28"/>
    <d v="1899-12-30T17:00:00"/>
    <s v="Round Trip"/>
  </r>
  <r>
    <n v="1546745"/>
    <s v="RFID Card Member"/>
    <s v="Milwaukee"/>
    <s v="WI"/>
    <n v="53233"/>
    <s v="UNITED STATES"/>
    <s v="Pay as You Go Pass"/>
    <n v="188"/>
    <x v="32"/>
    <n v="43.040154000000001"/>
    <n v="-87.932113000000001"/>
    <x v="29"/>
    <n v="43.040154000000001"/>
    <n v="-87.932113000000001"/>
    <n v="69"/>
    <n v="6"/>
    <n v="10.4"/>
    <n v="9.8000000000000007"/>
    <n v="414"/>
    <n v="-1"/>
    <d v="2017-03-20T00:00:00"/>
    <d v="2017-03-01T00:00:00"/>
    <d v="2017-03-20T00:00:00"/>
    <s v="Monday"/>
    <d v="1899-12-30T16:18:39"/>
    <d v="1899-12-30T16:00:00"/>
    <n v="1"/>
    <d v="2017-03-20T00:00:00"/>
    <d v="2017-03-01T00:00:00"/>
    <d v="2017-03-20T00:00:00"/>
    <s v="Monday"/>
    <d v="1899-12-30T17:27:21"/>
    <d v="1899-12-30T17:00:00"/>
    <s v="Round Trip"/>
  </r>
  <r>
    <n v="531225"/>
    <s v="RFID Card Member"/>
    <s v="milwaukee"/>
    <s v="WI"/>
    <n v="53202"/>
    <s v="UNITED STATES"/>
    <s v="Annual Pass"/>
    <n v="11116"/>
    <x v="7"/>
    <n v="43.038580000000003"/>
    <n v="-87.90934"/>
    <x v="1"/>
    <n v="43.03886"/>
    <n v="-87.902720000000002"/>
    <n v="5"/>
    <n v="0"/>
    <n v="0.8"/>
    <n v="0.7"/>
    <n v="30"/>
    <n v="-1"/>
    <d v="2017-03-20T00:00:00"/>
    <d v="2017-03-01T00:00:00"/>
    <d v="2017-03-20T00:00:00"/>
    <s v="Monday"/>
    <d v="1899-12-30T17:12:26"/>
    <d v="1899-12-30T17:00:00"/>
    <n v="1"/>
    <d v="2017-03-20T00:00:00"/>
    <d v="2017-03-01T00:00:00"/>
    <d v="2017-03-20T00:00:00"/>
    <s v="Monday"/>
    <d v="1899-12-30T17:17:02"/>
    <d v="1899-12-30T17:00:00"/>
    <s v="One Way"/>
  </r>
  <r>
    <n v="1474966"/>
    <s v="RFID Card Member"/>
    <s v="Milwaukee"/>
    <s v="WI"/>
    <n v="53202"/>
    <s v="UNITED STATES"/>
    <s v="Annual Pass"/>
    <n v="5435"/>
    <x v="29"/>
    <n v="43.045712999999999"/>
    <n v="-87.899756999999994"/>
    <x v="23"/>
    <n v="43.045712999999999"/>
    <n v="-87.899756999999994"/>
    <n v="15"/>
    <n v="0"/>
    <n v="2.2999999999999998"/>
    <n v="2.1"/>
    <n v="90"/>
    <n v="-1"/>
    <d v="2017-03-20T00:00:00"/>
    <d v="2017-03-01T00:00:00"/>
    <d v="2017-03-20T00:00:00"/>
    <s v="Monday"/>
    <d v="1899-12-30T19:24:55"/>
    <d v="1899-12-30T19:00:00"/>
    <n v="1"/>
    <d v="2017-03-20T00:00:00"/>
    <d v="2017-03-01T00:00:00"/>
    <d v="2017-03-20T00:00:00"/>
    <s v="Monday"/>
    <d v="1899-12-30T19:39:34"/>
    <d v="1899-12-30T20:00:00"/>
    <s v="Round Trip"/>
  </r>
  <r>
    <n v="1408049"/>
    <s v="RFID Card Member"/>
    <s v="Milwaukee"/>
    <s v="WI"/>
    <n v="53202"/>
    <s v="UNITED STATES"/>
    <s v="Annual Pass"/>
    <n v="993"/>
    <x v="18"/>
    <n v="43.034619999999997"/>
    <n v="-87.917500000000004"/>
    <x v="3"/>
    <n v="43.03519"/>
    <n v="-87.907390000000007"/>
    <n v="7"/>
    <n v="0"/>
    <n v="1.1000000000000001"/>
    <n v="1"/>
    <n v="42"/>
    <n v="-1"/>
    <d v="2017-03-20T00:00:00"/>
    <d v="2017-03-01T00:00:00"/>
    <d v="2017-03-20T00:00:00"/>
    <s v="Monday"/>
    <d v="1899-12-30T20:40:14"/>
    <d v="1899-12-30T21:00:00"/>
    <n v="1"/>
    <d v="2017-03-20T00:00:00"/>
    <d v="2017-03-01T00:00:00"/>
    <d v="2017-03-20T00:00:00"/>
    <s v="Monday"/>
    <d v="1899-12-30T20:47:14"/>
    <d v="1899-12-30T21:00:00"/>
    <s v="One Way"/>
  </r>
  <r>
    <n v="1214824"/>
    <s v="RFID Card Member"/>
    <s v="Wauwatosa"/>
    <s v="WI"/>
    <n v="53222"/>
    <s v="UNITED STATES"/>
    <s v="Annual Pass"/>
    <n v="175"/>
    <x v="9"/>
    <n v="43.02948"/>
    <n v="-87.912819999999996"/>
    <x v="13"/>
    <n v="43.031480000000002"/>
    <n v="-87.908169999999998"/>
    <n v="4"/>
    <n v="0"/>
    <n v="0.6"/>
    <n v="0.6"/>
    <n v="24"/>
    <n v="-1"/>
    <d v="2017-03-21T00:00:00"/>
    <d v="2017-03-01T00:00:00"/>
    <d v="2017-03-21T00:00:00"/>
    <s v="Tuesday"/>
    <d v="1899-12-30T12:29:45"/>
    <d v="1899-12-30T12:00:00"/>
    <n v="1"/>
    <d v="2017-03-21T00:00:00"/>
    <d v="2017-03-01T00:00:00"/>
    <d v="2017-03-21T00:00:00"/>
    <s v="Tuesday"/>
    <d v="1899-12-30T12:33:41"/>
    <d v="1899-12-30T13:00:00"/>
    <s v="One Way"/>
  </r>
  <r>
    <n v="1546752"/>
    <s v="RFID Card Member"/>
    <s v="Milwaukee "/>
    <s v="WI"/>
    <n v="53202"/>
    <s v="UNITED STATES"/>
    <s v="Annual Pass"/>
    <n v="11151"/>
    <x v="8"/>
    <n v="43.04804"/>
    <n v="-87.896720000000002"/>
    <x v="32"/>
    <n v="43.026229999999998"/>
    <n v="-87.912809999999993"/>
    <n v="21"/>
    <n v="0"/>
    <n v="3.2"/>
    <n v="3"/>
    <n v="126"/>
    <n v="-1"/>
    <d v="2017-03-21T00:00:00"/>
    <d v="2017-03-01T00:00:00"/>
    <d v="2017-03-21T00:00:00"/>
    <s v="Tuesday"/>
    <d v="1899-12-30T13:09:00"/>
    <d v="1899-12-30T13:00:00"/>
    <n v="1"/>
    <d v="2017-03-21T00:00:00"/>
    <d v="2017-03-01T00:00:00"/>
    <d v="2017-03-21T00:00:00"/>
    <s v="Tuesday"/>
    <d v="1899-12-30T13:30:51"/>
    <d v="1899-12-30T14:00:00"/>
    <s v="One Way"/>
  </r>
  <r>
    <n v="1357250"/>
    <s v="RFID Card Member"/>
    <s v="Milwaukee"/>
    <s v="WI"/>
    <n v="53202"/>
    <s v="UNITED STATES"/>
    <s v="Annual Pass"/>
    <n v="231"/>
    <x v="38"/>
    <n v="43.038719999999998"/>
    <n v="-87.905339999999995"/>
    <x v="0"/>
    <n v="43.04824"/>
    <n v="-87.904970000000006"/>
    <n v="23"/>
    <n v="0"/>
    <n v="3.5"/>
    <n v="3.3"/>
    <n v="138"/>
    <n v="-1"/>
    <d v="2017-03-21T00:00:00"/>
    <d v="2017-03-01T00:00:00"/>
    <d v="2017-03-21T00:00:00"/>
    <s v="Tuesday"/>
    <d v="1899-12-30T15:22:03"/>
    <d v="1899-12-30T15:00:00"/>
    <n v="1"/>
    <d v="2017-03-21T00:00:00"/>
    <d v="2017-03-01T00:00:00"/>
    <d v="2017-03-21T00:00:00"/>
    <s v="Tuesday"/>
    <d v="1899-12-30T15:45:51"/>
    <d v="1899-12-30T16:00:00"/>
    <s v="One Way"/>
  </r>
  <r>
    <n v="1357250"/>
    <s v="RFID Card Member"/>
    <s v="Milwaukee"/>
    <s v="WI"/>
    <n v="53202"/>
    <s v="UNITED STATES"/>
    <s v="Annual Pass"/>
    <n v="231"/>
    <x v="15"/>
    <n v="43.04824"/>
    <n v="-87.904970000000006"/>
    <x v="28"/>
    <n v="43.038719999999998"/>
    <n v="-87.905339999999995"/>
    <n v="3"/>
    <n v="0"/>
    <n v="0.5"/>
    <n v="0.4"/>
    <n v="18"/>
    <n v="-1"/>
    <d v="2017-03-21T00:00:00"/>
    <d v="2017-03-01T00:00:00"/>
    <d v="2017-03-21T00:00:00"/>
    <s v="Tuesday"/>
    <d v="1899-12-30T15:56:04"/>
    <d v="1899-12-30T16:00:00"/>
    <n v="1"/>
    <d v="2017-03-21T00:00:00"/>
    <d v="2017-03-01T00:00:00"/>
    <d v="2017-03-21T00:00:00"/>
    <s v="Tuesday"/>
    <d v="1899-12-30T15:59:37"/>
    <d v="1899-12-30T16:00:00"/>
    <s v="One Way"/>
  </r>
  <r>
    <n v="1314976"/>
    <s v="RFID Card Member"/>
    <s v="Milwaukee"/>
    <s v="WI"/>
    <n v="53202"/>
    <s v="UNITED STATES"/>
    <s v="Pay as You Go Pass"/>
    <n v="9"/>
    <x v="18"/>
    <n v="43.034619999999997"/>
    <n v="-87.917500000000004"/>
    <x v="13"/>
    <n v="43.031480000000002"/>
    <n v="-87.908169999999998"/>
    <n v="4"/>
    <n v="0"/>
    <n v="0.6"/>
    <n v="0.6"/>
    <n v="24"/>
    <n v="-1"/>
    <d v="2017-03-21T00:00:00"/>
    <d v="2017-03-01T00:00:00"/>
    <d v="2017-03-21T00:00:00"/>
    <s v="Tuesday"/>
    <d v="1899-12-30T18:47:11"/>
    <d v="1899-12-30T19:00:00"/>
    <n v="1"/>
    <d v="2017-03-21T00:00:00"/>
    <d v="2017-03-01T00:00:00"/>
    <d v="2017-03-21T00:00:00"/>
    <s v="Tuesday"/>
    <d v="1899-12-30T18:51:55"/>
    <d v="1899-12-30T19:00:00"/>
    <s v="One Way"/>
  </r>
  <r>
    <n v="1102286"/>
    <s v="RFID Card Member"/>
    <s v="madison"/>
    <s v="WI"/>
    <n v="53717"/>
    <s v="UNITED STATES"/>
    <s v="30-Day Pass"/>
    <n v="994"/>
    <x v="13"/>
    <n v="43.03913"/>
    <n v="-87.916150000000002"/>
    <x v="37"/>
    <n v="43.02948"/>
    <n v="-87.912819999999996"/>
    <n v="7"/>
    <n v="0"/>
    <n v="1.1000000000000001"/>
    <n v="1"/>
    <n v="42"/>
    <n v="-1"/>
    <d v="2017-03-21T00:00:00"/>
    <d v="2017-03-01T00:00:00"/>
    <d v="2017-03-21T00:00:00"/>
    <s v="Tuesday"/>
    <d v="1899-12-30T22:11:10"/>
    <d v="1899-12-30T22:00:00"/>
    <n v="1"/>
    <d v="2017-03-21T00:00:00"/>
    <d v="2017-03-01T00:00:00"/>
    <d v="2017-03-21T00:00:00"/>
    <s v="Tuesday"/>
    <d v="1899-12-30T22:18:34"/>
    <d v="1899-12-30T22:00:00"/>
    <s v="One Way"/>
  </r>
  <r>
    <n v="1269318"/>
    <s v="RFID Card Member"/>
    <s v="Milwaukee"/>
    <s v="WI"/>
    <n v="53204"/>
    <s v="UNITED STATES"/>
    <s v="Annual Pass"/>
    <n v="5712"/>
    <x v="13"/>
    <n v="43.03913"/>
    <n v="-87.916150000000002"/>
    <x v="37"/>
    <n v="43.02948"/>
    <n v="-87.912819999999996"/>
    <n v="7"/>
    <n v="0"/>
    <n v="1.1000000000000001"/>
    <n v="1"/>
    <n v="42"/>
    <n v="-1"/>
    <d v="2017-03-22T00:00:00"/>
    <d v="2017-03-01T00:00:00"/>
    <d v="2017-03-22T00:00:00"/>
    <s v="Wednesday"/>
    <d v="1899-12-30T16:41:04"/>
    <d v="1899-12-30T17:00:00"/>
    <n v="1"/>
    <d v="2017-03-22T00:00:00"/>
    <d v="2017-03-01T00:00:00"/>
    <d v="2017-03-22T00:00:00"/>
    <s v="Wednesday"/>
    <d v="1899-12-30T16:48:19"/>
    <d v="1899-12-30T17:00:00"/>
    <s v="One Way"/>
  </r>
  <r>
    <n v="1255308"/>
    <s v="RFID Card Member"/>
    <s v="Milwaukee"/>
    <s v="WI"/>
    <n v="53211"/>
    <s v="UNITED STATES"/>
    <s v="30-Day Pass"/>
    <n v="228"/>
    <x v="17"/>
    <n v="43.066893999999998"/>
    <n v="-87.877936000000005"/>
    <x v="19"/>
    <n v="43.060786"/>
    <n v="-87.883825999999999"/>
    <n v="4"/>
    <n v="0"/>
    <n v="0.6"/>
    <n v="0.6"/>
    <n v="24"/>
    <n v="-1"/>
    <d v="2017-03-22T00:00:00"/>
    <d v="2017-03-01T00:00:00"/>
    <d v="2017-03-22T00:00:00"/>
    <s v="Wednesday"/>
    <d v="1899-12-30T17:50:52"/>
    <d v="1899-12-30T18:00:00"/>
    <n v="1"/>
    <d v="2017-03-22T00:00:00"/>
    <d v="2017-03-01T00:00:00"/>
    <d v="2017-03-22T00:00:00"/>
    <s v="Wednesday"/>
    <d v="1899-12-30T17:54:56"/>
    <d v="1899-12-30T18:00:00"/>
    <s v="One Way"/>
  </r>
  <r>
    <n v="946290"/>
    <s v="RFID Card Member"/>
    <s v="Milwaukee"/>
    <s v="WI"/>
    <n v="53208"/>
    <s v="UNITED STATES"/>
    <s v="Annual Pass"/>
    <n v="33"/>
    <x v="19"/>
    <n v="43.074890000000003"/>
    <n v="-87.882810000000006"/>
    <x v="31"/>
    <n v="43.069021999999997"/>
    <n v="-87.887940999999998"/>
    <n v="4"/>
    <n v="0"/>
    <n v="0.6"/>
    <n v="0.6"/>
    <n v="24"/>
    <n v="-1"/>
    <d v="2017-03-22T00:00:00"/>
    <d v="2017-03-01T00:00:00"/>
    <d v="2017-03-22T00:00:00"/>
    <s v="Wednesday"/>
    <d v="1899-12-30T18:41:23"/>
    <d v="1899-12-30T19:00:00"/>
    <n v="1"/>
    <d v="2017-03-22T00:00:00"/>
    <d v="2017-03-01T00:00:00"/>
    <d v="2017-03-22T00:00:00"/>
    <s v="Wednesday"/>
    <d v="1899-12-30T18:45:57"/>
    <d v="1899-12-30T19:00:00"/>
    <s v="One Way"/>
  </r>
  <r>
    <n v="1314976"/>
    <s v="RFID Card Member"/>
    <s v="Milwaukee"/>
    <s v="WI"/>
    <n v="53202"/>
    <s v="UNITED STATES"/>
    <s v="Pay as You Go Pass"/>
    <n v="23"/>
    <x v="18"/>
    <n v="43.034619999999997"/>
    <n v="-87.917500000000004"/>
    <x v="13"/>
    <n v="43.031480000000002"/>
    <n v="-87.908169999999998"/>
    <n v="5"/>
    <n v="2"/>
    <n v="0.8"/>
    <n v="0.7"/>
    <n v="30"/>
    <n v="-1"/>
    <d v="2017-03-22T00:00:00"/>
    <d v="2017-03-01T00:00:00"/>
    <d v="2017-03-22T00:00:00"/>
    <s v="Wednesday"/>
    <d v="1899-12-30T21:34:30"/>
    <d v="1899-12-30T22:00:00"/>
    <n v="1"/>
    <d v="2017-03-22T00:00:00"/>
    <d v="2017-03-01T00:00:00"/>
    <d v="2017-03-22T00:00:00"/>
    <s v="Wednesday"/>
    <d v="1899-12-30T21:39:13"/>
    <d v="1899-12-30T22:00:00"/>
    <s v="One Way"/>
  </r>
  <r>
    <n v="1477939"/>
    <s v="RFID Card Member"/>
    <s v="Campbellsport"/>
    <s v="WI"/>
    <n v="53010"/>
    <s v="UNITED STATES"/>
    <s v="Annual Pass"/>
    <n v="11107"/>
    <x v="28"/>
    <n v="43.052549999999997"/>
    <n v="-87.909329999999997"/>
    <x v="4"/>
    <n v="43.038580000000003"/>
    <n v="-87.90934"/>
    <n v="13"/>
    <n v="0"/>
    <n v="2"/>
    <n v="1.9"/>
    <n v="78"/>
    <n v="-1"/>
    <d v="2017-03-23T00:00:00"/>
    <d v="2017-03-01T00:00:00"/>
    <d v="2017-03-23T00:00:00"/>
    <s v="Thursday"/>
    <d v="1899-12-30T07:55:52"/>
    <d v="1899-12-30T08:00:00"/>
    <n v="1"/>
    <d v="2017-03-23T00:00:00"/>
    <d v="2017-03-01T00:00:00"/>
    <d v="2017-03-23T00:00:00"/>
    <s v="Thursday"/>
    <d v="1899-12-30T08:08:04"/>
    <d v="1899-12-30T08:00:00"/>
    <s v="One Way"/>
  </r>
  <r>
    <n v="1321282"/>
    <s v="RFID Card Member"/>
    <s v="Milwaukee"/>
    <s v="WI"/>
    <n v="53202"/>
    <s v="UNITED STATES"/>
    <s v="Annual Pass"/>
    <n v="5506"/>
    <x v="13"/>
    <n v="43.03913"/>
    <n v="-87.916150000000002"/>
    <x v="25"/>
    <n v="43.04804"/>
    <n v="-87.896720000000002"/>
    <n v="12"/>
    <n v="0"/>
    <n v="1.8"/>
    <n v="1.7"/>
    <n v="72"/>
    <n v="-1"/>
    <d v="2017-03-23T00:00:00"/>
    <d v="2017-03-01T00:00:00"/>
    <d v="2017-03-23T00:00:00"/>
    <s v="Thursday"/>
    <d v="1899-12-30T11:00:06"/>
    <d v="1899-12-30T11:00:00"/>
    <n v="1"/>
    <d v="2017-03-23T00:00:00"/>
    <d v="2017-03-01T00:00:00"/>
    <d v="2017-03-23T00:00:00"/>
    <s v="Thursday"/>
    <d v="1899-12-30T11:12:21"/>
    <d v="1899-12-30T11:00:00"/>
    <s v="One Way"/>
  </r>
  <r>
    <n v="563412"/>
    <s v="RFID Card Member"/>
    <s v="Kenilworth"/>
    <s v="IL"/>
    <n v="60043"/>
    <s v="UNITED STATES"/>
    <s v="Annual Pass"/>
    <n v="5518"/>
    <x v="14"/>
    <n v="43.049230000000001"/>
    <n v="-87.911940000000001"/>
    <x v="27"/>
    <n v="43.034619999999997"/>
    <n v="-87.917500000000004"/>
    <n v="15"/>
    <n v="0"/>
    <n v="2.2999999999999998"/>
    <n v="2.1"/>
    <n v="90"/>
    <n v="-1"/>
    <d v="2017-03-23T00:00:00"/>
    <d v="2017-03-01T00:00:00"/>
    <d v="2017-03-23T00:00:00"/>
    <s v="Thursday"/>
    <d v="1899-12-30T14:38:02"/>
    <d v="1899-12-30T15:00:00"/>
    <n v="1"/>
    <d v="2017-03-23T00:00:00"/>
    <d v="2017-03-01T00:00:00"/>
    <d v="2017-03-23T00:00:00"/>
    <s v="Thursday"/>
    <d v="1899-12-30T14:53:15"/>
    <d v="1899-12-30T15:00:00"/>
    <s v="One Way"/>
  </r>
  <r>
    <n v="1137916"/>
    <s v="RFID Card Member"/>
    <s v="Milwaukee "/>
    <s v="WI"/>
    <n v="53202"/>
    <s v="UNITED STATES"/>
    <s v="Annual Pass"/>
    <n v="1"/>
    <x v="7"/>
    <n v="43.038580000000003"/>
    <n v="-87.90934"/>
    <x v="26"/>
    <n v="43.052460000000004"/>
    <n v="-87.891000000000005"/>
    <n v="11"/>
    <n v="0"/>
    <n v="1.7"/>
    <n v="1.6"/>
    <n v="66"/>
    <n v="-1"/>
    <d v="2017-03-23T00:00:00"/>
    <d v="2017-03-01T00:00:00"/>
    <d v="2017-03-23T00:00:00"/>
    <s v="Thursday"/>
    <d v="1899-12-30T18:36:44"/>
    <d v="1899-12-30T19:00:00"/>
    <n v="1"/>
    <d v="2017-03-23T00:00:00"/>
    <d v="2017-03-01T00:00:00"/>
    <d v="2017-03-23T00:00:00"/>
    <s v="Thursday"/>
    <d v="1899-12-30T18:47:23"/>
    <d v="1899-12-30T19:00:00"/>
    <s v="One Way"/>
  </r>
  <r>
    <n v="1102286"/>
    <s v="RFID Card Member"/>
    <s v="madison"/>
    <s v="WI"/>
    <n v="53717"/>
    <s v="UNITED STATES"/>
    <s v="30-Day Pass"/>
    <n v="17"/>
    <x v="0"/>
    <n v="43.042490000000001"/>
    <n v="-87.909959999999998"/>
    <x v="27"/>
    <n v="43.034619999999997"/>
    <n v="-87.917500000000004"/>
    <n v="75"/>
    <n v="3"/>
    <n v="11.3"/>
    <n v="10.7"/>
    <n v="450"/>
    <n v="-1"/>
    <d v="2017-03-23T00:00:00"/>
    <d v="2017-03-01T00:00:00"/>
    <d v="2017-03-23T00:00:00"/>
    <s v="Thursday"/>
    <d v="1899-12-30T18:51:24"/>
    <d v="1899-12-30T19:00:00"/>
    <n v="1"/>
    <d v="2017-03-23T00:00:00"/>
    <d v="2017-03-01T00:00:00"/>
    <d v="2017-03-23T00:00:00"/>
    <s v="Thursday"/>
    <d v="1899-12-30T20:06:43"/>
    <d v="1899-12-30T20:00:00"/>
    <s v="One Way"/>
  </r>
  <r>
    <n v="1154367"/>
    <s v="RFID Card Member"/>
    <s v="Milwaukee"/>
    <s v="WI"/>
    <n v="53202"/>
    <s v="UNITED STATES"/>
    <s v="Annual Pass"/>
    <n v="5558"/>
    <x v="3"/>
    <n v="43.03519"/>
    <n v="-87.907390000000007"/>
    <x v="28"/>
    <n v="43.038719999999998"/>
    <n v="-87.905339999999995"/>
    <n v="4"/>
    <n v="0"/>
    <n v="0.6"/>
    <n v="0.6"/>
    <n v="24"/>
    <n v="-1"/>
    <d v="2017-03-24T00:00:00"/>
    <d v="2017-03-01T00:00:00"/>
    <d v="2017-03-24T00:00:00"/>
    <s v="Friday"/>
    <d v="1899-12-30T10:44:40"/>
    <d v="1899-12-30T11:00:00"/>
    <n v="1"/>
    <d v="2017-03-24T00:00:00"/>
    <d v="2017-03-01T00:00:00"/>
    <d v="2017-03-24T00:00:00"/>
    <s v="Friday"/>
    <d v="1899-12-30T10:48:46"/>
    <d v="1899-12-30T11:00:00"/>
    <s v="One Way"/>
  </r>
  <r>
    <n v="1386556"/>
    <s v="RFID Card Member"/>
    <s v="Wauwatosa"/>
    <s v="WI"/>
    <n v="53213"/>
    <s v="UNITED STATES"/>
    <s v="Annual Pass"/>
    <n v="81"/>
    <x v="31"/>
    <n v="43.052460000000004"/>
    <n v="-87.891000000000005"/>
    <x v="19"/>
    <n v="43.060786"/>
    <n v="-87.883825999999999"/>
    <n v="4"/>
    <n v="0"/>
    <n v="0.6"/>
    <n v="0.6"/>
    <n v="24"/>
    <n v="-1"/>
    <d v="2017-03-24T00:00:00"/>
    <d v="2017-03-01T00:00:00"/>
    <d v="2017-03-24T00:00:00"/>
    <s v="Friday"/>
    <d v="1899-12-30T10:45:04"/>
    <d v="1899-12-30T11:00:00"/>
    <n v="1"/>
    <d v="2017-03-24T00:00:00"/>
    <d v="2017-03-01T00:00:00"/>
    <d v="2017-03-24T00:00:00"/>
    <s v="Friday"/>
    <d v="1899-12-30T10:49:32"/>
    <d v="1899-12-30T11:00:00"/>
    <s v="One Way"/>
  </r>
  <r>
    <n v="1004775"/>
    <s v="RFID Card Member"/>
    <s v="Milwaukee"/>
    <s v="WI"/>
    <n v="53202"/>
    <s v="UNITED STATES"/>
    <s v="Annual Pass"/>
    <n v="11129"/>
    <x v="23"/>
    <n v="43.05847"/>
    <n v="-87.898079999999993"/>
    <x v="0"/>
    <n v="43.04824"/>
    <n v="-87.904970000000006"/>
    <n v="7"/>
    <n v="0"/>
    <n v="1.1000000000000001"/>
    <n v="1"/>
    <n v="42"/>
    <n v="-1"/>
    <d v="2017-03-24T00:00:00"/>
    <d v="2017-03-01T00:00:00"/>
    <d v="2017-03-24T00:00:00"/>
    <s v="Friday"/>
    <d v="1899-12-30T13:37:55"/>
    <d v="1899-12-30T14:00:00"/>
    <n v="1"/>
    <d v="2017-03-24T00:00:00"/>
    <d v="2017-03-01T00:00:00"/>
    <d v="2017-03-24T00:00:00"/>
    <s v="Friday"/>
    <d v="1899-12-30T13:44:16"/>
    <d v="1899-12-30T14:00:00"/>
    <s v="One Way"/>
  </r>
  <r>
    <n v="1004235"/>
    <s v="RFID Card Member"/>
    <s v="Milwaukee"/>
    <s v="WI"/>
    <n v="53203"/>
    <s v="UNITED STATES"/>
    <s v="Annual Pass"/>
    <n v="5516"/>
    <x v="38"/>
    <n v="43.038719999999998"/>
    <n v="-87.905339999999995"/>
    <x v="26"/>
    <n v="43.052460000000004"/>
    <n v="-87.891000000000005"/>
    <n v="13"/>
    <n v="0"/>
    <n v="2"/>
    <n v="1.9"/>
    <n v="78"/>
    <n v="-1"/>
    <d v="2017-03-24T00:00:00"/>
    <d v="2017-03-01T00:00:00"/>
    <d v="2017-03-24T00:00:00"/>
    <s v="Friday"/>
    <d v="1899-12-30T13:51:49"/>
    <d v="1899-12-30T14:00:00"/>
    <n v="1"/>
    <d v="2017-03-24T00:00:00"/>
    <d v="2017-03-01T00:00:00"/>
    <d v="2017-03-24T00:00:00"/>
    <s v="Friday"/>
    <d v="1899-12-30T14:04:37"/>
    <d v="1899-12-30T14:00:00"/>
    <s v="One Way"/>
  </r>
  <r>
    <n v="1017964"/>
    <s v="RFID Card Member"/>
    <s v="Milwaukee"/>
    <s v="WI"/>
    <n v="53202"/>
    <s v="UNITED STATES"/>
    <s v="Annual Pass"/>
    <n v="38"/>
    <x v="43"/>
    <n v="43.036900000000003"/>
    <n v="-87.89667"/>
    <x v="8"/>
    <n v="43.058619999999998"/>
    <n v="-87.885319999999993"/>
    <n v="14"/>
    <n v="0"/>
    <n v="2.1"/>
    <n v="2"/>
    <n v="84"/>
    <n v="-1"/>
    <d v="2017-03-24T00:00:00"/>
    <d v="2017-03-01T00:00:00"/>
    <d v="2017-03-24T00:00:00"/>
    <s v="Friday"/>
    <d v="1899-12-30T16:05:10"/>
    <d v="1899-12-30T16:00:00"/>
    <n v="1"/>
    <d v="2017-03-24T00:00:00"/>
    <d v="2017-03-01T00:00:00"/>
    <d v="2017-03-24T00:00:00"/>
    <s v="Friday"/>
    <d v="1899-12-30T16:19:59"/>
    <d v="1899-12-30T16:00:00"/>
    <s v="One Way"/>
  </r>
  <r>
    <n v="1100962"/>
    <s v="RFID Card Member"/>
    <s v="Sturgeon Bay"/>
    <s v="WI"/>
    <n v="54235"/>
    <s v="UNITED STATES"/>
    <s v="Annual Pass"/>
    <n v="16"/>
    <x v="17"/>
    <n v="43.066893999999998"/>
    <n v="-87.877936000000005"/>
    <x v="44"/>
    <n v="43.077359999999999"/>
    <n v="-87.880769999999998"/>
    <n v="6"/>
    <n v="0"/>
    <n v="0.9"/>
    <n v="0.9"/>
    <n v="36"/>
    <n v="-1"/>
    <d v="2017-03-24T00:00:00"/>
    <d v="2017-03-01T00:00:00"/>
    <d v="2017-03-24T00:00:00"/>
    <s v="Friday"/>
    <d v="1899-12-30T17:45:25"/>
    <d v="1899-12-30T18:00:00"/>
    <n v="1"/>
    <d v="2017-03-24T00:00:00"/>
    <d v="2017-03-01T00:00:00"/>
    <d v="2017-03-24T00:00:00"/>
    <s v="Friday"/>
    <d v="1899-12-30T17:51:24"/>
    <d v="1899-12-30T18:00:00"/>
    <s v="One Way"/>
  </r>
  <r>
    <n v="993392"/>
    <s v="RFID Card Member"/>
    <s v="Milwaukee"/>
    <s v="WI"/>
    <n v="53211"/>
    <s v="UNITED STATES"/>
    <s v="Annual Pass"/>
    <n v="5486"/>
    <x v="6"/>
    <n v="43.078530000000001"/>
    <n v="-87.882620000000003"/>
    <x v="18"/>
    <n v="43.074890000000003"/>
    <n v="-87.882810000000006"/>
    <n v="4"/>
    <n v="0"/>
    <n v="0.6"/>
    <n v="0.6"/>
    <n v="24"/>
    <n v="-1"/>
    <d v="2017-03-24T00:00:00"/>
    <d v="2017-03-01T00:00:00"/>
    <d v="2017-03-24T00:00:00"/>
    <s v="Friday"/>
    <d v="1899-12-30T18:13:56"/>
    <d v="1899-12-30T18:00:00"/>
    <n v="1"/>
    <d v="2017-03-24T00:00:00"/>
    <d v="2017-03-01T00:00:00"/>
    <d v="2017-03-24T00:00:00"/>
    <s v="Friday"/>
    <d v="1899-12-30T18:17:12"/>
    <d v="1899-12-30T18:00:00"/>
    <s v="One Way"/>
  </r>
  <r>
    <n v="993583"/>
    <s v="RFID Card Member"/>
    <s v="Milwaukee"/>
    <s v="WI"/>
    <n v="53211"/>
    <s v="UNITED STATES"/>
    <s v="Bublr for Organizations"/>
    <n v="5527"/>
    <x v="19"/>
    <n v="43.074890000000003"/>
    <n v="-87.882810000000006"/>
    <x v="18"/>
    <n v="43.074890000000003"/>
    <n v="-87.882810000000006"/>
    <n v="2"/>
    <n v="0"/>
    <n v="0.3"/>
    <n v="0.3"/>
    <n v="12"/>
    <n v="-1"/>
    <d v="2017-03-24T00:00:00"/>
    <d v="2017-03-01T00:00:00"/>
    <d v="2017-03-24T00:00:00"/>
    <s v="Friday"/>
    <d v="1899-12-30T18:15:10"/>
    <d v="1899-12-30T18:00:00"/>
    <n v="1"/>
    <d v="2017-03-24T00:00:00"/>
    <d v="2017-03-01T00:00:00"/>
    <d v="2017-03-24T00:00:00"/>
    <s v="Friday"/>
    <d v="1899-12-30T18:17:04"/>
    <d v="1899-12-30T18:00:00"/>
    <s v="Round Trip"/>
  </r>
  <r>
    <n v="1408049"/>
    <s v="RFID Card Member"/>
    <s v="Milwaukee"/>
    <s v="WI"/>
    <n v="53202"/>
    <s v="UNITED STATES"/>
    <s v="Annual Pass"/>
    <n v="5513"/>
    <x v="3"/>
    <n v="43.03519"/>
    <n v="-87.907390000000007"/>
    <x v="27"/>
    <n v="43.034619999999997"/>
    <n v="-87.917500000000004"/>
    <n v="7"/>
    <n v="0"/>
    <n v="1.1000000000000001"/>
    <n v="1"/>
    <n v="42"/>
    <n v="-1"/>
    <d v="2017-03-25T00:00:00"/>
    <d v="2017-03-01T00:00:00"/>
    <d v="2017-03-25T00:00:00"/>
    <s v="Saturday"/>
    <d v="1899-12-30T11:20:51"/>
    <d v="1899-12-30T11:00:00"/>
    <n v="1"/>
    <d v="2017-03-25T00:00:00"/>
    <d v="2017-03-01T00:00:00"/>
    <d v="2017-03-25T00:00:00"/>
    <s v="Saturday"/>
    <d v="1899-12-30T11:27:35"/>
    <d v="1899-12-30T11:00:00"/>
    <s v="One Way"/>
  </r>
  <r>
    <n v="1408049"/>
    <s v="RFID Card Member"/>
    <s v="Milwaukee"/>
    <s v="WI"/>
    <n v="53202"/>
    <s v="UNITED STATES"/>
    <s v="Annual Pass"/>
    <n v="5513"/>
    <x v="18"/>
    <n v="43.034619999999997"/>
    <n v="-87.917500000000004"/>
    <x v="13"/>
    <n v="43.031480000000002"/>
    <n v="-87.908169999999998"/>
    <n v="10"/>
    <n v="0"/>
    <n v="1.5"/>
    <n v="1.4"/>
    <n v="60"/>
    <n v="-1"/>
    <d v="2017-03-25T00:00:00"/>
    <d v="2017-03-01T00:00:00"/>
    <d v="2017-03-25T00:00:00"/>
    <s v="Saturday"/>
    <d v="1899-12-30T12:08:37"/>
    <d v="1899-12-30T12:00:00"/>
    <n v="1"/>
    <d v="2017-03-25T00:00:00"/>
    <d v="2017-03-01T00:00:00"/>
    <d v="2017-03-25T00:00:00"/>
    <s v="Saturday"/>
    <d v="1899-12-30T12:18:04"/>
    <d v="1899-12-30T12:00:00"/>
    <s v="One Way"/>
  </r>
  <r>
    <n v="1305070"/>
    <s v="RFID Card Member"/>
    <s v="Westmont"/>
    <s v="IL"/>
    <n v="60559"/>
    <s v="UNITED STATES"/>
    <s v="Annual Pass"/>
    <n v="28"/>
    <x v="32"/>
    <n v="43.040154000000001"/>
    <n v="-87.932113000000001"/>
    <x v="1"/>
    <n v="43.03886"/>
    <n v="-87.902720000000002"/>
    <n v="25"/>
    <n v="0"/>
    <n v="3.8"/>
    <n v="3.6"/>
    <n v="150"/>
    <n v="-1"/>
    <d v="2017-03-26T00:00:00"/>
    <d v="2017-03-01T00:00:00"/>
    <d v="2017-03-26T00:00:00"/>
    <s v="Sunday"/>
    <d v="1899-12-30T18:02:48"/>
    <d v="1899-12-30T18:00:00"/>
    <n v="1"/>
    <d v="2017-03-26T00:00:00"/>
    <d v="2017-03-01T00:00:00"/>
    <d v="2017-03-26T00:00:00"/>
    <s v="Sunday"/>
    <d v="1899-12-30T18:27:48"/>
    <d v="1899-12-30T18:00:00"/>
    <s v="One Way"/>
  </r>
  <r>
    <n v="1442057"/>
    <s v="RFID Card Member"/>
    <s v="Milwaukee"/>
    <s v="WI"/>
    <n v="53211"/>
    <s v="UNITED STATES"/>
    <s v="Annual Pass"/>
    <n v="144"/>
    <x v="52"/>
    <n v="43.069021999999997"/>
    <n v="-87.887940999999998"/>
    <x v="18"/>
    <n v="43.074890000000003"/>
    <n v="-87.882810000000006"/>
    <n v="3"/>
    <n v="0"/>
    <n v="0.5"/>
    <n v="0.4"/>
    <n v="18"/>
    <n v="-1"/>
    <d v="2017-03-26T00:00:00"/>
    <d v="2017-03-01T00:00:00"/>
    <d v="2017-03-26T00:00:00"/>
    <s v="Sunday"/>
    <d v="1899-12-30T21:07:00"/>
    <d v="1899-12-30T21:00:00"/>
    <n v="1"/>
    <d v="2017-03-26T00:00:00"/>
    <d v="2017-03-01T00:00:00"/>
    <d v="2017-03-26T00:00:00"/>
    <s v="Sunday"/>
    <d v="1899-12-30T21:10:56"/>
    <d v="1899-12-30T21:00:00"/>
    <s v="One Way"/>
  </r>
  <r>
    <n v="1251113"/>
    <s v="RFID Card Member"/>
    <s v="Neenah"/>
    <s v="WI"/>
    <n v="54956"/>
    <s v="UNITED STATES"/>
    <s v="Bublr for Organizations"/>
    <n v="976"/>
    <x v="34"/>
    <n v="43.060250000000003"/>
    <n v="-87.892169999999993"/>
    <x v="22"/>
    <n v="43.060250000000003"/>
    <n v="-87.892169999999993"/>
    <n v="14"/>
    <n v="0"/>
    <n v="2.1"/>
    <n v="2"/>
    <n v="84"/>
    <n v="-1"/>
    <d v="2017-03-27T00:00:00"/>
    <d v="2017-03-01T00:00:00"/>
    <d v="2017-03-27T00:00:00"/>
    <s v="Monday"/>
    <d v="1899-12-30T16:49:09"/>
    <d v="1899-12-30T17:00:00"/>
    <n v="1"/>
    <d v="2017-03-27T00:00:00"/>
    <d v="2017-03-01T00:00:00"/>
    <d v="2017-03-27T00:00:00"/>
    <s v="Monday"/>
    <d v="1899-12-30T17:03:43"/>
    <d v="1899-12-30T17:00:00"/>
    <s v="Round Trip"/>
  </r>
  <r>
    <n v="1260485"/>
    <s v="RFID Card Member"/>
    <s v="Shorewood"/>
    <s v="WI"/>
    <n v="53211"/>
    <s v="UNITED STATES"/>
    <s v="Annual Pass"/>
    <n v="5458"/>
    <x v="8"/>
    <n v="43.04804"/>
    <n v="-87.896720000000002"/>
    <x v="2"/>
    <n v="43.048200000000001"/>
    <n v="-87.900859999999994"/>
    <n v="2"/>
    <n v="0"/>
    <n v="0.3"/>
    <n v="0.3"/>
    <n v="12"/>
    <n v="-1"/>
    <d v="2017-03-27T00:00:00"/>
    <d v="2017-03-01T00:00:00"/>
    <d v="2017-03-27T00:00:00"/>
    <s v="Monday"/>
    <d v="1899-12-30T17:13:00"/>
    <d v="1899-12-30T17:00:00"/>
    <n v="1"/>
    <d v="2017-03-27T00:00:00"/>
    <d v="2017-03-01T00:00:00"/>
    <d v="2017-03-27T00:00:00"/>
    <s v="Monday"/>
    <d v="1899-12-30T17:15:33"/>
    <d v="1899-12-30T17:00:00"/>
    <s v="One Way"/>
  </r>
  <r>
    <n v="1247298"/>
    <s v="RFID Card Member"/>
    <s v="Naperville"/>
    <s v="IL"/>
    <n v="60565"/>
    <s v="UNITED STATES"/>
    <s v="Bublr for Organizations"/>
    <n v="5507"/>
    <x v="34"/>
    <n v="43.060250000000003"/>
    <n v="-87.892169999999993"/>
    <x v="47"/>
    <n v="43.06033"/>
    <n v="-87.89546"/>
    <n v="1"/>
    <n v="0"/>
    <n v="0.2"/>
    <n v="0.1"/>
    <n v="6"/>
    <n v="-1"/>
    <d v="2017-03-27T00:00:00"/>
    <d v="2017-03-01T00:00:00"/>
    <d v="2017-03-27T00:00:00"/>
    <s v="Monday"/>
    <d v="1899-12-30T18:57:15"/>
    <d v="1899-12-30T19:00:00"/>
    <n v="1"/>
    <d v="2017-03-27T00:00:00"/>
    <d v="2017-03-01T00:00:00"/>
    <d v="2017-03-27T00:00:00"/>
    <s v="Monday"/>
    <d v="1899-12-30T18:58:38"/>
    <d v="1899-12-30T19:00:00"/>
    <s v="One Way"/>
  </r>
  <r>
    <n v="1527212"/>
    <s v="RFID Card Member"/>
    <s v="Milwaukee"/>
    <s v="WI"/>
    <n v="53202"/>
    <s v="UNITED STATES"/>
    <s v="Annual Pass"/>
    <n v="309"/>
    <x v="19"/>
    <n v="43.074890000000003"/>
    <n v="-87.882810000000006"/>
    <x v="19"/>
    <n v="43.060786"/>
    <n v="-87.883825999999999"/>
    <n v="9"/>
    <n v="0"/>
    <n v="1.4"/>
    <n v="1.3"/>
    <n v="54"/>
    <n v="-1"/>
    <d v="2017-03-28T00:00:00"/>
    <d v="2017-03-01T00:00:00"/>
    <d v="2017-03-28T00:00:00"/>
    <s v="Tuesday"/>
    <d v="1899-12-30T15:14:28"/>
    <d v="1899-12-30T15:00:00"/>
    <n v="1"/>
    <d v="2017-03-28T00:00:00"/>
    <d v="2017-03-01T00:00:00"/>
    <d v="2017-03-28T00:00:00"/>
    <s v="Tuesday"/>
    <d v="1899-12-30T15:23:56"/>
    <d v="1899-12-30T15:00:00"/>
    <s v="One Way"/>
  </r>
  <r>
    <n v="1369145"/>
    <s v="RFID Card Member"/>
    <s v="Milwaukee"/>
    <s v="WI"/>
    <n v="53211"/>
    <s v="UNITED STATES"/>
    <s v="Annual Pass"/>
    <n v="5469"/>
    <x v="34"/>
    <n v="43.060250000000003"/>
    <n v="-87.892169999999993"/>
    <x v="49"/>
    <n v="43.066893999999998"/>
    <n v="-87.877936000000005"/>
    <n v="10"/>
    <n v="0"/>
    <n v="1.5"/>
    <n v="1.4"/>
    <n v="60"/>
    <n v="-1"/>
    <d v="2017-03-28T00:00:00"/>
    <d v="2017-03-01T00:00:00"/>
    <d v="2017-03-28T00:00:00"/>
    <s v="Tuesday"/>
    <d v="1899-12-30T15:22:14"/>
    <d v="1899-12-30T15:00:00"/>
    <n v="1"/>
    <d v="2017-03-28T00:00:00"/>
    <d v="2017-03-01T00:00:00"/>
    <d v="2017-03-28T00:00:00"/>
    <s v="Tuesday"/>
    <d v="1899-12-30T15:32:16"/>
    <d v="1899-12-30T16:00:00"/>
    <s v="One Way"/>
  </r>
  <r>
    <n v="1276651"/>
    <s v="RFID Card Member"/>
    <s v="Milwaukee"/>
    <s v="WI"/>
    <n v="53211"/>
    <s v="UNITED STATES"/>
    <s v="Annual Pass"/>
    <n v="19"/>
    <x v="28"/>
    <n v="43.052549999999997"/>
    <n v="-87.909329999999997"/>
    <x v="48"/>
    <n v="43.05097"/>
    <n v="-87.906440000000003"/>
    <n v="1"/>
    <n v="0"/>
    <n v="0.2"/>
    <n v="0.1"/>
    <n v="6"/>
    <n v="-1"/>
    <d v="2017-03-28T00:00:00"/>
    <d v="2017-03-01T00:00:00"/>
    <d v="2017-03-28T00:00:00"/>
    <s v="Tuesday"/>
    <d v="1899-12-30T17:30:09"/>
    <d v="1899-12-30T18:00:00"/>
    <n v="1"/>
    <d v="2017-03-28T00:00:00"/>
    <d v="2017-03-01T00:00:00"/>
    <d v="2017-03-28T00:00:00"/>
    <s v="Tuesday"/>
    <d v="1899-12-30T17:31:57"/>
    <d v="1899-12-30T18:00:00"/>
    <s v="One Way"/>
  </r>
  <r>
    <n v="1276651"/>
    <s v="RFID Card Member"/>
    <s v="Milwaukee"/>
    <s v="WI"/>
    <n v="53211"/>
    <s v="UNITED STATES"/>
    <s v="Annual Pass"/>
    <n v="19"/>
    <x v="20"/>
    <n v="43.077359999999999"/>
    <n v="-87.880769999999998"/>
    <x v="24"/>
    <n v="43.052549999999997"/>
    <n v="-87.909329999999997"/>
    <n v="15"/>
    <n v="0"/>
    <n v="2.2999999999999998"/>
    <n v="2.1"/>
    <n v="90"/>
    <n v="-1"/>
    <d v="2017-03-29T00:00:00"/>
    <d v="2017-03-01T00:00:00"/>
    <d v="2017-03-29T00:00:00"/>
    <s v="Wednesday"/>
    <d v="1899-12-30T07:46:18"/>
    <d v="1899-12-30T08:00:00"/>
    <n v="1"/>
    <d v="2017-03-29T00:00:00"/>
    <d v="2017-03-01T00:00:00"/>
    <d v="2017-03-29T00:00:00"/>
    <s v="Wednesday"/>
    <d v="1899-12-30T08:01:58"/>
    <d v="1899-12-30T08:00:00"/>
    <s v="One Way"/>
  </r>
  <r>
    <n v="551883"/>
    <s v="RFID Card Member"/>
    <s v="Wauwatosa"/>
    <s v="WI"/>
    <n v="53213"/>
    <s v="UNITED STATES"/>
    <s v="Annual Pass"/>
    <n v="11162"/>
    <x v="3"/>
    <n v="43.03519"/>
    <n v="-87.907390000000007"/>
    <x v="4"/>
    <n v="43.038580000000003"/>
    <n v="-87.90934"/>
    <n v="4"/>
    <n v="0"/>
    <n v="0.6"/>
    <n v="0.6"/>
    <n v="24"/>
    <n v="-1"/>
    <d v="2017-03-29T00:00:00"/>
    <d v="2017-03-01T00:00:00"/>
    <d v="2017-03-29T00:00:00"/>
    <s v="Wednesday"/>
    <d v="1899-12-30T10:44:51"/>
    <d v="1899-12-30T11:00:00"/>
    <n v="1"/>
    <d v="2017-03-29T00:00:00"/>
    <d v="2017-03-01T00:00:00"/>
    <d v="2017-03-29T00:00:00"/>
    <s v="Wednesday"/>
    <d v="1899-12-30T10:48:25"/>
    <d v="1899-12-30T11:00:00"/>
    <s v="One Way"/>
  </r>
  <r>
    <n v="825934"/>
    <s v="RFID Card Member"/>
    <s v="Milwaukee"/>
    <s v="WI"/>
    <n v="53208"/>
    <s v="UNITED STATES"/>
    <s v="Annual Pass"/>
    <n v="175"/>
    <x v="0"/>
    <n v="43.042490000000001"/>
    <n v="-87.909959999999998"/>
    <x v="10"/>
    <n v="43.042490000000001"/>
    <n v="-87.909959999999998"/>
    <n v="29"/>
    <n v="0"/>
    <n v="4.4000000000000004"/>
    <n v="4.0999999999999996"/>
    <n v="174"/>
    <n v="-1"/>
    <d v="2017-03-29T00:00:00"/>
    <d v="2017-03-01T00:00:00"/>
    <d v="2017-03-29T00:00:00"/>
    <s v="Wednesday"/>
    <d v="1899-12-30T12:00:56"/>
    <d v="1899-12-30T12:00:00"/>
    <n v="1"/>
    <d v="2017-03-29T00:00:00"/>
    <d v="2017-03-01T00:00:00"/>
    <d v="2017-03-29T00:00:00"/>
    <s v="Wednesday"/>
    <d v="1899-12-30T12:29:20"/>
    <d v="1899-12-30T12:00:00"/>
    <s v="Round Trip"/>
  </r>
  <r>
    <n v="1425087"/>
    <s v="RFID Card Member"/>
    <s v="milwaukee"/>
    <s v="WI"/>
    <n v="53212"/>
    <s v="UNITED STATES"/>
    <s v="Annual Pass"/>
    <n v="5530"/>
    <x v="24"/>
    <n v="43.06033"/>
    <n v="-87.89546"/>
    <x v="9"/>
    <n v="43.03913"/>
    <n v="-87.916150000000002"/>
    <n v="10"/>
    <n v="0"/>
    <n v="1.5"/>
    <n v="1.4"/>
    <n v="60"/>
    <n v="-1"/>
    <d v="2017-03-29T00:00:00"/>
    <d v="2017-03-01T00:00:00"/>
    <d v="2017-03-29T00:00:00"/>
    <s v="Wednesday"/>
    <d v="1899-12-30T14:25:52"/>
    <d v="1899-12-30T14:00:00"/>
    <n v="1"/>
    <d v="2017-03-29T00:00:00"/>
    <d v="2017-03-01T00:00:00"/>
    <d v="2017-03-29T00:00:00"/>
    <s v="Wednesday"/>
    <d v="1899-12-30T14:35:44"/>
    <d v="1899-12-30T15:00:00"/>
    <s v="One Way"/>
  </r>
  <r>
    <n v="946290"/>
    <s v="RFID Card Member"/>
    <s v="Milwaukee"/>
    <s v="WI"/>
    <n v="53208"/>
    <s v="UNITED STATES"/>
    <s v="Annual Pass"/>
    <n v="11098"/>
    <x v="19"/>
    <n v="43.074890000000003"/>
    <n v="-87.882810000000006"/>
    <x v="44"/>
    <n v="43.077359999999999"/>
    <n v="-87.880769999999998"/>
    <n v="3"/>
    <n v="0"/>
    <n v="0.5"/>
    <n v="0.4"/>
    <n v="18"/>
    <n v="-1"/>
    <d v="2017-03-29T00:00:00"/>
    <d v="2017-03-01T00:00:00"/>
    <d v="2017-03-29T00:00:00"/>
    <s v="Wednesday"/>
    <d v="1899-12-30T15:00:33"/>
    <d v="1899-12-30T15:00:00"/>
    <n v="1"/>
    <d v="2017-03-29T00:00:00"/>
    <d v="2017-03-01T00:00:00"/>
    <d v="2017-03-29T00:00:00"/>
    <s v="Wednesday"/>
    <d v="1899-12-30T15:03:23"/>
    <d v="1899-12-30T15:00:00"/>
    <s v="One Way"/>
  </r>
  <r>
    <n v="1477939"/>
    <s v="RFID Card Member"/>
    <s v="Campbellsport"/>
    <s v="WI"/>
    <n v="53010"/>
    <s v="UNITED STATES"/>
    <s v="Annual Pass"/>
    <n v="11144"/>
    <x v="51"/>
    <n v="43.060155999999999"/>
    <n v="-87.881258000000003"/>
    <x v="26"/>
    <n v="43.052460000000004"/>
    <n v="-87.891000000000005"/>
    <n v="6"/>
    <n v="0"/>
    <n v="0.9"/>
    <n v="0.9"/>
    <n v="36"/>
    <n v="-1"/>
    <d v="2017-03-29T00:00:00"/>
    <d v="2017-03-01T00:00:00"/>
    <d v="2017-03-29T00:00:00"/>
    <s v="Wednesday"/>
    <d v="1899-12-30T17:39:06"/>
    <d v="1899-12-30T18:00:00"/>
    <n v="1"/>
    <d v="2017-03-29T00:00:00"/>
    <d v="2017-03-01T00:00:00"/>
    <d v="2017-03-29T00:00:00"/>
    <s v="Wednesday"/>
    <d v="1899-12-30T17:45:58"/>
    <d v="1899-12-30T18:00:00"/>
    <s v="One Way"/>
  </r>
  <r>
    <n v="1442430"/>
    <s v="RFID Card Member"/>
    <s v="Milwaukee"/>
    <s v="WI"/>
    <n v="53211"/>
    <s v="UNITED STATES"/>
    <s v="Annual Pass"/>
    <n v="11108"/>
    <x v="19"/>
    <n v="43.074890000000003"/>
    <n v="-87.882810000000006"/>
    <x v="7"/>
    <n v="43.074655999999997"/>
    <n v="-87.889011999999994"/>
    <n v="2"/>
    <n v="0"/>
    <n v="0.3"/>
    <n v="0.3"/>
    <n v="12"/>
    <n v="-1"/>
    <d v="2017-03-29T00:00:00"/>
    <d v="2017-03-01T00:00:00"/>
    <d v="2017-03-29T00:00:00"/>
    <s v="Wednesday"/>
    <d v="1899-12-30T19:45:38"/>
    <d v="1899-12-30T20:00:00"/>
    <n v="1"/>
    <d v="2017-03-29T00:00:00"/>
    <d v="2017-03-01T00:00:00"/>
    <d v="2017-03-29T00:00:00"/>
    <s v="Wednesday"/>
    <d v="1899-12-30T19:47:59"/>
    <d v="1899-12-30T20:00:00"/>
    <s v="One Way"/>
  </r>
  <r>
    <n v="1477939"/>
    <s v="RFID Card Member"/>
    <s v="Campbellsport"/>
    <s v="WI"/>
    <n v="53010"/>
    <s v="UNITED STATES"/>
    <s v="Annual Pass"/>
    <n v="5546"/>
    <x v="50"/>
    <n v="43.059550000000002"/>
    <n v="-88.008840000000006"/>
    <x v="40"/>
    <n v="43.048609999999996"/>
    <n v="-88.008480000000006"/>
    <n v="7"/>
    <n v="0"/>
    <n v="1.1000000000000001"/>
    <n v="1"/>
    <n v="42"/>
    <n v="-1"/>
    <d v="2017-03-30T00:00:00"/>
    <d v="2017-03-01T00:00:00"/>
    <d v="2017-03-30T00:00:00"/>
    <s v="Thursday"/>
    <d v="1899-12-30T06:54:48"/>
    <d v="1899-12-30T07:00:00"/>
    <n v="1"/>
    <d v="2017-03-30T00:00:00"/>
    <d v="2017-03-01T00:00:00"/>
    <d v="2017-03-30T00:00:00"/>
    <s v="Thursday"/>
    <d v="1899-12-30T07:01:36"/>
    <d v="1899-12-30T07:00:00"/>
    <s v="One Way"/>
  </r>
  <r>
    <n v="1537566"/>
    <s v="RFID Card Member"/>
    <s v="Chicago"/>
    <s v="IL"/>
    <n v="60615"/>
    <s v="UNITED STATES"/>
    <s v="Pay as You Go Pass"/>
    <n v="5483"/>
    <x v="18"/>
    <n v="43.034619999999997"/>
    <n v="-87.917500000000004"/>
    <x v="15"/>
    <n v="43.049230000000001"/>
    <n v="-87.911940000000001"/>
    <n v="18"/>
    <n v="2"/>
    <n v="2.7"/>
    <n v="2.6"/>
    <n v="108"/>
    <n v="-1"/>
    <d v="2017-03-16T00:00:00"/>
    <d v="2017-03-01T00:00:00"/>
    <d v="2017-03-16T00:00:00"/>
    <s v="Thursday"/>
    <d v="1899-12-30T10:27:00"/>
    <d v="1899-12-30T10:00:00"/>
    <n v="1"/>
    <d v="2017-03-16T00:00:00"/>
    <d v="2017-03-01T00:00:00"/>
    <d v="2017-03-16T00:00:00"/>
    <s v="Thursday"/>
    <d v="1899-12-30T10:45:21"/>
    <d v="1899-12-30T11:00:00"/>
    <s v="One Way"/>
  </r>
  <r>
    <n v="1536102"/>
    <s v="RFID Card Member"/>
    <s v="Shorewood"/>
    <s v="WI"/>
    <n v="53211"/>
    <s v="UNITED STATES"/>
    <s v="Annual Pass"/>
    <n v="224"/>
    <x v="20"/>
    <n v="43.077359999999999"/>
    <n v="-87.880769999999998"/>
    <x v="19"/>
    <n v="43.060786"/>
    <n v="-87.883825999999999"/>
    <n v="16"/>
    <n v="0"/>
    <n v="2.4"/>
    <n v="2.2999999999999998"/>
    <n v="96"/>
    <n v="-1"/>
    <d v="2017-03-16T00:00:00"/>
    <d v="2017-03-01T00:00:00"/>
    <d v="2017-03-16T00:00:00"/>
    <s v="Thursday"/>
    <d v="1899-12-30T17:38:42"/>
    <d v="1899-12-30T18:00:00"/>
    <n v="1"/>
    <d v="2017-03-16T00:00:00"/>
    <d v="2017-03-01T00:00:00"/>
    <d v="2017-03-16T00:00:00"/>
    <s v="Thursday"/>
    <d v="1899-12-30T17:54:17"/>
    <d v="1899-12-30T18:00:00"/>
    <s v="One Way"/>
  </r>
  <r>
    <n v="1170376"/>
    <s v="RFID Card Member"/>
    <s v="Fort Atkinson"/>
    <s v="WI"/>
    <n v="53538"/>
    <s v="UNITED STATES"/>
    <s v="Bublr for Organizations"/>
    <n v="143"/>
    <x v="6"/>
    <n v="43.078530000000001"/>
    <n v="-87.882620000000003"/>
    <x v="7"/>
    <n v="43.074655999999997"/>
    <n v="-87.889011999999994"/>
    <n v="6"/>
    <n v="0"/>
    <n v="0.9"/>
    <n v="0.9"/>
    <n v="36"/>
    <n v="-1"/>
    <d v="2017-03-16T00:00:00"/>
    <d v="2017-03-01T00:00:00"/>
    <d v="2017-03-16T00:00:00"/>
    <s v="Thursday"/>
    <d v="1899-12-30T18:15:08"/>
    <d v="1899-12-30T18:00:00"/>
    <n v="1"/>
    <d v="2017-03-16T00:00:00"/>
    <d v="2017-03-01T00:00:00"/>
    <d v="2017-03-16T00:00:00"/>
    <s v="Thursday"/>
    <d v="1899-12-30T18:21:03"/>
    <d v="1899-12-30T18:00:00"/>
    <s v="One Way"/>
  </r>
  <r>
    <n v="1255308"/>
    <s v="RFID Card Member"/>
    <s v="Milwaukee"/>
    <s v="WI"/>
    <n v="53211"/>
    <s v="UNITED STATES"/>
    <s v="30-Day Pass"/>
    <n v="5519"/>
    <x v="17"/>
    <n v="43.066893999999998"/>
    <n v="-87.877936000000005"/>
    <x v="19"/>
    <n v="43.060786"/>
    <n v="-87.883825999999999"/>
    <n v="4"/>
    <n v="0"/>
    <n v="0.6"/>
    <n v="0.6"/>
    <n v="24"/>
    <n v="-1"/>
    <d v="2017-03-17T00:00:00"/>
    <d v="2017-03-01T00:00:00"/>
    <d v="2017-03-17T00:00:00"/>
    <s v="Friday"/>
    <d v="1899-12-30T11:56:15"/>
    <d v="1899-12-30T12:00:00"/>
    <n v="1"/>
    <d v="2017-03-17T00:00:00"/>
    <d v="2017-03-01T00:00:00"/>
    <d v="2017-03-17T00:00:00"/>
    <s v="Friday"/>
    <d v="1899-12-30T12:00:38"/>
    <d v="1899-12-30T12:00:00"/>
    <s v="One Way"/>
  </r>
  <r>
    <n v="1224715"/>
    <s v="RFID Card Member"/>
    <s v="Milwaukee"/>
    <s v="WI"/>
    <n v="53212"/>
    <s v="UNITED STATES"/>
    <s v="Annual Pass"/>
    <n v="11091"/>
    <x v="23"/>
    <n v="43.05847"/>
    <n v="-87.898079999999993"/>
    <x v="15"/>
    <n v="43.049230000000001"/>
    <n v="-87.911940000000001"/>
    <n v="6"/>
    <n v="0"/>
    <n v="0.9"/>
    <n v="0.9"/>
    <n v="36"/>
    <n v="-1"/>
    <d v="2017-03-17T00:00:00"/>
    <d v="2017-03-01T00:00:00"/>
    <d v="2017-03-17T00:00:00"/>
    <s v="Friday"/>
    <d v="1899-12-30T14:37:36"/>
    <d v="1899-12-30T15:00:00"/>
    <n v="1"/>
    <d v="2017-03-17T00:00:00"/>
    <d v="2017-03-01T00:00:00"/>
    <d v="2017-03-17T00:00:00"/>
    <s v="Friday"/>
    <d v="1899-12-30T14:43:21"/>
    <d v="1899-12-30T15:00:00"/>
    <s v="One Way"/>
  </r>
  <r>
    <n v="1088320"/>
    <s v="RFID Card Member"/>
    <s v="milwaukee"/>
    <s v="WI"/>
    <n v="53202"/>
    <s v="UNITED STATES"/>
    <s v="Annual Pass"/>
    <n v="129"/>
    <x v="2"/>
    <n v="43.03886"/>
    <n v="-87.902720000000002"/>
    <x v="25"/>
    <n v="43.04804"/>
    <n v="-87.896720000000002"/>
    <n v="9"/>
    <n v="0"/>
    <n v="1.4"/>
    <n v="1.3"/>
    <n v="54"/>
    <n v="-1"/>
    <d v="2017-03-17T00:00:00"/>
    <d v="2017-03-01T00:00:00"/>
    <d v="2017-03-17T00:00:00"/>
    <s v="Friday"/>
    <d v="1899-12-30T17:34:34"/>
    <d v="1899-12-30T18:00:00"/>
    <n v="1"/>
    <d v="2017-03-17T00:00:00"/>
    <d v="2017-03-01T00:00:00"/>
    <d v="2017-03-17T00:00:00"/>
    <s v="Friday"/>
    <d v="1899-12-30T17:43:07"/>
    <d v="1899-12-30T18:00:00"/>
    <s v="One Way"/>
  </r>
  <r>
    <n v="1425087"/>
    <s v="RFID Card Member"/>
    <s v="milwaukee"/>
    <s v="WI"/>
    <n v="53212"/>
    <s v="UNITED STATES"/>
    <s v="Annual Pass"/>
    <n v="5459"/>
    <x v="13"/>
    <n v="43.03913"/>
    <n v="-87.916150000000002"/>
    <x v="47"/>
    <n v="43.06033"/>
    <n v="-87.89546"/>
    <n v="11"/>
    <n v="0"/>
    <n v="1.7"/>
    <n v="1.6"/>
    <n v="66"/>
    <n v="-1"/>
    <d v="2017-03-17T00:00:00"/>
    <d v="2017-03-01T00:00:00"/>
    <d v="2017-03-17T00:00:00"/>
    <s v="Friday"/>
    <d v="1899-12-30T19:06:34"/>
    <d v="1899-12-30T19:00:00"/>
    <n v="1"/>
    <d v="2017-03-17T00:00:00"/>
    <d v="2017-03-01T00:00:00"/>
    <d v="2017-03-17T00:00:00"/>
    <s v="Friday"/>
    <d v="1899-12-30T19:17:58"/>
    <d v="1899-12-30T19:00:00"/>
    <s v="One Way"/>
  </r>
  <r>
    <n v="1400126"/>
    <s v="RFID Card Member"/>
    <s v="Milwaukee"/>
    <s v="WI"/>
    <n v="53211"/>
    <s v="UNITED STATES"/>
    <s v="Annual Pass"/>
    <n v="46"/>
    <x v="34"/>
    <n v="43.060250000000003"/>
    <n v="-87.892169999999993"/>
    <x v="49"/>
    <n v="43.066893999999998"/>
    <n v="-87.877936000000005"/>
    <n v="10"/>
    <n v="0"/>
    <n v="1.5"/>
    <n v="1.4"/>
    <n v="60"/>
    <n v="-1"/>
    <d v="2017-03-17T00:00:00"/>
    <d v="2017-03-01T00:00:00"/>
    <d v="2017-03-17T00:00:00"/>
    <s v="Friday"/>
    <d v="1899-12-30T19:30:58"/>
    <d v="1899-12-30T20:00:00"/>
    <n v="1"/>
    <d v="2017-03-17T00:00:00"/>
    <d v="2017-03-01T00:00:00"/>
    <d v="2017-03-17T00:00:00"/>
    <s v="Friday"/>
    <d v="1899-12-30T19:40:36"/>
    <d v="1899-12-30T20:00:00"/>
    <s v="One Way"/>
  </r>
  <r>
    <n v="1391757"/>
    <s v="RFID Card Member"/>
    <s v="Milwaukee"/>
    <s v="WI"/>
    <n v="53211"/>
    <s v="UNITED STATES"/>
    <s v="Annual Pass"/>
    <n v="5588"/>
    <x v="0"/>
    <n v="43.042490000000001"/>
    <n v="-87.909959999999998"/>
    <x v="34"/>
    <n v="43.053040000000003"/>
    <n v="-87.897660000000002"/>
    <n v="12"/>
    <n v="0"/>
    <n v="1.8"/>
    <n v="1.7"/>
    <n v="72"/>
    <n v="-1"/>
    <d v="2017-03-17T00:00:00"/>
    <d v="2017-03-01T00:00:00"/>
    <d v="2017-03-17T00:00:00"/>
    <s v="Friday"/>
    <d v="1899-12-30T21:41:29"/>
    <d v="1899-12-30T22:00:00"/>
    <n v="1"/>
    <d v="2017-03-17T00:00:00"/>
    <d v="2017-03-01T00:00:00"/>
    <d v="2017-03-17T00:00:00"/>
    <s v="Friday"/>
    <d v="1899-12-30T21:53:14"/>
    <d v="1899-12-30T22:00:00"/>
    <s v="One Way"/>
  </r>
  <r>
    <n v="1397248"/>
    <s v="RFID Card Member"/>
    <s v="Milwaukee"/>
    <s v="WI"/>
    <n v="53211"/>
    <s v="UNITED STATES"/>
    <s v="Annual Pass"/>
    <n v="5556"/>
    <x v="6"/>
    <n v="43.078530000000001"/>
    <n v="-87.882620000000003"/>
    <x v="49"/>
    <n v="43.066893999999998"/>
    <n v="-87.877936000000005"/>
    <n v="9"/>
    <n v="0"/>
    <n v="1.4"/>
    <n v="1.3"/>
    <n v="54"/>
    <n v="-1"/>
    <d v="2017-03-18T00:00:00"/>
    <d v="2017-03-01T00:00:00"/>
    <d v="2017-03-18T00:00:00"/>
    <s v="Saturday"/>
    <d v="1899-12-30T15:27:40"/>
    <d v="1899-12-30T15:00:00"/>
    <n v="1"/>
    <d v="2017-03-18T00:00:00"/>
    <d v="2017-03-01T00:00:00"/>
    <d v="2017-03-18T00:00:00"/>
    <s v="Saturday"/>
    <d v="1899-12-30T15:36:07"/>
    <d v="1899-12-30T16:00:00"/>
    <s v="One Way"/>
  </r>
  <r>
    <n v="1397248"/>
    <s v="RFID Card Member"/>
    <s v="Milwaukee"/>
    <s v="WI"/>
    <n v="53211"/>
    <s v="UNITED STATES"/>
    <s v="Annual Pass"/>
    <n v="5556"/>
    <x v="17"/>
    <n v="43.066893999999998"/>
    <n v="-87.877936000000005"/>
    <x v="44"/>
    <n v="43.077359999999999"/>
    <n v="-87.880769999999998"/>
    <n v="7"/>
    <n v="0"/>
    <n v="1.1000000000000001"/>
    <n v="1"/>
    <n v="42"/>
    <n v="-1"/>
    <d v="2017-03-18T00:00:00"/>
    <d v="2017-03-01T00:00:00"/>
    <d v="2017-03-18T00:00:00"/>
    <s v="Saturday"/>
    <d v="1899-12-30T17:26:33"/>
    <d v="1899-12-30T17:00:00"/>
    <n v="1"/>
    <d v="2017-03-18T00:00:00"/>
    <d v="2017-03-01T00:00:00"/>
    <d v="2017-03-18T00:00:00"/>
    <s v="Saturday"/>
    <d v="1899-12-30T17:33:17"/>
    <d v="1899-12-30T18:00:00"/>
    <s v="One Way"/>
  </r>
  <r>
    <n v="1298099"/>
    <s v="RFID Card Member"/>
    <s v="Milwaukee"/>
    <s v="WI"/>
    <n v="53233"/>
    <s v="UNITED STATES"/>
    <s v="Annual Pass"/>
    <n v="11047"/>
    <x v="2"/>
    <n v="43.03886"/>
    <n v="-87.902720000000002"/>
    <x v="46"/>
    <n v="43.041646999999998"/>
    <n v="-87.927257999999995"/>
    <n v="11"/>
    <n v="0"/>
    <n v="1.7"/>
    <n v="1.6"/>
    <n v="66"/>
    <n v="-1"/>
    <d v="2017-03-18T00:00:00"/>
    <d v="2017-03-01T00:00:00"/>
    <d v="2017-03-18T00:00:00"/>
    <s v="Saturday"/>
    <d v="1899-12-30T23:22:17"/>
    <d v="1899-12-30T23:00:00"/>
    <n v="1"/>
    <d v="2017-03-18T00:00:00"/>
    <d v="2017-03-01T00:00:00"/>
    <d v="2017-03-18T00:00:00"/>
    <s v="Saturday"/>
    <d v="1899-12-30T23:33:24"/>
    <d v="1899-12-31T00:00:00"/>
    <s v="One Way"/>
  </r>
  <r>
    <n v="1407702"/>
    <s v="RFID Card Member"/>
    <s v="Milwaukee"/>
    <s v="WI"/>
    <n v="53202"/>
    <s v="UNITED STATES"/>
    <s v="Annual Pass"/>
    <n v="5481"/>
    <x v="20"/>
    <n v="43.077359999999999"/>
    <n v="-87.880769999999998"/>
    <x v="7"/>
    <n v="43.074655999999997"/>
    <n v="-87.889011999999994"/>
    <n v="4"/>
    <n v="0"/>
    <n v="0.6"/>
    <n v="0.6"/>
    <n v="24"/>
    <n v="-1"/>
    <d v="2017-03-19T00:00:00"/>
    <d v="2017-03-01T00:00:00"/>
    <d v="2017-03-19T00:00:00"/>
    <s v="Sunday"/>
    <d v="1899-12-30T13:49:34"/>
    <d v="1899-12-30T14:00:00"/>
    <n v="1"/>
    <d v="2017-03-19T00:00:00"/>
    <d v="2017-03-01T00:00:00"/>
    <d v="2017-03-19T00:00:00"/>
    <s v="Sunday"/>
    <d v="1899-12-30T13:53:39"/>
    <d v="1899-12-30T14:00:00"/>
    <s v="One Way"/>
  </r>
  <r>
    <n v="1276651"/>
    <s v="RFID Card Member"/>
    <s v="Milwaukee"/>
    <s v="WI"/>
    <n v="53211"/>
    <s v="UNITED STATES"/>
    <s v="Annual Pass"/>
    <n v="11120"/>
    <x v="20"/>
    <n v="43.077359999999999"/>
    <n v="-87.880769999999998"/>
    <x v="19"/>
    <n v="43.060786"/>
    <n v="-87.883825999999999"/>
    <n v="11"/>
    <n v="0"/>
    <n v="1.7"/>
    <n v="1.6"/>
    <n v="66"/>
    <n v="-1"/>
    <d v="2017-03-19T00:00:00"/>
    <d v="2017-03-01T00:00:00"/>
    <d v="2017-03-19T00:00:00"/>
    <s v="Sunday"/>
    <d v="1899-12-30T17:21:45"/>
    <d v="1899-12-30T17:00:00"/>
    <n v="1"/>
    <d v="2017-03-19T00:00:00"/>
    <d v="2017-03-01T00:00:00"/>
    <d v="2017-03-19T00:00:00"/>
    <s v="Sunday"/>
    <d v="1899-12-30T17:32:29"/>
    <d v="1899-12-30T18:00:00"/>
    <s v="One Way"/>
  </r>
  <r>
    <n v="563412"/>
    <s v="RFID Card Member"/>
    <s v="Kenilworth"/>
    <s v="IL"/>
    <n v="60043"/>
    <s v="UNITED STATES"/>
    <s v="Annual Pass"/>
    <n v="5572"/>
    <x v="18"/>
    <n v="43.034619999999997"/>
    <n v="-87.917500000000004"/>
    <x v="15"/>
    <n v="43.049230000000001"/>
    <n v="-87.911940000000001"/>
    <n v="8"/>
    <n v="0"/>
    <n v="1.2"/>
    <n v="1.1000000000000001"/>
    <n v="48"/>
    <n v="-1"/>
    <d v="2017-03-20T00:00:00"/>
    <d v="2017-03-01T00:00:00"/>
    <d v="2017-03-20T00:00:00"/>
    <s v="Monday"/>
    <d v="1899-12-30T07:52:35"/>
    <d v="1899-12-30T08:00:00"/>
    <n v="1"/>
    <d v="2017-03-20T00:00:00"/>
    <d v="2017-03-01T00:00:00"/>
    <d v="2017-03-20T00:00:00"/>
    <s v="Monday"/>
    <d v="1899-12-30T08:00:31"/>
    <d v="1899-12-30T08:00:00"/>
    <s v="One Way"/>
  </r>
  <r>
    <n v="1088320"/>
    <s v="RFID Card Member"/>
    <s v="milwaukee"/>
    <s v="WI"/>
    <n v="53202"/>
    <s v="UNITED STATES"/>
    <s v="Annual Pass"/>
    <n v="357"/>
    <x v="1"/>
    <n v="43.048200000000001"/>
    <n v="-87.900859999999994"/>
    <x v="1"/>
    <n v="43.03886"/>
    <n v="-87.902720000000002"/>
    <n v="7"/>
    <n v="0"/>
    <n v="1.1000000000000001"/>
    <n v="1"/>
    <n v="42"/>
    <n v="-1"/>
    <d v="2017-03-20T00:00:00"/>
    <d v="2017-03-01T00:00:00"/>
    <d v="2017-03-20T00:00:00"/>
    <s v="Monday"/>
    <d v="1899-12-30T08:07:58"/>
    <d v="1899-12-30T08:00:00"/>
    <n v="1"/>
    <d v="2017-03-20T00:00:00"/>
    <d v="2017-03-01T00:00:00"/>
    <d v="2017-03-20T00:00:00"/>
    <s v="Monday"/>
    <d v="1899-12-30T08:14:23"/>
    <d v="1899-12-30T08:00:00"/>
    <s v="One Way"/>
  </r>
  <r>
    <n v="1546313"/>
    <s v="RFID Card Member"/>
    <s v="Milwaukee"/>
    <s v="WI"/>
    <n v="53218"/>
    <s v="UNITED STATES"/>
    <s v="Pay as You Go Pass"/>
    <n v="5501"/>
    <x v="33"/>
    <n v="43.041646999999998"/>
    <n v="-87.927257999999995"/>
    <x v="5"/>
    <n v="43.040349999999997"/>
    <n v="-87.920760000000001"/>
    <n v="686"/>
    <n v="46"/>
    <n v="18"/>
    <n v="17.100000000000001"/>
    <n v="720"/>
    <n v="-1"/>
    <d v="2017-03-20T00:00:00"/>
    <d v="2017-03-01T00:00:00"/>
    <d v="2017-03-20T00:00:00"/>
    <s v="Monday"/>
    <d v="1899-12-30T12:34:30"/>
    <d v="1899-12-30T13:00:00"/>
    <n v="1"/>
    <d v="2017-03-21T00:00:00"/>
    <d v="2017-03-01T00:00:00"/>
    <d v="2017-03-21T00:00:00"/>
    <s v="Tuesday"/>
    <d v="1899-12-30T00:00:51"/>
    <d v="1899-12-30T00:00:00"/>
    <s v="One Way"/>
  </r>
  <r>
    <n v="1432106"/>
    <s v="RFID Card Member"/>
    <s v="Milwaukee"/>
    <s v="WI"/>
    <n v="53202"/>
    <s v="UNITED STATES"/>
    <s v="Annual Pass"/>
    <n v="11158"/>
    <x v="38"/>
    <n v="43.038719999999998"/>
    <n v="-87.905339999999995"/>
    <x v="13"/>
    <n v="43.031480000000002"/>
    <n v="-87.908169999999998"/>
    <n v="5"/>
    <n v="0"/>
    <n v="0.8"/>
    <n v="0.7"/>
    <n v="30"/>
    <n v="-1"/>
    <d v="2017-03-20T00:00:00"/>
    <d v="2017-03-01T00:00:00"/>
    <d v="2017-03-20T00:00:00"/>
    <s v="Monday"/>
    <d v="1899-12-30T13:14:26"/>
    <d v="1899-12-30T13:00:00"/>
    <n v="1"/>
    <d v="2017-03-20T00:00:00"/>
    <d v="2017-03-01T00:00:00"/>
    <d v="2017-03-20T00:00:00"/>
    <s v="Monday"/>
    <d v="1899-12-30T13:19:27"/>
    <d v="1899-12-30T13:00:00"/>
    <s v="One Way"/>
  </r>
  <r>
    <n v="1371805"/>
    <s v="RFID Card Member"/>
    <s v="Waukesha"/>
    <s v="WI"/>
    <n v="53188"/>
    <s v="UNITED STATES"/>
    <s v="Annual Pass"/>
    <n v="11091"/>
    <x v="14"/>
    <n v="43.049230000000001"/>
    <n v="-87.911940000000001"/>
    <x v="48"/>
    <n v="43.05097"/>
    <n v="-87.906440000000003"/>
    <n v="5"/>
    <n v="0"/>
    <n v="0.8"/>
    <n v="0.7"/>
    <n v="30"/>
    <n v="-1"/>
    <d v="2017-03-20T00:00:00"/>
    <d v="2017-03-01T00:00:00"/>
    <d v="2017-03-20T00:00:00"/>
    <s v="Monday"/>
    <d v="1899-12-30T14:38:32"/>
    <d v="1899-12-30T15:00:00"/>
    <n v="1"/>
    <d v="2017-03-20T00:00:00"/>
    <d v="2017-03-01T00:00:00"/>
    <d v="2017-03-20T00:00:00"/>
    <s v="Monday"/>
    <d v="1899-12-30T14:43:19"/>
    <d v="1899-12-30T15:00:00"/>
    <s v="One Way"/>
  </r>
  <r>
    <n v="1371805"/>
    <s v="RFID Card Member"/>
    <s v="Waukesha"/>
    <s v="WI"/>
    <n v="53188"/>
    <s v="UNITED STATES"/>
    <s v="Annual Pass"/>
    <n v="5468"/>
    <x v="19"/>
    <n v="43.074890000000003"/>
    <n v="-87.882810000000006"/>
    <x v="31"/>
    <n v="43.069021999999997"/>
    <n v="-87.887940999999998"/>
    <n v="15"/>
    <n v="0"/>
    <n v="2.2999999999999998"/>
    <n v="2.1"/>
    <n v="90"/>
    <n v="-1"/>
    <d v="2017-03-20T00:00:00"/>
    <d v="2017-03-01T00:00:00"/>
    <d v="2017-03-20T00:00:00"/>
    <s v="Monday"/>
    <d v="1899-12-30T15:34:03"/>
    <d v="1899-12-30T16:00:00"/>
    <n v="1"/>
    <d v="2017-03-20T00:00:00"/>
    <d v="2017-03-01T00:00:00"/>
    <d v="2017-03-20T00:00:00"/>
    <s v="Monday"/>
    <d v="1899-12-30T15:49:36"/>
    <d v="1899-12-30T16:00:00"/>
    <s v="One Way"/>
  </r>
  <r>
    <n v="563412"/>
    <s v="RFID Card Member"/>
    <s v="Kenilworth"/>
    <s v="IL"/>
    <n v="60043"/>
    <s v="UNITED STATES"/>
    <s v="Annual Pass"/>
    <n v="5572"/>
    <x v="14"/>
    <n v="43.049230000000001"/>
    <n v="-87.911940000000001"/>
    <x v="27"/>
    <n v="43.034619999999997"/>
    <n v="-87.917500000000004"/>
    <n v="15"/>
    <n v="0"/>
    <n v="2.2999999999999998"/>
    <n v="2.1"/>
    <n v="90"/>
    <n v="-1"/>
    <d v="2017-03-20T00:00:00"/>
    <d v="2017-03-01T00:00:00"/>
    <d v="2017-03-20T00:00:00"/>
    <s v="Monday"/>
    <d v="1899-12-30T17:20:41"/>
    <d v="1899-12-30T17:00:00"/>
    <n v="1"/>
    <d v="2017-03-20T00:00:00"/>
    <d v="2017-03-01T00:00:00"/>
    <d v="2017-03-20T00:00:00"/>
    <s v="Monday"/>
    <d v="1899-12-30T17:35:58"/>
    <d v="1899-12-30T18:00:00"/>
    <s v="One Way"/>
  </r>
  <r>
    <n v="1185449"/>
    <s v="RFID Card Member"/>
    <s v="Milwaukee"/>
    <s v="WI"/>
    <n v="53211"/>
    <s v="UNITED STATES"/>
    <s v="Annual Pass"/>
    <n v="316"/>
    <x v="31"/>
    <n v="43.052460000000004"/>
    <n v="-87.891000000000005"/>
    <x v="36"/>
    <n v="43.036900000000003"/>
    <n v="-87.89667"/>
    <n v="8"/>
    <n v="0"/>
    <n v="1.2"/>
    <n v="1.1000000000000001"/>
    <n v="48"/>
    <n v="-1"/>
    <d v="2017-03-20T00:00:00"/>
    <d v="2017-03-01T00:00:00"/>
    <d v="2017-03-20T00:00:00"/>
    <s v="Monday"/>
    <d v="1899-12-30T17:38:48"/>
    <d v="1899-12-30T18:00:00"/>
    <n v="1"/>
    <d v="2017-03-20T00:00:00"/>
    <d v="2017-03-01T00:00:00"/>
    <d v="2017-03-20T00:00:00"/>
    <s v="Monday"/>
    <d v="1899-12-30T17:46:01"/>
    <d v="1899-12-30T18:00:00"/>
    <s v="One Way"/>
  </r>
  <r>
    <n v="531225"/>
    <s v="RFID Card Member"/>
    <s v="milwaukee"/>
    <s v="WI"/>
    <n v="53202"/>
    <s v="UNITED STATES"/>
    <s v="Annual Pass"/>
    <n v="11116"/>
    <x v="2"/>
    <n v="43.03886"/>
    <n v="-87.902720000000002"/>
    <x v="4"/>
    <n v="43.038580000000003"/>
    <n v="-87.90934"/>
    <n v="4"/>
    <n v="0"/>
    <n v="0.6"/>
    <n v="0.6"/>
    <n v="24"/>
    <n v="-1"/>
    <d v="2017-03-20T00:00:00"/>
    <d v="2017-03-01T00:00:00"/>
    <d v="2017-03-20T00:00:00"/>
    <s v="Monday"/>
    <d v="1899-12-30T18:51:07"/>
    <d v="1899-12-30T19:00:00"/>
    <n v="1"/>
    <d v="2017-03-20T00:00:00"/>
    <d v="2017-03-01T00:00:00"/>
    <d v="2017-03-20T00:00:00"/>
    <s v="Monday"/>
    <d v="1899-12-30T18:55:42"/>
    <d v="1899-12-30T19:00:00"/>
    <s v="One Way"/>
  </r>
  <r>
    <n v="1357250"/>
    <s v="RFID Card Member"/>
    <s v="Milwaukee"/>
    <s v="WI"/>
    <n v="53202"/>
    <s v="UNITED STATES"/>
    <s v="Annual Pass"/>
    <n v="361"/>
    <x v="2"/>
    <n v="43.03886"/>
    <n v="-87.902720000000002"/>
    <x v="2"/>
    <n v="43.048200000000001"/>
    <n v="-87.900859999999994"/>
    <n v="5"/>
    <n v="0"/>
    <n v="0.8"/>
    <n v="0.7"/>
    <n v="30"/>
    <n v="-1"/>
    <d v="2017-03-20T00:00:00"/>
    <d v="2017-03-01T00:00:00"/>
    <d v="2017-03-20T00:00:00"/>
    <s v="Monday"/>
    <d v="1899-12-30T20:49:18"/>
    <d v="1899-12-30T21:00:00"/>
    <n v="1"/>
    <d v="2017-03-20T00:00:00"/>
    <d v="2017-03-01T00:00:00"/>
    <d v="2017-03-20T00:00:00"/>
    <s v="Monday"/>
    <d v="1899-12-30T20:54:27"/>
    <d v="1899-12-30T21:00:00"/>
    <s v="One Way"/>
  </r>
  <r>
    <n v="1517760"/>
    <s v="RFID Card Member"/>
    <s v="Milwaukee"/>
    <s v="WI"/>
    <n v="53212"/>
    <s v="UNITED STATES"/>
    <s v="Annual Pass"/>
    <n v="5463"/>
    <x v="28"/>
    <n v="43.052549999999997"/>
    <n v="-87.909329999999997"/>
    <x v="28"/>
    <n v="43.038719999999998"/>
    <n v="-87.905339999999995"/>
    <n v="11"/>
    <n v="0"/>
    <n v="1.7"/>
    <n v="1.6"/>
    <n v="66"/>
    <n v="-1"/>
    <d v="2017-03-21T00:00:00"/>
    <d v="2017-03-01T00:00:00"/>
    <d v="2017-03-21T00:00:00"/>
    <s v="Tuesday"/>
    <d v="1899-12-30T07:22:23"/>
    <d v="1899-12-30T07:00:00"/>
    <n v="1"/>
    <d v="2017-03-21T00:00:00"/>
    <d v="2017-03-01T00:00:00"/>
    <d v="2017-03-21T00:00:00"/>
    <s v="Tuesday"/>
    <d v="1899-12-30T07:33:04"/>
    <d v="1899-12-30T08:00:00"/>
    <s v="One Way"/>
  </r>
  <r>
    <n v="1088320"/>
    <s v="RFID Card Member"/>
    <s v="milwaukee"/>
    <s v="WI"/>
    <n v="53202"/>
    <s v="UNITED STATES"/>
    <s v="Annual Pass"/>
    <n v="38"/>
    <x v="1"/>
    <n v="43.048200000000001"/>
    <n v="-87.900859999999994"/>
    <x v="1"/>
    <n v="43.03886"/>
    <n v="-87.902720000000002"/>
    <n v="5"/>
    <n v="0"/>
    <n v="0.8"/>
    <n v="0.7"/>
    <n v="30"/>
    <n v="-1"/>
    <d v="2017-03-21T00:00:00"/>
    <d v="2017-03-01T00:00:00"/>
    <d v="2017-03-21T00:00:00"/>
    <s v="Tuesday"/>
    <d v="1899-12-30T08:34:26"/>
    <d v="1899-12-30T09:00:00"/>
    <n v="1"/>
    <d v="2017-03-21T00:00:00"/>
    <d v="2017-03-01T00:00:00"/>
    <d v="2017-03-21T00:00:00"/>
    <s v="Tuesday"/>
    <d v="1899-12-30T08:39:57"/>
    <d v="1899-12-30T09:00:00"/>
    <s v="One Way"/>
  </r>
  <r>
    <n v="1252865"/>
    <s v="RFID Card Member"/>
    <s v="Kaukauna"/>
    <s v="WI"/>
    <n v="54130"/>
    <s v="UNITED STATES"/>
    <s v="Bublr for Organizations"/>
    <n v="5565"/>
    <x v="6"/>
    <n v="43.078530000000001"/>
    <n v="-87.882620000000003"/>
    <x v="11"/>
    <n v="43.078530000000001"/>
    <n v="-87.882620000000003"/>
    <n v="31"/>
    <n v="0"/>
    <n v="4.7"/>
    <n v="4.4000000000000004"/>
    <n v="186"/>
    <n v="-1"/>
    <d v="2017-03-21T00:00:00"/>
    <d v="2017-03-01T00:00:00"/>
    <d v="2017-03-21T00:00:00"/>
    <s v="Tuesday"/>
    <d v="1899-12-30T13:42:40"/>
    <d v="1899-12-30T14:00:00"/>
    <n v="1"/>
    <d v="2017-03-21T00:00:00"/>
    <d v="2017-03-01T00:00:00"/>
    <d v="2017-03-21T00:00:00"/>
    <s v="Tuesday"/>
    <d v="1899-12-30T14:13:06"/>
    <d v="1899-12-30T14:00:00"/>
    <s v="Round Trip"/>
  </r>
  <r>
    <n v="563412"/>
    <s v="RFID Card Member"/>
    <s v="Kenilworth"/>
    <s v="IL"/>
    <n v="60043"/>
    <s v="UNITED STATES"/>
    <s v="Annual Pass"/>
    <n v="5572"/>
    <x v="14"/>
    <n v="43.049230000000001"/>
    <n v="-87.911940000000001"/>
    <x v="27"/>
    <n v="43.034619999999997"/>
    <n v="-87.917500000000004"/>
    <n v="15"/>
    <n v="0"/>
    <n v="2.2999999999999998"/>
    <n v="2.1"/>
    <n v="90"/>
    <n v="-1"/>
    <d v="2017-03-21T00:00:00"/>
    <d v="2017-03-01T00:00:00"/>
    <d v="2017-03-21T00:00:00"/>
    <s v="Tuesday"/>
    <d v="1899-12-30T17:22:33"/>
    <d v="1899-12-30T17:00:00"/>
    <n v="1"/>
    <d v="2017-03-21T00:00:00"/>
    <d v="2017-03-01T00:00:00"/>
    <d v="2017-03-21T00:00:00"/>
    <s v="Tuesday"/>
    <d v="1899-12-30T17:37:58"/>
    <d v="1899-12-30T18:00:00"/>
    <s v="One Way"/>
  </r>
  <r>
    <n v="1408049"/>
    <s v="RFID Card Member"/>
    <s v="Milwaukee"/>
    <s v="WI"/>
    <n v="53202"/>
    <s v="UNITED STATES"/>
    <s v="Annual Pass"/>
    <n v="23"/>
    <x v="18"/>
    <n v="43.034619999999997"/>
    <n v="-87.917500000000004"/>
    <x v="13"/>
    <n v="43.031480000000002"/>
    <n v="-87.908169999999998"/>
    <n v="9"/>
    <n v="0"/>
    <n v="1.4"/>
    <n v="1.3"/>
    <n v="54"/>
    <n v="-1"/>
    <d v="2017-03-21T00:00:00"/>
    <d v="2017-03-01T00:00:00"/>
    <d v="2017-03-21T00:00:00"/>
    <s v="Tuesday"/>
    <d v="1899-12-30T20:39:54"/>
    <d v="1899-12-30T21:00:00"/>
    <n v="1"/>
    <d v="2017-03-21T00:00:00"/>
    <d v="2017-03-01T00:00:00"/>
    <d v="2017-03-21T00:00:00"/>
    <s v="Tuesday"/>
    <d v="1899-12-30T20:48:54"/>
    <d v="1899-12-30T21:00:00"/>
    <s v="One Way"/>
  </r>
  <r>
    <n v="1357250"/>
    <s v="RFID Card Member"/>
    <s v="Milwaukee"/>
    <s v="WI"/>
    <n v="53202"/>
    <s v="UNITED STATES"/>
    <s v="Annual Pass"/>
    <n v="361"/>
    <x v="1"/>
    <n v="43.048200000000001"/>
    <n v="-87.900859999999994"/>
    <x v="1"/>
    <n v="43.03886"/>
    <n v="-87.902720000000002"/>
    <n v="5"/>
    <n v="0"/>
    <n v="0.8"/>
    <n v="0.7"/>
    <n v="30"/>
    <n v="-1"/>
    <d v="2017-03-22T00:00:00"/>
    <d v="2017-03-01T00:00:00"/>
    <d v="2017-03-22T00:00:00"/>
    <s v="Wednesday"/>
    <d v="1899-12-30T08:22:53"/>
    <d v="1899-12-30T08:00:00"/>
    <n v="1"/>
    <d v="2017-03-22T00:00:00"/>
    <d v="2017-03-01T00:00:00"/>
    <d v="2017-03-22T00:00:00"/>
    <s v="Wednesday"/>
    <d v="1899-12-30T08:27:46"/>
    <d v="1899-12-30T08:00:00"/>
    <s v="One Way"/>
  </r>
  <r>
    <n v="1468078"/>
    <s v="RFID Card Member"/>
    <s v="Milwaukee "/>
    <s v="WI"/>
    <n v="53209"/>
    <s v="UNITED STATES"/>
    <s v="Annual Pass"/>
    <n v="11135"/>
    <x v="48"/>
    <n v="43.058619999999998"/>
    <n v="-87.885319999999993"/>
    <x v="43"/>
    <n v="43.046570000000003"/>
    <n v="-87.908720000000002"/>
    <n v="15"/>
    <n v="0"/>
    <n v="2.2999999999999998"/>
    <n v="2.1"/>
    <n v="90"/>
    <n v="-1"/>
    <d v="2017-03-22T00:00:00"/>
    <d v="2017-03-01T00:00:00"/>
    <d v="2017-03-22T00:00:00"/>
    <s v="Wednesday"/>
    <d v="1899-12-30T08:44:07"/>
    <d v="1899-12-30T09:00:00"/>
    <n v="1"/>
    <d v="2017-03-22T00:00:00"/>
    <d v="2017-03-01T00:00:00"/>
    <d v="2017-03-22T00:00:00"/>
    <s v="Wednesday"/>
    <d v="1899-12-30T08:59:11"/>
    <d v="1899-12-30T09:00:00"/>
    <s v="One Way"/>
  </r>
  <r>
    <n v="1321282"/>
    <s v="RFID Card Member"/>
    <s v="Milwaukee"/>
    <s v="WI"/>
    <n v="53202"/>
    <s v="UNITED STATES"/>
    <s v="Annual Pass"/>
    <n v="11114"/>
    <x v="13"/>
    <n v="43.03913"/>
    <n v="-87.916150000000002"/>
    <x v="0"/>
    <n v="43.04824"/>
    <n v="-87.904970000000006"/>
    <n v="10"/>
    <n v="0"/>
    <n v="1.5"/>
    <n v="1.4"/>
    <n v="60"/>
    <n v="-1"/>
    <d v="2017-03-22T00:00:00"/>
    <d v="2017-03-01T00:00:00"/>
    <d v="2017-03-22T00:00:00"/>
    <s v="Wednesday"/>
    <d v="1899-12-30T17:21:29"/>
    <d v="1899-12-30T17:00:00"/>
    <n v="1"/>
    <d v="2017-03-22T00:00:00"/>
    <d v="2017-03-01T00:00:00"/>
    <d v="2017-03-22T00:00:00"/>
    <s v="Wednesday"/>
    <d v="1899-12-30T17:31:08"/>
    <d v="1899-12-30T18:00:00"/>
    <s v="One Way"/>
  </r>
  <r>
    <n v="563412"/>
    <s v="RFID Card Member"/>
    <s v="Kenilworth"/>
    <s v="IL"/>
    <n v="60043"/>
    <s v="UNITED STATES"/>
    <s v="Annual Pass"/>
    <n v="5531"/>
    <x v="14"/>
    <n v="43.049230000000001"/>
    <n v="-87.911940000000001"/>
    <x v="27"/>
    <n v="43.034619999999997"/>
    <n v="-87.917500000000004"/>
    <n v="15"/>
    <n v="0"/>
    <n v="2.2999999999999998"/>
    <n v="2.1"/>
    <n v="90"/>
    <n v="-1"/>
    <d v="2017-03-22T00:00:00"/>
    <d v="2017-03-01T00:00:00"/>
    <d v="2017-03-22T00:00:00"/>
    <s v="Wednesday"/>
    <d v="1899-12-30T17:22:37"/>
    <d v="1899-12-30T17:00:00"/>
    <n v="1"/>
    <d v="2017-03-22T00:00:00"/>
    <d v="2017-03-01T00:00:00"/>
    <d v="2017-03-22T00:00:00"/>
    <s v="Wednesday"/>
    <d v="1899-12-30T17:37:44"/>
    <d v="1899-12-30T18:00:00"/>
    <s v="One Way"/>
  </r>
  <r>
    <n v="1276651"/>
    <s v="RFID Card Member"/>
    <s v="Milwaukee"/>
    <s v="WI"/>
    <n v="53211"/>
    <s v="UNITED STATES"/>
    <s v="Annual Pass"/>
    <n v="976"/>
    <x v="28"/>
    <n v="43.052549999999997"/>
    <n v="-87.909329999999997"/>
    <x v="44"/>
    <n v="43.077359999999999"/>
    <n v="-87.880769999999998"/>
    <n v="24"/>
    <n v="0"/>
    <n v="3.6"/>
    <n v="3.4"/>
    <n v="144"/>
    <n v="-1"/>
    <d v="2017-03-22T00:00:00"/>
    <d v="2017-03-01T00:00:00"/>
    <d v="2017-03-22T00:00:00"/>
    <s v="Wednesday"/>
    <d v="1899-12-30T18:31:00"/>
    <d v="1899-12-30T19:00:00"/>
    <n v="1"/>
    <d v="2017-03-22T00:00:00"/>
    <d v="2017-03-01T00:00:00"/>
    <d v="2017-03-22T00:00:00"/>
    <s v="Wednesday"/>
    <d v="1899-12-30T18:55:30"/>
    <d v="1899-12-30T19:00:00"/>
    <s v="One Way"/>
  </r>
  <r>
    <n v="1088320"/>
    <s v="RFID Card Member"/>
    <s v="milwaukee"/>
    <s v="WI"/>
    <n v="53202"/>
    <s v="UNITED STATES"/>
    <s v="Annual Pass"/>
    <n v="38"/>
    <x v="8"/>
    <n v="43.04804"/>
    <n v="-87.896720000000002"/>
    <x v="1"/>
    <n v="43.03886"/>
    <n v="-87.902720000000002"/>
    <n v="11"/>
    <n v="0"/>
    <n v="1.7"/>
    <n v="1.6"/>
    <n v="66"/>
    <n v="-1"/>
    <d v="2017-03-23T00:00:00"/>
    <d v="2017-03-01T00:00:00"/>
    <d v="2017-03-23T00:00:00"/>
    <s v="Thursday"/>
    <d v="1899-12-30T08:14:53"/>
    <d v="1899-12-30T08:00:00"/>
    <n v="1"/>
    <d v="2017-03-23T00:00:00"/>
    <d v="2017-03-01T00:00:00"/>
    <d v="2017-03-23T00:00:00"/>
    <s v="Thursday"/>
    <d v="1899-12-30T08:25:09"/>
    <d v="1899-12-30T08:00:00"/>
    <s v="One Way"/>
  </r>
  <r>
    <n v="1260485"/>
    <s v="RFID Card Member"/>
    <s v="Shorewood"/>
    <s v="WI"/>
    <n v="53211"/>
    <s v="UNITED STATES"/>
    <s v="Annual Pass"/>
    <n v="5558"/>
    <x v="38"/>
    <n v="43.038719999999998"/>
    <n v="-87.905339999999995"/>
    <x v="1"/>
    <n v="43.03886"/>
    <n v="-87.902720000000002"/>
    <n v="3"/>
    <n v="0"/>
    <n v="0.5"/>
    <n v="0.4"/>
    <n v="18"/>
    <n v="-1"/>
    <d v="2017-03-23T00:00:00"/>
    <d v="2017-03-01T00:00:00"/>
    <d v="2017-03-23T00:00:00"/>
    <s v="Thursday"/>
    <d v="1899-12-30T08:45:53"/>
    <d v="1899-12-30T09:00:00"/>
    <n v="1"/>
    <d v="2017-03-23T00:00:00"/>
    <d v="2017-03-01T00:00:00"/>
    <d v="2017-03-23T00:00:00"/>
    <s v="Thursday"/>
    <d v="1899-12-30T08:48:03"/>
    <d v="1899-12-30T09:00:00"/>
    <s v="One Way"/>
  </r>
  <r>
    <n v="1391757"/>
    <s v="RFID Card Member"/>
    <s v="Milwaukee"/>
    <s v="WI"/>
    <n v="53211"/>
    <s v="UNITED STATES"/>
    <s v="Annual Pass"/>
    <n v="5550"/>
    <x v="1"/>
    <n v="43.048200000000001"/>
    <n v="-87.900859999999994"/>
    <x v="1"/>
    <n v="43.03886"/>
    <n v="-87.902720000000002"/>
    <n v="6"/>
    <n v="0"/>
    <n v="0.9"/>
    <n v="0.9"/>
    <n v="36"/>
    <n v="-1"/>
    <d v="2017-03-23T00:00:00"/>
    <d v="2017-03-01T00:00:00"/>
    <d v="2017-03-23T00:00:00"/>
    <s v="Thursday"/>
    <d v="1899-12-30T09:33:51"/>
    <d v="1899-12-30T10:00:00"/>
    <n v="1"/>
    <d v="2017-03-23T00:00:00"/>
    <d v="2017-03-01T00:00:00"/>
    <d v="2017-03-23T00:00:00"/>
    <s v="Thursday"/>
    <d v="1899-12-30T09:39:24"/>
    <d v="1899-12-30T10:00:00"/>
    <s v="One Way"/>
  </r>
  <r>
    <n v="1466945"/>
    <s v="RFID Card Member"/>
    <s v="Milwaukee"/>
    <s v="WI"/>
    <n v="53211"/>
    <s v="UNITED STATES"/>
    <s v="Annual Pass"/>
    <n v="33"/>
    <x v="52"/>
    <n v="43.069021999999997"/>
    <n v="-87.887940999999998"/>
    <x v="18"/>
    <n v="43.074890000000003"/>
    <n v="-87.882810000000006"/>
    <n v="7"/>
    <n v="0"/>
    <n v="1.1000000000000001"/>
    <n v="1"/>
    <n v="42"/>
    <n v="-1"/>
    <d v="2017-03-23T00:00:00"/>
    <d v="2017-03-01T00:00:00"/>
    <d v="2017-03-23T00:00:00"/>
    <s v="Thursday"/>
    <d v="1899-12-30T10:11:37"/>
    <d v="1899-12-30T10:00:00"/>
    <n v="1"/>
    <d v="2017-03-23T00:00:00"/>
    <d v="2017-03-01T00:00:00"/>
    <d v="2017-03-23T00:00:00"/>
    <s v="Thursday"/>
    <d v="1899-12-30T10:18:39"/>
    <d v="1899-12-30T10:00:00"/>
    <s v="One Way"/>
  </r>
  <r>
    <n v="1437870"/>
    <s v="RFID Card Member"/>
    <s v="Milwaukee"/>
    <s v="WI"/>
    <n v="53223"/>
    <s v="UNITED STATES"/>
    <s v="Annual Pass"/>
    <n v="11138"/>
    <x v="46"/>
    <n v="43.063749000000001"/>
    <n v="-87.887962999999999"/>
    <x v="31"/>
    <n v="43.069021999999997"/>
    <n v="-87.887940999999998"/>
    <n v="4"/>
    <n v="0"/>
    <n v="0.6"/>
    <n v="0.6"/>
    <n v="24"/>
    <n v="-1"/>
    <d v="2017-03-23T00:00:00"/>
    <d v="2017-03-01T00:00:00"/>
    <d v="2017-03-23T00:00:00"/>
    <s v="Thursday"/>
    <d v="1899-12-30T10:59:23"/>
    <d v="1899-12-30T11:00:00"/>
    <n v="1"/>
    <d v="2017-03-23T00:00:00"/>
    <d v="2017-03-01T00:00:00"/>
    <d v="2017-03-23T00:00:00"/>
    <s v="Thursday"/>
    <d v="1899-12-30T11:03:01"/>
    <d v="1899-12-30T11:00:00"/>
    <s v="One Way"/>
  </r>
  <r>
    <n v="545427"/>
    <s v="RFID Card Member"/>
    <s v="Milwaukee"/>
    <s v="WI"/>
    <n v="53211"/>
    <s v="UNITED STATES"/>
    <s v="Annual Pass"/>
    <n v="5513"/>
    <x v="3"/>
    <n v="43.03519"/>
    <n v="-87.907390000000007"/>
    <x v="28"/>
    <n v="43.038719999999998"/>
    <n v="-87.905339999999995"/>
    <n v="5"/>
    <n v="0"/>
    <n v="0.8"/>
    <n v="0.7"/>
    <n v="30"/>
    <n v="-1"/>
    <d v="2017-03-23T00:00:00"/>
    <d v="2017-03-01T00:00:00"/>
    <d v="2017-03-23T00:00:00"/>
    <s v="Thursday"/>
    <d v="1899-12-30T13:22:59"/>
    <d v="1899-12-30T13:00:00"/>
    <n v="1"/>
    <d v="2017-03-23T00:00:00"/>
    <d v="2017-03-01T00:00:00"/>
    <d v="2017-03-23T00:00:00"/>
    <s v="Thursday"/>
    <d v="1899-12-30T13:27:28"/>
    <d v="1899-12-30T13:00:00"/>
    <s v="One Way"/>
  </r>
  <r>
    <n v="1425087"/>
    <s v="RFID Card Member"/>
    <s v="milwaukee"/>
    <s v="WI"/>
    <n v="53212"/>
    <s v="UNITED STATES"/>
    <s v="Annual Pass"/>
    <n v="5555"/>
    <x v="13"/>
    <n v="43.03913"/>
    <n v="-87.916150000000002"/>
    <x v="47"/>
    <n v="43.06033"/>
    <n v="-87.89546"/>
    <n v="12"/>
    <n v="0"/>
    <n v="1.8"/>
    <n v="1.7"/>
    <n v="72"/>
    <n v="-1"/>
    <d v="2017-03-24T00:00:00"/>
    <d v="2017-03-01T00:00:00"/>
    <d v="2017-03-24T00:00:00"/>
    <s v="Friday"/>
    <d v="1899-12-30T07:53:07"/>
    <d v="1899-12-30T08:00:00"/>
    <n v="1"/>
    <d v="2017-03-24T00:00:00"/>
    <d v="2017-03-01T00:00:00"/>
    <d v="2017-03-24T00:00:00"/>
    <s v="Friday"/>
    <d v="1899-12-30T08:05:00"/>
    <d v="1899-12-30T08:00:00"/>
    <s v="One Way"/>
  </r>
  <r>
    <n v="1135547"/>
    <s v="RFID Card Member"/>
    <s v="Milwaukee"/>
    <s v="WI"/>
    <n v="53202"/>
    <s v="UNITED STATES"/>
    <s v="Annual Pass"/>
    <n v="13"/>
    <x v="15"/>
    <n v="43.04824"/>
    <n v="-87.904970000000006"/>
    <x v="9"/>
    <n v="43.03913"/>
    <n v="-87.916150000000002"/>
    <n v="53"/>
    <n v="0"/>
    <n v="8"/>
    <n v="7.6"/>
    <n v="318"/>
    <n v="-1"/>
    <d v="2017-03-24T00:00:00"/>
    <d v="2017-03-01T00:00:00"/>
    <d v="2017-03-24T00:00:00"/>
    <s v="Friday"/>
    <d v="1899-12-30T11:21:48"/>
    <d v="1899-12-30T11:00:00"/>
    <n v="1"/>
    <d v="2017-03-24T00:00:00"/>
    <d v="2017-03-01T00:00:00"/>
    <d v="2017-03-24T00:00:00"/>
    <s v="Friday"/>
    <d v="1899-12-30T12:14:53"/>
    <d v="1899-12-30T12:00:00"/>
    <s v="One Way"/>
  </r>
  <r>
    <n v="1260485"/>
    <s v="RFID Card Member"/>
    <s v="Shorewood"/>
    <s v="WI"/>
    <n v="53211"/>
    <s v="UNITED STATES"/>
    <s v="Annual Pass"/>
    <n v="11000"/>
    <x v="38"/>
    <n v="43.038719999999998"/>
    <n v="-87.905339999999995"/>
    <x v="1"/>
    <n v="43.03886"/>
    <n v="-87.902720000000002"/>
    <n v="2"/>
    <n v="0"/>
    <n v="0.3"/>
    <n v="0.3"/>
    <n v="12"/>
    <n v="-1"/>
    <d v="2017-03-24T00:00:00"/>
    <d v="2017-03-01T00:00:00"/>
    <d v="2017-03-24T00:00:00"/>
    <s v="Friday"/>
    <d v="1899-12-30T13:41:53"/>
    <d v="1899-12-30T14:00:00"/>
    <n v="1"/>
    <d v="2017-03-24T00:00:00"/>
    <d v="2017-03-01T00:00:00"/>
    <d v="2017-03-24T00:00:00"/>
    <s v="Friday"/>
    <d v="1899-12-30T13:43:48"/>
    <d v="1899-12-30T14:00:00"/>
    <s v="One Way"/>
  </r>
  <r>
    <n v="1378271"/>
    <s v="RFID Card Member"/>
    <s v="Milwaukee"/>
    <s v="WI"/>
    <n v="53202"/>
    <s v="UNITED STATES"/>
    <s v="Annual Pass"/>
    <n v="5527"/>
    <x v="35"/>
    <n v="43.074655999999997"/>
    <n v="-87.889011999999994"/>
    <x v="7"/>
    <n v="43.074655999999997"/>
    <n v="-87.889011999999994"/>
    <n v="2"/>
    <n v="0"/>
    <n v="0.3"/>
    <n v="0.3"/>
    <n v="12"/>
    <n v="-1"/>
    <d v="2017-03-24T00:00:00"/>
    <d v="2017-03-01T00:00:00"/>
    <d v="2017-03-24T00:00:00"/>
    <s v="Friday"/>
    <d v="1899-12-30T18:44:33"/>
    <d v="1899-12-30T19:00:00"/>
    <n v="1"/>
    <d v="2017-03-24T00:00:00"/>
    <d v="2017-03-01T00:00:00"/>
    <d v="2017-03-24T00:00:00"/>
    <s v="Friday"/>
    <d v="1899-12-30T18:46:21"/>
    <d v="1899-12-30T19:00:00"/>
    <s v="Round Trip"/>
  </r>
  <r>
    <n v="1425087"/>
    <s v="RFID Card Member"/>
    <s v="milwaukee"/>
    <s v="WI"/>
    <n v="53212"/>
    <s v="UNITED STATES"/>
    <s v="Annual Pass"/>
    <n v="5555"/>
    <x v="13"/>
    <n v="43.03913"/>
    <n v="-87.916150000000002"/>
    <x v="20"/>
    <n v="43.05847"/>
    <n v="-87.898079999999993"/>
    <n v="12"/>
    <n v="0"/>
    <n v="1.8"/>
    <n v="1.7"/>
    <n v="72"/>
    <n v="-1"/>
    <d v="2017-03-24T00:00:00"/>
    <d v="2017-03-01T00:00:00"/>
    <d v="2017-03-24T00:00:00"/>
    <s v="Friday"/>
    <d v="1899-12-30T20:00:42"/>
    <d v="1899-12-30T20:00:00"/>
    <n v="1"/>
    <d v="2017-03-24T00:00:00"/>
    <d v="2017-03-01T00:00:00"/>
    <d v="2017-03-24T00:00:00"/>
    <s v="Friday"/>
    <d v="1899-12-30T20:12:45"/>
    <d v="1899-12-30T20:00:00"/>
    <s v="One Way"/>
  </r>
  <r>
    <n v="1425087"/>
    <s v="RFID Card Member"/>
    <s v="milwaukee"/>
    <s v="WI"/>
    <n v="53212"/>
    <s v="UNITED STATES"/>
    <s v="Annual Pass"/>
    <n v="11157"/>
    <x v="24"/>
    <n v="43.06033"/>
    <n v="-87.89546"/>
    <x v="9"/>
    <n v="43.03913"/>
    <n v="-87.916150000000002"/>
    <n v="14"/>
    <n v="0"/>
    <n v="2.1"/>
    <n v="2"/>
    <n v="84"/>
    <n v="-1"/>
    <d v="2017-03-25T00:00:00"/>
    <d v="2017-03-01T00:00:00"/>
    <d v="2017-03-25T00:00:00"/>
    <s v="Saturday"/>
    <d v="1899-12-30T05:34:37"/>
    <d v="1899-12-30T06:00:00"/>
    <n v="1"/>
    <d v="2017-03-25T00:00:00"/>
    <d v="2017-03-01T00:00:00"/>
    <d v="2017-03-25T00:00:00"/>
    <s v="Saturday"/>
    <d v="1899-12-30T05:48:06"/>
    <d v="1899-12-30T06:00:00"/>
    <s v="One Way"/>
  </r>
  <r>
    <n v="1357250"/>
    <s v="RFID Card Member"/>
    <s v="Milwaukee"/>
    <s v="WI"/>
    <n v="53202"/>
    <s v="UNITED STATES"/>
    <s v="Annual Pass"/>
    <n v="114"/>
    <x v="29"/>
    <n v="43.045712999999999"/>
    <n v="-87.899756999999994"/>
    <x v="1"/>
    <n v="43.03886"/>
    <n v="-87.902720000000002"/>
    <n v="4"/>
    <n v="0"/>
    <n v="0.6"/>
    <n v="0.6"/>
    <n v="24"/>
    <n v="-1"/>
    <d v="2017-03-25T00:00:00"/>
    <d v="2017-03-01T00:00:00"/>
    <d v="2017-03-25T00:00:00"/>
    <s v="Saturday"/>
    <d v="1899-12-30T13:18:53"/>
    <d v="1899-12-30T13:00:00"/>
    <n v="1"/>
    <d v="2017-03-25T00:00:00"/>
    <d v="2017-03-01T00:00:00"/>
    <d v="2017-03-25T00:00:00"/>
    <s v="Saturday"/>
    <d v="1899-12-30T13:22:12"/>
    <d v="1899-12-30T13:00:00"/>
    <s v="One Way"/>
  </r>
  <r>
    <n v="1224715"/>
    <s v="RFID Card Member"/>
    <s v="Milwaukee"/>
    <s v="WI"/>
    <n v="53212"/>
    <s v="UNITED STATES"/>
    <s v="Annual Pass"/>
    <n v="11085"/>
    <x v="23"/>
    <n v="43.05847"/>
    <n v="-87.898079999999993"/>
    <x v="28"/>
    <n v="43.038719999999998"/>
    <n v="-87.905339999999995"/>
    <n v="10"/>
    <n v="0"/>
    <n v="1.5"/>
    <n v="1.4"/>
    <n v="60"/>
    <n v="-1"/>
    <d v="2017-03-26T00:00:00"/>
    <d v="2017-03-01T00:00:00"/>
    <d v="2017-03-26T00:00:00"/>
    <s v="Sunday"/>
    <d v="1899-12-30T17:12:35"/>
    <d v="1899-12-30T17:00:00"/>
    <n v="1"/>
    <d v="2017-03-26T00:00:00"/>
    <d v="2017-03-01T00:00:00"/>
    <d v="2017-03-26T00:00:00"/>
    <s v="Sunday"/>
    <d v="1899-12-30T17:22:11"/>
    <d v="1899-12-30T17:00:00"/>
    <s v="One Way"/>
  </r>
  <r>
    <n v="1358589"/>
    <s v="RFID Card Member"/>
    <s v="Milwaukee"/>
    <s v="WI"/>
    <n v="53211"/>
    <s v="UNITED STATES"/>
    <s v="Annual Pass"/>
    <n v="5435"/>
    <x v="29"/>
    <n v="43.045712999999999"/>
    <n v="-87.899756999999994"/>
    <x v="0"/>
    <n v="43.04824"/>
    <n v="-87.904970000000006"/>
    <n v="5"/>
    <n v="0"/>
    <n v="0.8"/>
    <n v="0.7"/>
    <n v="30"/>
    <n v="-1"/>
    <d v="2017-03-26T00:00:00"/>
    <d v="2017-03-01T00:00:00"/>
    <d v="2017-03-26T00:00:00"/>
    <s v="Sunday"/>
    <d v="1899-12-30T20:51:37"/>
    <d v="1899-12-30T21:00:00"/>
    <n v="1"/>
    <d v="2017-03-26T00:00:00"/>
    <d v="2017-03-01T00:00:00"/>
    <d v="2017-03-26T00:00:00"/>
    <s v="Sunday"/>
    <d v="1899-12-30T20:56:13"/>
    <d v="1899-12-30T21:00:00"/>
    <s v="One Way"/>
  </r>
  <r>
    <n v="1408049"/>
    <s v="RFID Card Member"/>
    <s v="Milwaukee"/>
    <s v="WI"/>
    <n v="53202"/>
    <s v="UNITED STATES"/>
    <s v="Annual Pass"/>
    <n v="128"/>
    <x v="3"/>
    <n v="43.03519"/>
    <n v="-87.907390000000007"/>
    <x v="27"/>
    <n v="43.034619999999997"/>
    <n v="-87.917500000000004"/>
    <n v="11"/>
    <n v="0"/>
    <n v="1.7"/>
    <n v="1.6"/>
    <n v="66"/>
    <n v="-1"/>
    <d v="2017-03-27T00:00:00"/>
    <d v="2017-03-01T00:00:00"/>
    <d v="2017-03-27T00:00:00"/>
    <s v="Monday"/>
    <d v="1899-12-30T06:25:29"/>
    <d v="1899-12-30T06:00:00"/>
    <n v="1"/>
    <d v="2017-03-27T00:00:00"/>
    <d v="2017-03-01T00:00:00"/>
    <d v="2017-03-27T00:00:00"/>
    <s v="Monday"/>
    <d v="1899-12-30T06:36:15"/>
    <d v="1899-12-30T07:00:00"/>
    <s v="One Way"/>
  </r>
  <r>
    <n v="1478009"/>
    <s v="RFID Card Member"/>
    <s v="Milwaukee"/>
    <s v="WI"/>
    <n v="53211"/>
    <s v="UNITED STATES"/>
    <s v="Annual Pass"/>
    <n v="5508"/>
    <x v="35"/>
    <n v="43.074655999999997"/>
    <n v="-87.889011999999994"/>
    <x v="7"/>
    <n v="43.074655999999997"/>
    <n v="-87.889011999999994"/>
    <n v="2"/>
    <n v="0"/>
    <n v="0.3"/>
    <n v="0.3"/>
    <n v="12"/>
    <n v="-1"/>
    <d v="2017-03-27T00:00:00"/>
    <d v="2017-03-01T00:00:00"/>
    <d v="2017-03-27T00:00:00"/>
    <s v="Monday"/>
    <d v="1899-12-30T07:37:59"/>
    <d v="1899-12-30T08:00:00"/>
    <n v="1"/>
    <d v="2017-03-27T00:00:00"/>
    <d v="2017-03-01T00:00:00"/>
    <d v="2017-03-27T00:00:00"/>
    <s v="Monday"/>
    <d v="1899-12-30T07:39:23"/>
    <d v="1899-12-30T08:00:00"/>
    <s v="Round Trip"/>
  </r>
  <r>
    <n v="1478009"/>
    <s v="RFID Card Member"/>
    <s v="Milwaukee"/>
    <s v="WI"/>
    <n v="53211"/>
    <s v="UNITED STATES"/>
    <s v="Annual Pass"/>
    <n v="11132"/>
    <x v="35"/>
    <n v="43.074655999999997"/>
    <n v="-87.889011999999994"/>
    <x v="4"/>
    <n v="43.038580000000003"/>
    <n v="-87.90934"/>
    <n v="26"/>
    <n v="0"/>
    <n v="3.9"/>
    <n v="3.7"/>
    <n v="156"/>
    <n v="-1"/>
    <d v="2017-03-27T00:00:00"/>
    <d v="2017-03-01T00:00:00"/>
    <d v="2017-03-27T00:00:00"/>
    <s v="Monday"/>
    <d v="1899-12-30T07:39:36"/>
    <d v="1899-12-30T08:00:00"/>
    <n v="1"/>
    <d v="2017-03-27T00:00:00"/>
    <d v="2017-03-01T00:00:00"/>
    <d v="2017-03-27T00:00:00"/>
    <s v="Monday"/>
    <d v="1899-12-30T08:05:40"/>
    <d v="1899-12-30T08:00:00"/>
    <s v="One Way"/>
  </r>
  <r>
    <n v="1360591"/>
    <s v="RFID Card Member"/>
    <s v="Fort Atkinson"/>
    <s v="WI"/>
    <n v="53538"/>
    <s v="UNITED STATES"/>
    <s v="Annual Pass"/>
    <n v="5524"/>
    <x v="6"/>
    <n v="43.078530000000001"/>
    <n v="-87.882620000000003"/>
    <x v="41"/>
    <n v="43.060155999999999"/>
    <n v="-87.881258000000003"/>
    <n v="13"/>
    <n v="0"/>
    <n v="2"/>
    <n v="1.9"/>
    <n v="78"/>
    <n v="-1"/>
    <d v="2017-03-27T00:00:00"/>
    <d v="2017-03-01T00:00:00"/>
    <d v="2017-03-27T00:00:00"/>
    <s v="Monday"/>
    <d v="1899-12-30T15:09:48"/>
    <d v="1899-12-30T15:00:00"/>
    <n v="1"/>
    <d v="2017-03-27T00:00:00"/>
    <d v="2017-03-01T00:00:00"/>
    <d v="2017-03-27T00:00:00"/>
    <s v="Monday"/>
    <d v="1899-12-30T15:22:17"/>
    <d v="1899-12-30T15:00:00"/>
    <s v="One Way"/>
  </r>
  <r>
    <n v="1489319"/>
    <s v="RFID Card Member"/>
    <s v="Brookfield"/>
    <s v="WI"/>
    <n v="53045"/>
    <s v="UNITED STATES"/>
    <s v="Annual Pass"/>
    <n v="11077"/>
    <x v="19"/>
    <n v="43.074890000000003"/>
    <n v="-87.882810000000006"/>
    <x v="19"/>
    <n v="43.060786"/>
    <n v="-87.883825999999999"/>
    <n v="7"/>
    <n v="0"/>
    <n v="1.1000000000000001"/>
    <n v="1"/>
    <n v="42"/>
    <n v="-1"/>
    <d v="2017-03-27T00:00:00"/>
    <d v="2017-03-01T00:00:00"/>
    <d v="2017-03-27T00:00:00"/>
    <s v="Monday"/>
    <d v="1899-12-30T17:06:44"/>
    <d v="1899-12-30T17:00:00"/>
    <n v="1"/>
    <d v="2017-03-27T00:00:00"/>
    <d v="2017-03-01T00:00:00"/>
    <d v="2017-03-27T00:00:00"/>
    <s v="Monday"/>
    <d v="1899-12-30T17:13:40"/>
    <d v="1899-12-30T17:00:00"/>
    <s v="One Way"/>
  </r>
  <r>
    <n v="1408049"/>
    <s v="RFID Card Member"/>
    <s v="Milwaukee"/>
    <s v="WI"/>
    <n v="53202"/>
    <s v="UNITED STATES"/>
    <s v="Annual Pass"/>
    <n v="271"/>
    <x v="3"/>
    <n v="43.03519"/>
    <n v="-87.907390000000007"/>
    <x v="27"/>
    <n v="43.034619999999997"/>
    <n v="-87.917500000000004"/>
    <n v="9"/>
    <n v="0"/>
    <n v="1.4"/>
    <n v="1.3"/>
    <n v="54"/>
    <n v="-1"/>
    <d v="2017-03-28T00:00:00"/>
    <d v="2017-03-01T00:00:00"/>
    <d v="2017-03-28T00:00:00"/>
    <s v="Tuesday"/>
    <d v="1899-12-30T06:34:25"/>
    <d v="1899-12-30T07:00:00"/>
    <n v="1"/>
    <d v="2017-03-28T00:00:00"/>
    <d v="2017-03-01T00:00:00"/>
    <d v="2017-03-28T00:00:00"/>
    <s v="Tuesday"/>
    <d v="1899-12-30T06:43:02"/>
    <d v="1899-12-30T07:00:00"/>
    <s v="One Way"/>
  </r>
  <r>
    <n v="1437870"/>
    <s v="RFID Card Member"/>
    <s v="Milwaukee"/>
    <s v="WI"/>
    <n v="53223"/>
    <s v="UNITED STATES"/>
    <s v="Annual Pass"/>
    <n v="11161"/>
    <x v="0"/>
    <n v="43.042490000000001"/>
    <n v="-87.909959999999998"/>
    <x v="22"/>
    <n v="43.060250000000003"/>
    <n v="-87.892169999999993"/>
    <n v="23"/>
    <n v="0"/>
    <n v="3.5"/>
    <n v="3.3"/>
    <n v="138"/>
    <n v="-1"/>
    <d v="2017-03-28T00:00:00"/>
    <d v="2017-03-01T00:00:00"/>
    <d v="2017-03-28T00:00:00"/>
    <s v="Tuesday"/>
    <d v="1899-12-30T09:55:17"/>
    <d v="1899-12-30T10:00:00"/>
    <n v="1"/>
    <d v="2017-03-28T00:00:00"/>
    <d v="2017-03-01T00:00:00"/>
    <d v="2017-03-28T00:00:00"/>
    <s v="Tuesday"/>
    <d v="1899-12-30T10:18:58"/>
    <d v="1899-12-30T10:00:00"/>
    <s v="One Way"/>
  </r>
  <r>
    <n v="1449580"/>
    <s v="RFID Card Member"/>
    <s v="Hibbing"/>
    <s v="MN"/>
    <n v="55746"/>
    <s v="UNITED STATES"/>
    <s v="Annual Pass"/>
    <n v="33"/>
    <x v="19"/>
    <n v="43.074890000000003"/>
    <n v="-87.882810000000006"/>
    <x v="49"/>
    <n v="43.066893999999998"/>
    <n v="-87.877936000000005"/>
    <n v="6"/>
    <n v="0"/>
    <n v="0.9"/>
    <n v="0.9"/>
    <n v="36"/>
    <n v="-1"/>
    <d v="2017-03-28T00:00:00"/>
    <d v="2017-03-01T00:00:00"/>
    <d v="2017-03-28T00:00:00"/>
    <s v="Tuesday"/>
    <d v="1899-12-30T17:25:18"/>
    <d v="1899-12-30T17:00:00"/>
    <n v="1"/>
    <d v="2017-03-28T00:00:00"/>
    <d v="2017-03-01T00:00:00"/>
    <d v="2017-03-28T00:00:00"/>
    <s v="Tuesday"/>
    <d v="1899-12-30T17:31:33"/>
    <d v="1899-12-30T18:00:00"/>
    <s v="One Way"/>
  </r>
  <r>
    <n v="1164700"/>
    <s v="RFID Card Member"/>
    <s v="Milwaukee"/>
    <s v="WI"/>
    <n v="53202"/>
    <s v="UNITED STATES"/>
    <s v="Annual Pass"/>
    <n v="5555"/>
    <x v="23"/>
    <n v="43.05847"/>
    <n v="-87.898079999999993"/>
    <x v="24"/>
    <n v="43.052549999999997"/>
    <n v="-87.909329999999997"/>
    <n v="3"/>
    <n v="0"/>
    <n v="0.5"/>
    <n v="0.4"/>
    <n v="18"/>
    <n v="-1"/>
    <d v="2017-03-28T00:00:00"/>
    <d v="2017-03-01T00:00:00"/>
    <d v="2017-03-28T00:00:00"/>
    <s v="Tuesday"/>
    <d v="1899-12-30T19:49:00"/>
    <d v="1899-12-30T20:00:00"/>
    <n v="1"/>
    <d v="2017-03-28T00:00:00"/>
    <d v="2017-03-01T00:00:00"/>
    <d v="2017-03-28T00:00:00"/>
    <s v="Tuesday"/>
    <d v="1899-12-30T19:52:17"/>
    <d v="1899-12-30T20:00:00"/>
    <s v="One Way"/>
  </r>
  <r>
    <n v="1408049"/>
    <s v="RFID Card Member"/>
    <s v="Milwaukee"/>
    <s v="WI"/>
    <n v="53202"/>
    <s v="UNITED STATES"/>
    <s v="Annual Pass"/>
    <n v="271"/>
    <x v="18"/>
    <n v="43.034619999999997"/>
    <n v="-87.917500000000004"/>
    <x v="13"/>
    <n v="43.031480000000002"/>
    <n v="-87.908169999999998"/>
    <n v="8"/>
    <n v="0"/>
    <n v="1.2"/>
    <n v="1.1000000000000001"/>
    <n v="48"/>
    <n v="-1"/>
    <d v="2017-03-28T00:00:00"/>
    <d v="2017-03-01T00:00:00"/>
    <d v="2017-03-28T00:00:00"/>
    <s v="Tuesday"/>
    <d v="1899-12-30T20:38:09"/>
    <d v="1899-12-30T21:00:00"/>
    <n v="1"/>
    <d v="2017-03-28T00:00:00"/>
    <d v="2017-03-01T00:00:00"/>
    <d v="2017-03-28T00:00:00"/>
    <s v="Tuesday"/>
    <d v="1899-12-30T20:46:38"/>
    <d v="1899-12-30T21:00:00"/>
    <s v="One Way"/>
  </r>
  <r>
    <n v="1369145"/>
    <s v="RFID Card Member"/>
    <s v="Milwaukee"/>
    <s v="WI"/>
    <n v="53211"/>
    <s v="UNITED STATES"/>
    <s v="Annual Pass"/>
    <n v="214"/>
    <x v="6"/>
    <n v="43.078530000000001"/>
    <n v="-87.882620000000003"/>
    <x v="11"/>
    <n v="43.078530000000001"/>
    <n v="-87.882620000000003"/>
    <n v="17"/>
    <n v="0"/>
    <n v="2.6"/>
    <n v="2.4"/>
    <n v="102"/>
    <n v="-1"/>
    <d v="2017-03-29T00:00:00"/>
    <d v="2017-03-01T00:00:00"/>
    <d v="2017-03-29T00:00:00"/>
    <s v="Wednesday"/>
    <d v="1899-12-30T18:11:42"/>
    <d v="1899-12-30T18:00:00"/>
    <n v="1"/>
    <d v="2017-03-29T00:00:00"/>
    <d v="2017-03-01T00:00:00"/>
    <d v="2017-03-29T00:00:00"/>
    <s v="Wednesday"/>
    <d v="1899-12-30T18:28:05"/>
    <d v="1899-12-30T18:00:00"/>
    <s v="Round Trip"/>
  </r>
  <r>
    <n v="1276651"/>
    <s v="RFID Card Member"/>
    <s v="Milwaukee"/>
    <s v="WI"/>
    <n v="53211"/>
    <s v="UNITED STATES"/>
    <s v="Annual Pass"/>
    <n v="19"/>
    <x v="42"/>
    <n v="43.05097"/>
    <n v="-87.906440000000003"/>
    <x v="44"/>
    <n v="43.077359999999999"/>
    <n v="-87.880769999999998"/>
    <n v="25"/>
    <n v="0"/>
    <n v="3.8"/>
    <n v="3.6"/>
    <n v="150"/>
    <n v="-1"/>
    <d v="2017-03-29T00:00:00"/>
    <d v="2017-03-01T00:00:00"/>
    <d v="2017-03-29T00:00:00"/>
    <s v="Wednesday"/>
    <d v="1899-12-30T18:36:21"/>
    <d v="1899-12-30T19:00:00"/>
    <n v="1"/>
    <d v="2017-03-29T00:00:00"/>
    <d v="2017-03-01T00:00:00"/>
    <d v="2017-03-29T00:00:00"/>
    <s v="Wednesday"/>
    <d v="1899-12-30T19:01:17"/>
    <d v="1899-12-30T19:00:00"/>
    <s v="One Way"/>
  </r>
  <r>
    <n v="1088320"/>
    <s v="RFID Card Member"/>
    <s v="milwaukee"/>
    <s v="WI"/>
    <n v="53202"/>
    <s v="UNITED STATES"/>
    <s v="Annual Pass"/>
    <n v="106"/>
    <x v="2"/>
    <n v="43.03886"/>
    <n v="-87.902720000000002"/>
    <x v="25"/>
    <n v="43.04804"/>
    <n v="-87.896720000000002"/>
    <n v="9"/>
    <n v="0"/>
    <n v="1.4"/>
    <n v="1.3"/>
    <n v="54"/>
    <n v="-1"/>
    <d v="2017-03-30T00:00:00"/>
    <d v="2017-03-01T00:00:00"/>
    <d v="2017-03-30T00:00:00"/>
    <s v="Thursday"/>
    <d v="1899-12-30T18:19:37"/>
    <d v="1899-12-30T18:00:00"/>
    <n v="1"/>
    <d v="2017-03-30T00:00:00"/>
    <d v="2017-03-01T00:00:00"/>
    <d v="2017-03-30T00:00:00"/>
    <s v="Thursday"/>
    <d v="1899-12-30T18:28:17"/>
    <d v="1899-12-30T18:00:00"/>
    <s v="One Way"/>
  </r>
  <r>
    <n v="1251113"/>
    <s v="RFID Card Member"/>
    <s v="Neenah"/>
    <s v="WI"/>
    <n v="54956"/>
    <s v="UNITED STATES"/>
    <s v="Bublr for Organizations"/>
    <n v="46"/>
    <x v="34"/>
    <n v="43.060250000000003"/>
    <n v="-87.892169999999993"/>
    <x v="22"/>
    <n v="43.060250000000003"/>
    <n v="-87.892169999999993"/>
    <n v="7"/>
    <n v="0"/>
    <n v="1.1000000000000001"/>
    <n v="1"/>
    <n v="42"/>
    <n v="-1"/>
    <d v="2017-03-30T00:00:00"/>
    <d v="2017-03-01T00:00:00"/>
    <d v="2017-03-30T00:00:00"/>
    <s v="Thursday"/>
    <d v="1899-12-30T19:05:02"/>
    <d v="1899-12-30T19:00:00"/>
    <n v="1"/>
    <d v="2017-03-30T00:00:00"/>
    <d v="2017-03-01T00:00:00"/>
    <d v="2017-03-30T00:00:00"/>
    <s v="Thursday"/>
    <d v="1899-12-30T19:12:01"/>
    <d v="1899-12-30T19:00:00"/>
    <s v="Round Trip"/>
  </r>
  <r>
    <n v="1260485"/>
    <s v="RFID Card Member"/>
    <s v="Shorewood"/>
    <s v="WI"/>
    <n v="53211"/>
    <s v="UNITED STATES"/>
    <s v="Annual Pass"/>
    <n v="5585"/>
    <x v="1"/>
    <n v="43.048200000000001"/>
    <n v="-87.900859999999994"/>
    <x v="1"/>
    <n v="43.03886"/>
    <n v="-87.902720000000002"/>
    <n v="5"/>
    <n v="0"/>
    <n v="0.8"/>
    <n v="0.7"/>
    <n v="30"/>
    <n v="-1"/>
    <d v="2017-03-31T00:00:00"/>
    <d v="2017-03-01T00:00:00"/>
    <d v="2017-03-31T00:00:00"/>
    <s v="Friday"/>
    <d v="1899-12-30T07:52:16"/>
    <d v="1899-12-30T08:00:00"/>
    <n v="1"/>
    <d v="2017-03-31T00:00:00"/>
    <d v="2017-03-01T00:00:00"/>
    <d v="2017-03-31T00:00:00"/>
    <s v="Friday"/>
    <d v="1899-12-30T07:57:52"/>
    <d v="1899-12-30T08:00:00"/>
    <s v="One Way"/>
  </r>
  <r>
    <n v="1328721"/>
    <s v="RFID Card Member"/>
    <s v="Milwaukee"/>
    <s v="WI"/>
    <n v="53207"/>
    <s v="UNITED STATES"/>
    <s v="Annual Pass"/>
    <n v="997"/>
    <x v="49"/>
    <n v="43.026229999999998"/>
    <n v="-87.912809999999993"/>
    <x v="16"/>
    <n v="43.051119999999997"/>
    <n v="-87.918819999999997"/>
    <n v="12"/>
    <n v="0"/>
    <n v="1.8"/>
    <n v="1.7"/>
    <n v="72"/>
    <n v="-1"/>
    <d v="2017-03-31T00:00:00"/>
    <d v="2017-03-01T00:00:00"/>
    <d v="2017-03-31T00:00:00"/>
    <s v="Friday"/>
    <d v="1899-12-30T08:14:51"/>
    <d v="1899-12-30T08:00:00"/>
    <n v="1"/>
    <d v="2017-03-31T00:00:00"/>
    <d v="2017-03-01T00:00:00"/>
    <d v="2017-03-31T00:00:00"/>
    <s v="Friday"/>
    <d v="1899-12-30T08:26:44"/>
    <d v="1899-12-30T08:00:00"/>
    <s v="One Way"/>
  </r>
  <r>
    <n v="1328721"/>
    <s v="RFID Card Member"/>
    <s v="Milwaukee"/>
    <s v="WI"/>
    <n v="53207"/>
    <s v="UNITED STATES"/>
    <s v="Annual Pass"/>
    <n v="43"/>
    <x v="16"/>
    <n v="43.051119999999997"/>
    <n v="-87.918819999999997"/>
    <x v="46"/>
    <n v="43.041646999999998"/>
    <n v="-87.927257999999995"/>
    <n v="5"/>
    <n v="0"/>
    <n v="0.8"/>
    <n v="0.7"/>
    <n v="30"/>
    <n v="-1"/>
    <d v="2017-03-31T00:00:00"/>
    <d v="2017-03-01T00:00:00"/>
    <d v="2017-03-31T00:00:00"/>
    <s v="Friday"/>
    <d v="1899-12-30T09:52:08"/>
    <d v="1899-12-30T10:00:00"/>
    <n v="1"/>
    <d v="2017-03-31T00:00:00"/>
    <d v="2017-03-01T00:00:00"/>
    <d v="2017-03-31T00:00:00"/>
    <s v="Friday"/>
    <d v="1899-12-30T09:57:58"/>
    <d v="1899-12-30T10:00:00"/>
    <s v="One Way"/>
  </r>
  <r>
    <n v="1358119"/>
    <s v="RFID Card Member"/>
    <s v="Mayville "/>
    <s v="WI"/>
    <n v="53050"/>
    <s v="UNITED STATES"/>
    <s v="Annual Pass"/>
    <n v="5525"/>
    <x v="24"/>
    <n v="43.06033"/>
    <n v="-87.89546"/>
    <x v="8"/>
    <n v="43.058619999999998"/>
    <n v="-87.885319999999993"/>
    <n v="8"/>
    <n v="0"/>
    <n v="1.2"/>
    <n v="1.1000000000000001"/>
    <n v="48"/>
    <n v="-1"/>
    <d v="2017-03-31T00:00:00"/>
    <d v="2017-03-01T00:00:00"/>
    <d v="2017-03-31T00:00:00"/>
    <s v="Friday"/>
    <d v="1899-12-30T14:55:36"/>
    <d v="1899-12-30T15:00:00"/>
    <n v="1"/>
    <d v="2017-03-31T00:00:00"/>
    <d v="2017-03-01T00:00:00"/>
    <d v="2017-03-31T00:00:00"/>
    <s v="Friday"/>
    <d v="1899-12-30T15:03:02"/>
    <d v="1899-12-30T15:00:00"/>
    <s v="One Way"/>
  </r>
  <r>
    <n v="1391757"/>
    <s v="RFID Card Member"/>
    <s v="Milwaukee"/>
    <s v="WI"/>
    <n v="53211"/>
    <s v="UNITED STATES"/>
    <s v="Annual Pass"/>
    <n v="11138"/>
    <x v="46"/>
    <n v="43.063749000000001"/>
    <n v="-87.887962999999999"/>
    <x v="53"/>
    <n v="43.063749000000001"/>
    <n v="-87.887962999999999"/>
    <n v="0"/>
    <n v="0"/>
    <n v="0"/>
    <n v="0"/>
    <n v="0"/>
    <n v="-1"/>
    <d v="2017-03-31T00:00:00"/>
    <d v="2017-03-01T00:00:00"/>
    <d v="2017-03-31T00:00:00"/>
    <s v="Friday"/>
    <d v="1899-12-30T16:42:03"/>
    <d v="1899-12-30T17:00:00"/>
    <n v="1"/>
    <d v="2017-03-31T00:00:00"/>
    <d v="2017-03-01T00:00:00"/>
    <d v="2017-03-31T00:00:00"/>
    <s v="Friday"/>
    <d v="1899-12-30T16:42:52"/>
    <d v="1899-12-30T17:00:00"/>
    <s v="Round Trip"/>
  </r>
  <r>
    <n v="1400126"/>
    <s v="RFID Card Member"/>
    <s v="Milwaukee"/>
    <s v="WI"/>
    <n v="53211"/>
    <s v="UNITED STATES"/>
    <s v="Annual Pass"/>
    <n v="100"/>
    <x v="24"/>
    <n v="43.06033"/>
    <n v="-87.89546"/>
    <x v="49"/>
    <n v="43.066893999999998"/>
    <n v="-87.877936000000005"/>
    <n v="10"/>
    <n v="0"/>
    <n v="1.5"/>
    <n v="1.4"/>
    <n v="60"/>
    <n v="-1"/>
    <d v="2017-03-31T00:00:00"/>
    <d v="2017-03-01T00:00:00"/>
    <d v="2017-03-31T00:00:00"/>
    <s v="Friday"/>
    <d v="1899-12-30T19:11:28"/>
    <d v="1899-12-30T19:00:00"/>
    <n v="1"/>
    <d v="2017-03-31T00:00:00"/>
    <d v="2017-03-01T00:00:00"/>
    <d v="2017-03-31T00:00:00"/>
    <s v="Friday"/>
    <d v="1899-12-30T19:21:19"/>
    <d v="1899-12-30T19:00:00"/>
    <s v="One Way"/>
  </r>
  <r>
    <n v="1408049"/>
    <s v="RFID Card Member"/>
    <s v="Milwaukee"/>
    <s v="WI"/>
    <n v="53202"/>
    <s v="UNITED STATES"/>
    <s v="Annual Pass"/>
    <n v="153"/>
    <x v="18"/>
    <n v="43.034619999999997"/>
    <n v="-87.917500000000004"/>
    <x v="13"/>
    <n v="43.031480000000002"/>
    <n v="-87.908169999999998"/>
    <n v="10"/>
    <n v="0"/>
    <n v="1.5"/>
    <n v="1.4"/>
    <n v="60"/>
    <n v="-1"/>
    <d v="2017-03-31T00:00:00"/>
    <d v="2017-03-01T00:00:00"/>
    <d v="2017-03-31T00:00:00"/>
    <s v="Friday"/>
    <d v="1899-12-30T20:33:22"/>
    <d v="1899-12-30T21:00:00"/>
    <n v="1"/>
    <d v="2017-03-31T00:00:00"/>
    <d v="2017-03-01T00:00:00"/>
    <d v="2017-03-31T00:00:00"/>
    <s v="Friday"/>
    <d v="1899-12-30T20:43:17"/>
    <d v="1899-12-30T21:00:00"/>
    <s v="One Way"/>
  </r>
  <r>
    <n v="1269318"/>
    <s v="RFID Card Member"/>
    <s v="Milwaukee"/>
    <s v="WI"/>
    <n v="53204"/>
    <s v="UNITED STATES"/>
    <s v="Annual Pass"/>
    <n v="5506"/>
    <x v="9"/>
    <n v="43.02948"/>
    <n v="-87.912819999999996"/>
    <x v="13"/>
    <n v="43.031480000000002"/>
    <n v="-87.908169999999998"/>
    <n v="3"/>
    <n v="0"/>
    <n v="0.5"/>
    <n v="0.4"/>
    <n v="18"/>
    <n v="-1"/>
    <d v="2017-03-01T00:00:00"/>
    <d v="2017-03-01T00:00:00"/>
    <d v="2017-03-01T00:00:00"/>
    <s v="Wednesday"/>
    <d v="1899-12-30T10:50:30"/>
    <d v="1899-12-30T11:00:00"/>
    <n v="1"/>
    <d v="2017-03-01T00:00:00"/>
    <d v="2017-03-01T00:00:00"/>
    <d v="2017-03-01T00:00:00"/>
    <s v="Wednesday"/>
    <d v="1899-12-30T10:53:30"/>
    <d v="1899-12-30T11:00:00"/>
    <s v="One Way"/>
  </r>
  <r>
    <n v="1260485"/>
    <s v="RFID Card Member"/>
    <s v="Shorewood"/>
    <s v="WI"/>
    <n v="53211"/>
    <s v="UNITED STATES"/>
    <s v="Annual Pass"/>
    <n v="11066"/>
    <x v="38"/>
    <n v="43.038719999999998"/>
    <n v="-87.905339999999995"/>
    <x v="1"/>
    <n v="43.03886"/>
    <n v="-87.902720000000002"/>
    <n v="2"/>
    <n v="0"/>
    <n v="0.3"/>
    <n v="0.3"/>
    <n v="12"/>
    <n v="-1"/>
    <d v="2017-03-01T00:00:00"/>
    <d v="2017-03-01T00:00:00"/>
    <d v="2017-03-01T00:00:00"/>
    <s v="Wednesday"/>
    <d v="1899-12-30T13:53:35"/>
    <d v="1899-12-30T14:00:00"/>
    <n v="1"/>
    <d v="2017-03-01T00:00:00"/>
    <d v="2017-03-01T00:00:00"/>
    <d v="2017-03-01T00:00:00"/>
    <s v="Wednesday"/>
    <d v="1899-12-30T13:55:43"/>
    <d v="1899-12-30T14:00:00"/>
    <s v="One Way"/>
  </r>
  <r>
    <n v="1523390"/>
    <s v="RFID Card Member"/>
    <s v="Milwaukee"/>
    <s v="WI"/>
    <n v="53212"/>
    <s v="UNITED STATES"/>
    <s v="Pay as You Go Pass"/>
    <n v="145"/>
    <x v="23"/>
    <n v="43.05847"/>
    <n v="-87.898079999999993"/>
    <x v="23"/>
    <n v="43.045712999999999"/>
    <n v="-87.899756999999994"/>
    <n v="8"/>
    <n v="2"/>
    <n v="1.2"/>
    <n v="1.1000000000000001"/>
    <n v="48"/>
    <n v="-1"/>
    <d v="2017-03-01T00:00:00"/>
    <d v="2017-03-01T00:00:00"/>
    <d v="2017-03-01T00:00:00"/>
    <s v="Wednesday"/>
    <d v="1899-12-30T14:49:58"/>
    <d v="1899-12-30T15:00:00"/>
    <n v="1"/>
    <d v="2017-03-01T00:00:00"/>
    <d v="2017-03-01T00:00:00"/>
    <d v="2017-03-01T00:00:00"/>
    <s v="Wednesday"/>
    <d v="1899-12-30T14:57:48"/>
    <d v="1899-12-30T15:00:00"/>
    <s v="One Way"/>
  </r>
  <r>
    <n v="825934"/>
    <s v="RFID Card Member"/>
    <s v="Milwaukee"/>
    <s v="WI"/>
    <n v="53208"/>
    <s v="UNITED STATES"/>
    <s v="Annual Pass"/>
    <n v="242"/>
    <x v="0"/>
    <n v="43.042490000000001"/>
    <n v="-87.909959999999998"/>
    <x v="43"/>
    <n v="43.046570000000003"/>
    <n v="-87.908720000000002"/>
    <n v="4"/>
    <n v="0"/>
    <n v="0.6"/>
    <n v="0.6"/>
    <n v="24"/>
    <n v="-1"/>
    <d v="2017-03-01T00:00:00"/>
    <d v="2017-03-01T00:00:00"/>
    <d v="2017-03-01T00:00:00"/>
    <s v="Wednesday"/>
    <d v="1899-12-30T17:07:44"/>
    <d v="1899-12-30T17:00:00"/>
    <n v="1"/>
    <d v="2017-03-01T00:00:00"/>
    <d v="2017-03-01T00:00:00"/>
    <d v="2017-03-01T00:00:00"/>
    <s v="Wednesday"/>
    <d v="1899-12-30T17:11:31"/>
    <d v="1899-12-30T17:00:00"/>
    <s v="One Way"/>
  </r>
  <r>
    <n v="1370752"/>
    <s v="RFID Card Member"/>
    <s v="Burlington"/>
    <s v="WI"/>
    <n v="53105"/>
    <s v="UNITED STATES"/>
    <s v="Annual Pass"/>
    <n v="994"/>
    <x v="24"/>
    <n v="43.06033"/>
    <n v="-87.89546"/>
    <x v="22"/>
    <n v="43.060250000000003"/>
    <n v="-87.892169999999993"/>
    <n v="1"/>
    <n v="0"/>
    <n v="0.2"/>
    <n v="0.1"/>
    <n v="6"/>
    <n v="-1"/>
    <d v="2017-03-02T00:00:00"/>
    <d v="2017-03-01T00:00:00"/>
    <d v="2017-03-02T00:00:00"/>
    <s v="Thursday"/>
    <d v="1899-12-30T00:22:17"/>
    <d v="1899-12-30T00:00:00"/>
    <n v="1"/>
    <d v="2017-03-02T00:00:00"/>
    <d v="2017-03-01T00:00:00"/>
    <d v="2017-03-02T00:00:00"/>
    <s v="Thursday"/>
    <d v="1899-12-30T00:23:45"/>
    <d v="1899-12-30T00:00:00"/>
    <s v="One Way"/>
  </r>
  <r>
    <n v="1328721"/>
    <s v="RFID Card Member"/>
    <s v="Milwaukee"/>
    <s v="WI"/>
    <n v="53207"/>
    <s v="UNITED STATES"/>
    <s v="Annual Pass"/>
    <n v="315"/>
    <x v="32"/>
    <n v="43.040154000000001"/>
    <n v="-87.932113000000001"/>
    <x v="32"/>
    <n v="43.026229999999998"/>
    <n v="-87.912809999999993"/>
    <n v="9"/>
    <n v="0"/>
    <n v="1.4"/>
    <n v="1.3"/>
    <n v="54"/>
    <n v="-1"/>
    <d v="2017-03-02T00:00:00"/>
    <d v="2017-03-01T00:00:00"/>
    <d v="2017-03-02T00:00:00"/>
    <s v="Thursday"/>
    <d v="1899-12-30T11:52:11"/>
    <d v="1899-12-30T12:00:00"/>
    <n v="1"/>
    <d v="2017-03-02T00:00:00"/>
    <d v="2017-03-01T00:00:00"/>
    <d v="2017-03-02T00:00:00"/>
    <s v="Thursday"/>
    <d v="1899-12-30T12:01:16"/>
    <d v="1899-12-30T12:00:00"/>
    <s v="One Way"/>
  </r>
  <r>
    <n v="1260485"/>
    <s v="RFID Card Member"/>
    <s v="Shorewood"/>
    <s v="WI"/>
    <n v="53211"/>
    <s v="UNITED STATES"/>
    <s v="Annual Pass"/>
    <n v="5440"/>
    <x v="2"/>
    <n v="43.03886"/>
    <n v="-87.902720000000002"/>
    <x v="28"/>
    <n v="43.038719999999998"/>
    <n v="-87.905339999999995"/>
    <n v="2"/>
    <n v="0"/>
    <n v="0.3"/>
    <n v="0.3"/>
    <n v="12"/>
    <n v="-1"/>
    <d v="2017-03-02T00:00:00"/>
    <d v="2017-03-01T00:00:00"/>
    <d v="2017-03-02T00:00:00"/>
    <s v="Thursday"/>
    <d v="1899-12-30T12:32:15"/>
    <d v="1899-12-30T13:00:00"/>
    <n v="1"/>
    <d v="2017-03-02T00:00:00"/>
    <d v="2017-03-01T00:00:00"/>
    <d v="2017-03-02T00:00:00"/>
    <s v="Thursday"/>
    <d v="1899-12-30T12:34:23"/>
    <d v="1899-12-30T13:00:00"/>
    <s v="One Way"/>
  </r>
  <r>
    <n v="1345070"/>
    <s v="RFID Card Member"/>
    <s v="Milwaukee"/>
    <s v="WI"/>
    <n v="53211"/>
    <s v="UNITED STATES"/>
    <s v="Annual Pass"/>
    <n v="5519"/>
    <x v="17"/>
    <n v="43.066893999999998"/>
    <n v="-87.877936000000005"/>
    <x v="44"/>
    <n v="43.077359999999999"/>
    <n v="-87.880769999999998"/>
    <n v="5"/>
    <n v="0"/>
    <n v="0.8"/>
    <n v="0.7"/>
    <n v="30"/>
    <n v="-1"/>
    <d v="2017-03-02T00:00:00"/>
    <d v="2017-03-01T00:00:00"/>
    <d v="2017-03-02T00:00:00"/>
    <s v="Thursday"/>
    <d v="1899-12-30T14:47:24"/>
    <d v="1899-12-30T15:00:00"/>
    <n v="1"/>
    <d v="2017-03-02T00:00:00"/>
    <d v="2017-03-01T00:00:00"/>
    <d v="2017-03-02T00:00:00"/>
    <s v="Thursday"/>
    <d v="1899-12-30T14:52:11"/>
    <d v="1899-12-30T15:00:00"/>
    <s v="One Way"/>
  </r>
  <r>
    <n v="1088320"/>
    <s v="RFID Card Member"/>
    <s v="milwaukee"/>
    <s v="WI"/>
    <n v="53202"/>
    <s v="UNITED STATES"/>
    <s v="Annual Pass"/>
    <n v="16"/>
    <x v="15"/>
    <n v="43.04824"/>
    <n v="-87.904970000000006"/>
    <x v="34"/>
    <n v="43.053040000000003"/>
    <n v="-87.897660000000002"/>
    <n v="369"/>
    <n v="0"/>
    <n v="18"/>
    <n v="17.100000000000001"/>
    <n v="720"/>
    <n v="-1"/>
    <d v="2017-03-02T00:00:00"/>
    <d v="2017-03-01T00:00:00"/>
    <d v="2017-03-02T00:00:00"/>
    <s v="Thursday"/>
    <d v="1899-12-30T17:53:03"/>
    <d v="1899-12-30T18:00:00"/>
    <n v="1"/>
    <d v="2017-03-03T00:00:00"/>
    <d v="2017-03-01T00:00:00"/>
    <d v="2017-03-03T00:00:00"/>
    <s v="Friday"/>
    <d v="1899-12-30T00:02:00"/>
    <d v="1899-12-30T00:00:00"/>
    <s v="One Way"/>
  </r>
  <r>
    <n v="1252398"/>
    <s v="RFID Card Member"/>
    <s v="Skokie"/>
    <s v="IL"/>
    <n v="60076"/>
    <s v="UNITED STATES"/>
    <s v="Bublr for Organizations"/>
    <n v="276"/>
    <x v="35"/>
    <n v="43.074655999999997"/>
    <n v="-87.889011999999994"/>
    <x v="11"/>
    <n v="43.078530000000001"/>
    <n v="-87.882620000000003"/>
    <n v="6"/>
    <n v="0"/>
    <n v="0.9"/>
    <n v="0.9"/>
    <n v="36"/>
    <n v="-1"/>
    <d v="2017-03-02T00:00:00"/>
    <d v="2017-03-01T00:00:00"/>
    <d v="2017-03-02T00:00:00"/>
    <s v="Thursday"/>
    <d v="1899-12-30T18:46:19"/>
    <d v="1899-12-30T19:00:00"/>
    <n v="1"/>
    <d v="2017-03-02T00:00:00"/>
    <d v="2017-03-01T00:00:00"/>
    <d v="2017-03-02T00:00:00"/>
    <s v="Thursday"/>
    <d v="1899-12-30T18:52:00"/>
    <d v="1899-12-30T19:00:00"/>
    <s v="One Way"/>
  </r>
  <r>
    <n v="1407702"/>
    <s v="RFID Card Member"/>
    <s v="Milwaukee"/>
    <s v="WI"/>
    <n v="53202"/>
    <s v="UNITED STATES"/>
    <s v="Annual Pass"/>
    <n v="46"/>
    <x v="6"/>
    <n v="43.078530000000001"/>
    <n v="-87.882620000000003"/>
    <x v="7"/>
    <n v="43.074655999999997"/>
    <n v="-87.889011999999994"/>
    <n v="4"/>
    <n v="0"/>
    <n v="0.6"/>
    <n v="0.6"/>
    <n v="24"/>
    <n v="-1"/>
    <d v="2017-03-02T00:00:00"/>
    <d v="2017-03-01T00:00:00"/>
    <d v="2017-03-02T00:00:00"/>
    <s v="Thursday"/>
    <d v="1899-12-30T20:44:17"/>
    <d v="1899-12-30T21:00:00"/>
    <n v="1"/>
    <d v="2017-03-02T00:00:00"/>
    <d v="2017-03-01T00:00:00"/>
    <d v="2017-03-02T00:00:00"/>
    <s v="Thursday"/>
    <d v="1899-12-30T20:48:48"/>
    <d v="1899-12-30T21:00:00"/>
    <s v="One Way"/>
  </r>
  <r>
    <n v="1357250"/>
    <s v="RFID Card Member"/>
    <s v="Milwaukee"/>
    <s v="WI"/>
    <n v="53202"/>
    <s v="UNITED STATES"/>
    <s v="Annual Pass"/>
    <n v="5544"/>
    <x v="1"/>
    <n v="43.048200000000001"/>
    <n v="-87.900859999999994"/>
    <x v="1"/>
    <n v="43.03886"/>
    <n v="-87.902720000000002"/>
    <n v="4"/>
    <n v="0"/>
    <n v="0.6"/>
    <n v="0.6"/>
    <n v="24"/>
    <n v="-1"/>
    <d v="2017-03-03T00:00:00"/>
    <d v="2017-03-01T00:00:00"/>
    <d v="2017-03-03T00:00:00"/>
    <s v="Friday"/>
    <d v="1899-12-30T06:35:06"/>
    <d v="1899-12-30T07:00:00"/>
    <n v="1"/>
    <d v="2017-03-03T00:00:00"/>
    <d v="2017-03-01T00:00:00"/>
    <d v="2017-03-03T00:00:00"/>
    <s v="Friday"/>
    <d v="1899-12-30T06:39:50"/>
    <d v="1899-12-30T07:00:00"/>
    <s v="One Way"/>
  </r>
  <r>
    <n v="1246588"/>
    <s v="RFID Card Member"/>
    <s v="Milwaukee"/>
    <s v="WI"/>
    <n v="53218"/>
    <s v="UNITED STATES"/>
    <s v="Bublr for Organizations"/>
    <n v="5476"/>
    <x v="20"/>
    <n v="43.077359999999999"/>
    <n v="-87.880769999999998"/>
    <x v="44"/>
    <n v="43.077359999999999"/>
    <n v="-87.880769999999998"/>
    <n v="4"/>
    <n v="0"/>
    <n v="0.6"/>
    <n v="0.6"/>
    <n v="24"/>
    <n v="-1"/>
    <d v="2017-03-03T00:00:00"/>
    <d v="2017-03-01T00:00:00"/>
    <d v="2017-03-03T00:00:00"/>
    <s v="Friday"/>
    <d v="1899-12-30T15:57:59"/>
    <d v="1899-12-30T16:00:00"/>
    <n v="1"/>
    <d v="2017-03-03T00:00:00"/>
    <d v="2017-03-01T00:00:00"/>
    <d v="2017-03-03T00:00:00"/>
    <s v="Friday"/>
    <d v="1899-12-30T16:01:56"/>
    <d v="1899-12-30T16:00:00"/>
    <s v="Round Trip"/>
  </r>
  <r>
    <n v="1276651"/>
    <s v="RFID Card Member"/>
    <s v="Milwaukee"/>
    <s v="WI"/>
    <n v="53211"/>
    <s v="UNITED STATES"/>
    <s v="Annual Pass"/>
    <n v="112"/>
    <x v="28"/>
    <n v="43.052549999999997"/>
    <n v="-87.909329999999997"/>
    <x v="39"/>
    <n v="43.05536"/>
    <n v="-87.90504"/>
    <n v="2"/>
    <n v="0"/>
    <n v="0.3"/>
    <n v="0.3"/>
    <n v="12"/>
    <n v="-1"/>
    <d v="2017-03-03T00:00:00"/>
    <d v="2017-03-01T00:00:00"/>
    <d v="2017-03-03T00:00:00"/>
    <s v="Friday"/>
    <d v="1899-12-30T17:33:11"/>
    <d v="1899-12-30T18:00:00"/>
    <n v="1"/>
    <d v="2017-03-03T00:00:00"/>
    <d v="2017-03-01T00:00:00"/>
    <d v="2017-03-03T00:00:00"/>
    <s v="Friday"/>
    <d v="1899-12-30T17:35:37"/>
    <d v="1899-12-30T18:00:00"/>
    <s v="One Way"/>
  </r>
  <r>
    <n v="1391757"/>
    <s v="RFID Card Member"/>
    <s v="Milwaukee"/>
    <s v="WI"/>
    <n v="53211"/>
    <s v="UNITED STATES"/>
    <s v="Annual Pass"/>
    <n v="5544"/>
    <x v="2"/>
    <n v="43.03886"/>
    <n v="-87.902720000000002"/>
    <x v="10"/>
    <n v="43.042490000000001"/>
    <n v="-87.909959999999998"/>
    <n v="8"/>
    <n v="0"/>
    <n v="1.2"/>
    <n v="1.1000000000000001"/>
    <n v="48"/>
    <n v="-1"/>
    <d v="2017-03-03T00:00:00"/>
    <d v="2017-03-01T00:00:00"/>
    <d v="2017-03-03T00:00:00"/>
    <s v="Friday"/>
    <d v="1899-12-30T17:48:35"/>
    <d v="1899-12-30T18:00:00"/>
    <n v="1"/>
    <d v="2017-03-03T00:00:00"/>
    <d v="2017-03-01T00:00:00"/>
    <d v="2017-03-03T00:00:00"/>
    <s v="Friday"/>
    <d v="1899-12-30T17:56:00"/>
    <d v="1899-12-30T18:00:00"/>
    <s v="One Way"/>
  </r>
  <r>
    <n v="1328721"/>
    <s v="RFID Card Member"/>
    <s v="Milwaukee"/>
    <s v="WI"/>
    <n v="53207"/>
    <s v="UNITED STATES"/>
    <s v="Annual Pass"/>
    <n v="2"/>
    <x v="49"/>
    <n v="43.026229999999998"/>
    <n v="-87.912809999999993"/>
    <x v="4"/>
    <n v="43.038580000000003"/>
    <n v="-87.90934"/>
    <n v="8"/>
    <n v="0"/>
    <n v="1.2"/>
    <n v="1.1000000000000001"/>
    <n v="48"/>
    <n v="-1"/>
    <d v="2017-03-03T00:00:00"/>
    <d v="2017-03-01T00:00:00"/>
    <d v="2017-03-03T00:00:00"/>
    <s v="Friday"/>
    <d v="1899-12-30T19:26:42"/>
    <d v="1899-12-30T19:00:00"/>
    <n v="1"/>
    <d v="2017-03-03T00:00:00"/>
    <d v="2017-03-01T00:00:00"/>
    <d v="2017-03-03T00:00:00"/>
    <s v="Friday"/>
    <d v="1899-12-30T19:34:01"/>
    <d v="1899-12-30T20:00:00"/>
    <s v="One Way"/>
  </r>
  <r>
    <n v="1523390"/>
    <s v="RFID Card Member"/>
    <s v="Milwaukee"/>
    <s v="WI"/>
    <n v="53212"/>
    <s v="UNITED STATES"/>
    <s v="Pay as You Go Pass"/>
    <n v="309"/>
    <x v="29"/>
    <n v="43.045712999999999"/>
    <n v="-87.899756999999994"/>
    <x v="20"/>
    <n v="43.05847"/>
    <n v="-87.898079999999993"/>
    <n v="20"/>
    <n v="2"/>
    <n v="3"/>
    <n v="2.9"/>
    <n v="120"/>
    <n v="-1"/>
    <d v="2017-03-03T00:00:00"/>
    <d v="2017-03-01T00:00:00"/>
    <d v="2017-03-03T00:00:00"/>
    <s v="Friday"/>
    <d v="1899-12-30T23:31:14"/>
    <d v="1899-12-31T00:00:00"/>
    <n v="1"/>
    <d v="2017-03-03T00:00:00"/>
    <d v="2017-03-01T00:00:00"/>
    <d v="2017-03-03T00:00:00"/>
    <s v="Friday"/>
    <d v="1899-12-30T23:51:03"/>
    <d v="1899-12-31T00:00:00"/>
    <s v="One Way"/>
  </r>
  <r>
    <n v="1373301"/>
    <s v="RFID Card Member"/>
    <s v="Mequon"/>
    <s v="WI"/>
    <n v="53092"/>
    <s v="UNITED STATES"/>
    <s v="Annual Pass"/>
    <n v="127"/>
    <x v="35"/>
    <n v="43.074655999999997"/>
    <n v="-87.889011999999994"/>
    <x v="22"/>
    <n v="43.060250000000003"/>
    <n v="-87.892169999999993"/>
    <n v="7"/>
    <n v="0"/>
    <n v="1.1000000000000001"/>
    <n v="1"/>
    <n v="42"/>
    <n v="-1"/>
    <d v="2017-03-04T00:00:00"/>
    <d v="2017-03-01T00:00:00"/>
    <d v="2017-03-04T00:00:00"/>
    <s v="Saturday"/>
    <d v="1899-12-30T01:49:50"/>
    <d v="1899-12-30T02:00:00"/>
    <n v="1"/>
    <d v="2017-03-04T00:00:00"/>
    <d v="2017-03-01T00:00:00"/>
    <d v="2017-03-04T00:00:00"/>
    <s v="Saturday"/>
    <d v="1899-12-30T01:56:48"/>
    <d v="1899-12-30T02:00:00"/>
    <s v="One Way"/>
  </r>
  <r>
    <n v="1255308"/>
    <s v="RFID Card Member"/>
    <s v="Milwaukee"/>
    <s v="WI"/>
    <n v="53211"/>
    <s v="UNITED STATES"/>
    <s v="30-Day Pass"/>
    <n v="5496"/>
    <x v="17"/>
    <n v="43.066893999999998"/>
    <n v="-87.877936000000005"/>
    <x v="32"/>
    <n v="43.026229999999998"/>
    <n v="-87.912809999999993"/>
    <n v="23"/>
    <n v="0"/>
    <n v="3.5"/>
    <n v="3.3"/>
    <n v="138"/>
    <n v="-1"/>
    <d v="2017-03-04T00:00:00"/>
    <d v="2017-03-01T00:00:00"/>
    <d v="2017-03-04T00:00:00"/>
    <s v="Saturday"/>
    <d v="1899-12-30T08:36:52"/>
    <d v="1899-12-30T09:00:00"/>
    <n v="1"/>
    <d v="2017-03-04T00:00:00"/>
    <d v="2017-03-01T00:00:00"/>
    <d v="2017-03-04T00:00:00"/>
    <s v="Saturday"/>
    <d v="1899-12-30T08:59:51"/>
    <d v="1899-12-30T09:00:00"/>
    <s v="One Way"/>
  </r>
  <r>
    <n v="1276651"/>
    <s v="RFID Card Member"/>
    <s v="Milwaukee"/>
    <s v="WI"/>
    <n v="53211"/>
    <s v="UNITED STATES"/>
    <s v="Annual Pass"/>
    <n v="11105"/>
    <x v="20"/>
    <n v="43.077359999999999"/>
    <n v="-87.880769999999998"/>
    <x v="24"/>
    <n v="43.052549999999997"/>
    <n v="-87.909329999999997"/>
    <n v="18"/>
    <n v="0"/>
    <n v="2.7"/>
    <n v="2.6"/>
    <n v="108"/>
    <n v="-1"/>
    <d v="2017-03-04T00:00:00"/>
    <d v="2017-03-01T00:00:00"/>
    <d v="2017-03-04T00:00:00"/>
    <s v="Saturday"/>
    <d v="1899-12-30T09:36:49"/>
    <d v="1899-12-30T10:00:00"/>
    <n v="1"/>
    <d v="2017-03-04T00:00:00"/>
    <d v="2017-03-01T00:00:00"/>
    <d v="2017-03-04T00:00:00"/>
    <s v="Saturday"/>
    <d v="1899-12-30T09:54:11"/>
    <d v="1899-12-30T10:00:00"/>
    <s v="One Way"/>
  </r>
  <r>
    <n v="1371872"/>
    <s v="RFID Card Member"/>
    <s v="Wauwatosa"/>
    <s v="WI"/>
    <n v="53222"/>
    <s v="UNITED STATES"/>
    <s v="Annual Pass"/>
    <n v="17"/>
    <x v="48"/>
    <n v="43.058619999999998"/>
    <n v="-87.885319999999993"/>
    <x v="22"/>
    <n v="43.060250000000003"/>
    <n v="-87.892169999999993"/>
    <n v="23"/>
    <n v="0"/>
    <n v="3.5"/>
    <n v="3.3"/>
    <n v="138"/>
    <n v="-1"/>
    <d v="2017-03-04T00:00:00"/>
    <d v="2017-03-01T00:00:00"/>
    <d v="2017-03-04T00:00:00"/>
    <s v="Saturday"/>
    <d v="1899-12-30T15:37:13"/>
    <d v="1899-12-30T16:00:00"/>
    <n v="1"/>
    <d v="2017-03-04T00:00:00"/>
    <d v="2017-03-01T00:00:00"/>
    <d v="2017-03-04T00:00:00"/>
    <s v="Saturday"/>
    <d v="1899-12-30T16:00:54"/>
    <d v="1899-12-30T16:00:00"/>
    <s v="One Way"/>
  </r>
  <r>
    <n v="1372138"/>
    <s v="RFID Card Member"/>
    <s v="Wheaton"/>
    <s v="IL"/>
    <n v="60189"/>
    <s v="UNITED STATES"/>
    <s v="Annual Pass"/>
    <n v="46"/>
    <x v="34"/>
    <n v="43.060250000000003"/>
    <n v="-87.892169999999993"/>
    <x v="47"/>
    <n v="43.06033"/>
    <n v="-87.89546"/>
    <n v="1"/>
    <n v="0"/>
    <n v="0.2"/>
    <n v="0.1"/>
    <n v="6"/>
    <n v="-1"/>
    <d v="2017-03-04T00:00:00"/>
    <d v="2017-03-01T00:00:00"/>
    <d v="2017-03-04T00:00:00"/>
    <s v="Saturday"/>
    <d v="1899-12-30T23:50:28"/>
    <d v="1899-12-31T00:00:00"/>
    <n v="1"/>
    <d v="2017-03-04T00:00:00"/>
    <d v="2017-03-01T00:00:00"/>
    <d v="2017-03-04T00:00:00"/>
    <s v="Saturday"/>
    <d v="1899-12-30T23:51:44"/>
    <d v="1899-12-31T00:00:00"/>
    <s v="One Way"/>
  </r>
  <r>
    <n v="1272779"/>
    <s v="RFID Card Member"/>
    <s v="MILWAUKEE"/>
    <s v="WI"/>
    <n v="53207"/>
    <s v="UNITED STATES"/>
    <s v="Pay as You Go Pass"/>
    <n v="175"/>
    <x v="40"/>
    <n v="43.004728999999998"/>
    <n v="-87.905463999999995"/>
    <x v="0"/>
    <n v="43.04824"/>
    <n v="-87.904970000000006"/>
    <n v="25"/>
    <n v="2"/>
    <n v="3.8"/>
    <n v="3.6"/>
    <n v="150"/>
    <n v="-1"/>
    <d v="2017-03-05T00:00:00"/>
    <d v="2017-03-01T00:00:00"/>
    <d v="2017-03-05T00:00:00"/>
    <s v="Sunday"/>
    <d v="1899-12-30T11:18:07"/>
    <d v="1899-12-30T11:00:00"/>
    <n v="1"/>
    <d v="2017-03-05T00:00:00"/>
    <d v="2017-03-01T00:00:00"/>
    <d v="2017-03-05T00:00:00"/>
    <s v="Sunday"/>
    <d v="1899-12-30T11:43:44"/>
    <d v="1899-12-30T12:00:00"/>
    <s v="One Way"/>
  </r>
  <r>
    <n v="1257700"/>
    <s v="RFID Card Member"/>
    <s v="Milwaukee"/>
    <s v="WI"/>
    <n v="53202"/>
    <s v="UNITED STATES"/>
    <s v="Annual Pass"/>
    <n v="242"/>
    <x v="37"/>
    <n v="43.046570000000003"/>
    <n v="-87.908720000000002"/>
    <x v="10"/>
    <n v="43.042490000000001"/>
    <n v="-87.909959999999998"/>
    <n v="5"/>
    <n v="0"/>
    <n v="0.8"/>
    <n v="0.7"/>
    <n v="30"/>
    <n v="-1"/>
    <d v="2017-03-05T00:00:00"/>
    <d v="2017-03-01T00:00:00"/>
    <d v="2017-03-05T00:00:00"/>
    <s v="Sunday"/>
    <d v="1899-12-30T11:35:50"/>
    <d v="1899-12-30T12:00:00"/>
    <n v="1"/>
    <d v="2017-03-05T00:00:00"/>
    <d v="2017-03-01T00:00:00"/>
    <d v="2017-03-05T00:00:00"/>
    <s v="Sunday"/>
    <d v="1899-12-30T11:40:25"/>
    <d v="1899-12-30T12:00:00"/>
    <s v="One Way"/>
  </r>
  <r>
    <n v="1162897"/>
    <s v="RFID Card Member"/>
    <s v="Milwaukee"/>
    <s v="WI"/>
    <n v="53202"/>
    <s v="UNITED STATES"/>
    <s v="Bublr for Organizations"/>
    <n v="13"/>
    <x v="17"/>
    <n v="43.066893999999998"/>
    <n v="-87.877936000000005"/>
    <x v="19"/>
    <n v="43.060786"/>
    <n v="-87.883825999999999"/>
    <n v="6"/>
    <n v="0"/>
    <n v="0.9"/>
    <n v="0.9"/>
    <n v="36"/>
    <n v="-1"/>
    <d v="2017-03-05T00:00:00"/>
    <d v="2017-03-01T00:00:00"/>
    <d v="2017-03-05T00:00:00"/>
    <s v="Sunday"/>
    <d v="1899-12-30T12:30:44"/>
    <d v="1899-12-30T13:00:00"/>
    <n v="1"/>
    <d v="2017-03-05T00:00:00"/>
    <d v="2017-03-01T00:00:00"/>
    <d v="2017-03-05T00:00:00"/>
    <s v="Sunday"/>
    <d v="1899-12-30T12:36:40"/>
    <d v="1899-12-30T13:00:00"/>
    <s v="One Way"/>
  </r>
  <r>
    <n v="1162897"/>
    <s v="RFID Card Member"/>
    <s v="Milwaukee"/>
    <s v="WI"/>
    <n v="53202"/>
    <s v="UNITED STATES"/>
    <s v="Bublr for Organizations"/>
    <n v="216"/>
    <x v="21"/>
    <n v="43.060786"/>
    <n v="-87.883825999999999"/>
    <x v="8"/>
    <n v="43.058619999999998"/>
    <n v="-87.885319999999993"/>
    <n v="2"/>
    <n v="0"/>
    <n v="0.3"/>
    <n v="0.3"/>
    <n v="12"/>
    <n v="-1"/>
    <d v="2017-03-05T00:00:00"/>
    <d v="2017-03-01T00:00:00"/>
    <d v="2017-03-05T00:00:00"/>
    <s v="Sunday"/>
    <d v="1899-12-30T12:58:04"/>
    <d v="1899-12-30T13:00:00"/>
    <n v="1"/>
    <d v="2017-03-05T00:00:00"/>
    <d v="2017-03-01T00:00:00"/>
    <d v="2017-03-05T00:00:00"/>
    <s v="Sunday"/>
    <d v="1899-12-30T13:00:01"/>
    <d v="1899-12-30T13:00:00"/>
    <s v="One Way"/>
  </r>
  <r>
    <n v="1272779"/>
    <s v="RFID Card Member"/>
    <s v="MILWAUKEE"/>
    <s v="WI"/>
    <n v="53207"/>
    <s v="UNITED STATES"/>
    <s v="Pay as You Go Pass"/>
    <n v="22"/>
    <x v="37"/>
    <n v="43.046570000000003"/>
    <n v="-87.908720000000002"/>
    <x v="33"/>
    <n v="43.004728999999998"/>
    <n v="-87.905463999999995"/>
    <n v="21"/>
    <n v="2"/>
    <n v="3.2"/>
    <n v="3"/>
    <n v="126"/>
    <n v="-1"/>
    <d v="2017-03-05T00:00:00"/>
    <d v="2017-03-01T00:00:00"/>
    <d v="2017-03-05T00:00:00"/>
    <s v="Sunday"/>
    <d v="1899-12-30T14:31:41"/>
    <d v="1899-12-30T15:00:00"/>
    <n v="1"/>
    <d v="2017-03-05T00:00:00"/>
    <d v="2017-03-01T00:00:00"/>
    <d v="2017-03-05T00:00:00"/>
    <s v="Sunday"/>
    <d v="1899-12-30T14:52:26"/>
    <d v="1899-12-30T15:00:00"/>
    <s v="One Way"/>
  </r>
  <r>
    <n v="1527528"/>
    <s v="RFID Card Member"/>
    <s v="Milwaukee "/>
    <s v="WI"/>
    <n v="53202"/>
    <s v="UNITED STATES"/>
    <s v="Annual Pass"/>
    <n v="5556"/>
    <x v="13"/>
    <n v="43.03913"/>
    <n v="-87.916150000000002"/>
    <x v="26"/>
    <n v="43.052460000000004"/>
    <n v="-87.891000000000005"/>
    <n v="22"/>
    <n v="0"/>
    <n v="3.3"/>
    <n v="3.1"/>
    <n v="132"/>
    <n v="-1"/>
    <d v="2017-03-05T00:00:00"/>
    <d v="2017-03-01T00:00:00"/>
    <d v="2017-03-05T00:00:00"/>
    <s v="Sunday"/>
    <d v="1899-12-30T14:49:08"/>
    <d v="1899-12-30T15:00:00"/>
    <n v="1"/>
    <d v="2017-03-05T00:00:00"/>
    <d v="2017-03-01T00:00:00"/>
    <d v="2017-03-05T00:00:00"/>
    <s v="Sunday"/>
    <d v="1899-12-30T15:11:05"/>
    <d v="1899-12-30T15:00:00"/>
    <s v="One Way"/>
  </r>
  <r>
    <n v="1307574"/>
    <s v="RFID Card Member"/>
    <s v="Milwaukee"/>
    <s v="WI"/>
    <n v="53212"/>
    <s v="UNITED STATES"/>
    <s v="30-Day Pass"/>
    <n v="5474"/>
    <x v="18"/>
    <n v="43.034619999999997"/>
    <n v="-87.917500000000004"/>
    <x v="2"/>
    <n v="43.048200000000001"/>
    <n v="-87.900859999999994"/>
    <n v="15"/>
    <n v="0"/>
    <n v="2.2999999999999998"/>
    <n v="2.1"/>
    <n v="90"/>
    <n v="-1"/>
    <d v="2017-03-05T00:00:00"/>
    <d v="2017-03-01T00:00:00"/>
    <d v="2017-03-05T00:00:00"/>
    <s v="Sunday"/>
    <d v="1899-12-30T16:12:43"/>
    <d v="1899-12-30T16:00:00"/>
    <n v="1"/>
    <d v="2017-03-05T00:00:00"/>
    <d v="2017-03-01T00:00:00"/>
    <d v="2017-03-05T00:00:00"/>
    <s v="Sunday"/>
    <d v="1899-12-30T16:27:27"/>
    <d v="1899-12-30T16:00:00"/>
    <s v="One Way"/>
  </r>
  <r>
    <n v="1518070"/>
    <s v="RFID Card Member"/>
    <s v="Milwaukee"/>
    <s v="WI"/>
    <n v="53211"/>
    <s v="UNITED STATES"/>
    <s v="30-Day Pass"/>
    <n v="127"/>
    <x v="24"/>
    <n v="43.06033"/>
    <n v="-87.89546"/>
    <x v="31"/>
    <n v="43.069021999999997"/>
    <n v="-87.887940999999998"/>
    <n v="7"/>
    <n v="0"/>
    <n v="1.1000000000000001"/>
    <n v="1"/>
    <n v="42"/>
    <n v="-1"/>
    <d v="2017-03-05T00:00:00"/>
    <d v="2017-03-01T00:00:00"/>
    <d v="2017-03-05T00:00:00"/>
    <s v="Sunday"/>
    <d v="1899-12-30T18:59:20"/>
    <d v="1899-12-30T19:00:00"/>
    <n v="1"/>
    <d v="2017-03-05T00:00:00"/>
    <d v="2017-03-01T00:00:00"/>
    <d v="2017-03-05T00:00:00"/>
    <s v="Sunday"/>
    <d v="1899-12-30T19:06:51"/>
    <d v="1899-12-30T19:00:00"/>
    <s v="One Way"/>
  </r>
  <r>
    <n v="1523390"/>
    <s v="RFID Card Member"/>
    <s v="Milwaukee"/>
    <s v="WI"/>
    <n v="53212"/>
    <s v="UNITED STATES"/>
    <s v="Pay as You Go Pass"/>
    <n v="11066"/>
    <x v="23"/>
    <n v="43.05847"/>
    <n v="-87.898079999999993"/>
    <x v="23"/>
    <n v="43.045712999999999"/>
    <n v="-87.899756999999994"/>
    <n v="7"/>
    <n v="2"/>
    <n v="1.1000000000000001"/>
    <n v="1"/>
    <n v="42"/>
    <n v="-1"/>
    <d v="2017-03-05T00:00:00"/>
    <d v="2017-03-01T00:00:00"/>
    <d v="2017-03-05T00:00:00"/>
    <s v="Sunday"/>
    <d v="1899-12-30T23:46:55"/>
    <d v="1899-12-31T00:00:00"/>
    <n v="1"/>
    <d v="2017-03-05T00:00:00"/>
    <d v="2017-03-01T00:00:00"/>
    <d v="2017-03-05T00:00:00"/>
    <s v="Sunday"/>
    <d v="1899-12-30T23:53:49"/>
    <d v="1899-12-31T00:00:00"/>
    <s v="One Way"/>
  </r>
  <r>
    <n v="1088320"/>
    <s v="RFID Card Member"/>
    <s v="milwaukee"/>
    <s v="WI"/>
    <n v="53202"/>
    <s v="UNITED STATES"/>
    <s v="Annual Pass"/>
    <n v="989"/>
    <x v="1"/>
    <n v="43.048200000000001"/>
    <n v="-87.900859999999994"/>
    <x v="1"/>
    <n v="43.03886"/>
    <n v="-87.902720000000002"/>
    <n v="6"/>
    <n v="0"/>
    <n v="0.9"/>
    <n v="0.9"/>
    <n v="36"/>
    <n v="-1"/>
    <d v="2017-03-06T00:00:00"/>
    <d v="2017-03-01T00:00:00"/>
    <d v="2017-03-06T00:00:00"/>
    <s v="Monday"/>
    <d v="1899-12-30T08:26:43"/>
    <d v="1899-12-30T08:00:00"/>
    <n v="1"/>
    <d v="2017-03-06T00:00:00"/>
    <d v="2017-03-01T00:00:00"/>
    <d v="2017-03-06T00:00:00"/>
    <s v="Monday"/>
    <d v="1899-12-30T08:32:47"/>
    <d v="1899-12-30T09:00:00"/>
    <s v="One Way"/>
  </r>
  <r>
    <n v="1249163"/>
    <s v="RFID Card Member"/>
    <s v="Milwaukee"/>
    <s v="WI"/>
    <n v="53211"/>
    <s v="UNITED STATES"/>
    <s v="Bublr for Organizations"/>
    <n v="11077"/>
    <x v="52"/>
    <n v="43.069021999999997"/>
    <n v="-87.887940999999998"/>
    <x v="18"/>
    <n v="43.074890000000003"/>
    <n v="-87.882810000000006"/>
    <n v="6"/>
    <n v="0"/>
    <n v="0.9"/>
    <n v="0.9"/>
    <n v="36"/>
    <n v="-1"/>
    <d v="2017-03-06T00:00:00"/>
    <d v="2017-03-01T00:00:00"/>
    <d v="2017-03-06T00:00:00"/>
    <s v="Monday"/>
    <d v="1899-12-30T09:24:29"/>
    <d v="1899-12-30T09:00:00"/>
    <n v="1"/>
    <d v="2017-03-06T00:00:00"/>
    <d v="2017-03-01T00:00:00"/>
    <d v="2017-03-06T00:00:00"/>
    <s v="Monday"/>
    <d v="1899-12-30T09:30:51"/>
    <d v="1899-12-30T10:00:00"/>
    <s v="One Way"/>
  </r>
  <r>
    <n v="1407702"/>
    <s v="RFID Card Member"/>
    <s v="Milwaukee"/>
    <s v="WI"/>
    <n v="53202"/>
    <s v="UNITED STATES"/>
    <s v="Annual Pass"/>
    <n v="5468"/>
    <x v="35"/>
    <n v="43.074655999999997"/>
    <n v="-87.889011999999994"/>
    <x v="11"/>
    <n v="43.078530000000001"/>
    <n v="-87.882620000000003"/>
    <n v="4"/>
    <n v="0"/>
    <n v="0.6"/>
    <n v="0.6"/>
    <n v="24"/>
    <n v="-1"/>
    <d v="2017-03-06T00:00:00"/>
    <d v="2017-03-01T00:00:00"/>
    <d v="2017-03-06T00:00:00"/>
    <s v="Monday"/>
    <d v="1899-12-30T10:36:25"/>
    <d v="1899-12-30T11:00:00"/>
    <n v="1"/>
    <d v="2017-03-06T00:00:00"/>
    <d v="2017-03-01T00:00:00"/>
    <d v="2017-03-06T00:00:00"/>
    <s v="Monday"/>
    <d v="1899-12-30T10:40:47"/>
    <d v="1899-12-30T11:00:00"/>
    <s v="One Way"/>
  </r>
  <r>
    <n v="1449580"/>
    <s v="RFID Card Member"/>
    <s v="Hibbing"/>
    <s v="MN"/>
    <n v="55746"/>
    <s v="UNITED STATES"/>
    <s v="Annual Pass"/>
    <n v="5502"/>
    <x v="17"/>
    <n v="43.066893999999998"/>
    <n v="-87.877936000000005"/>
    <x v="18"/>
    <n v="43.074890000000003"/>
    <n v="-87.882810000000006"/>
    <n v="4"/>
    <n v="0"/>
    <n v="0.6"/>
    <n v="0.6"/>
    <n v="24"/>
    <n v="-1"/>
    <d v="2017-03-06T00:00:00"/>
    <d v="2017-03-01T00:00:00"/>
    <d v="2017-03-06T00:00:00"/>
    <s v="Monday"/>
    <d v="1899-12-30T10:57:21"/>
    <d v="1899-12-30T11:00:00"/>
    <n v="1"/>
    <d v="2017-03-06T00:00:00"/>
    <d v="2017-03-01T00:00:00"/>
    <d v="2017-03-06T00:00:00"/>
    <s v="Monday"/>
    <d v="1899-12-30T11:01:50"/>
    <d v="1899-12-30T11:00:00"/>
    <s v="One Way"/>
  </r>
  <r>
    <n v="545427"/>
    <s v="RFID Card Member"/>
    <s v="Milwaukee"/>
    <s v="WI"/>
    <n v="53211"/>
    <s v="UNITED STATES"/>
    <s v="Annual Pass"/>
    <n v="309"/>
    <x v="3"/>
    <n v="43.03519"/>
    <n v="-87.907390000000007"/>
    <x v="3"/>
    <n v="43.03519"/>
    <n v="-87.907390000000007"/>
    <n v="13"/>
    <n v="0"/>
    <n v="2"/>
    <n v="1.9"/>
    <n v="78"/>
    <n v="-1"/>
    <d v="2017-03-06T00:00:00"/>
    <d v="2017-03-01T00:00:00"/>
    <d v="2017-03-06T00:00:00"/>
    <s v="Monday"/>
    <d v="1899-12-30T12:40:22"/>
    <d v="1899-12-30T13:00:00"/>
    <n v="1"/>
    <d v="2017-03-06T00:00:00"/>
    <d v="2017-03-01T00:00:00"/>
    <d v="2017-03-06T00:00:00"/>
    <s v="Monday"/>
    <d v="1899-12-30T12:53:28"/>
    <d v="1899-12-30T13:00:00"/>
    <s v="Round Trip"/>
  </r>
  <r>
    <n v="1249929"/>
    <s v="RFID Card Member"/>
    <s v="Oregon"/>
    <s v="WI"/>
    <n v="53575"/>
    <s v="UNITED STATES"/>
    <s v="Bublr for Organizations"/>
    <n v="11053"/>
    <x v="6"/>
    <n v="43.078530000000001"/>
    <n v="-87.882620000000003"/>
    <x v="44"/>
    <n v="43.077359999999999"/>
    <n v="-87.880769999999998"/>
    <n v="1"/>
    <n v="0"/>
    <n v="0.2"/>
    <n v="0.1"/>
    <n v="6"/>
    <n v="-1"/>
    <d v="2017-03-06T00:00:00"/>
    <d v="2017-03-01T00:00:00"/>
    <d v="2017-03-06T00:00:00"/>
    <s v="Monday"/>
    <d v="1899-12-30T13:06:02"/>
    <d v="1899-12-30T13:00:00"/>
    <n v="1"/>
    <d v="2017-03-06T00:00:00"/>
    <d v="2017-03-01T00:00:00"/>
    <d v="2017-03-06T00:00:00"/>
    <s v="Monday"/>
    <d v="1899-12-30T13:07:30"/>
    <d v="1899-12-30T13:00:00"/>
    <s v="One Way"/>
  </r>
  <r>
    <n v="1518070"/>
    <s v="RFID Card Member"/>
    <s v="Milwaukee"/>
    <s v="WI"/>
    <n v="53211"/>
    <s v="UNITED STATES"/>
    <s v="30-Day Pass"/>
    <n v="127"/>
    <x v="28"/>
    <n v="43.052549999999997"/>
    <n v="-87.909329999999997"/>
    <x v="54"/>
    <n v="43.024340000000002"/>
    <n v="-87.916753"/>
    <n v="18"/>
    <n v="0"/>
    <n v="2.7"/>
    <n v="2.6"/>
    <n v="108"/>
    <n v="-1"/>
    <d v="2017-03-06T00:00:00"/>
    <d v="2017-03-01T00:00:00"/>
    <d v="2017-03-06T00:00:00"/>
    <s v="Monday"/>
    <d v="1899-12-30T17:13:06"/>
    <d v="1899-12-30T17:00:00"/>
    <n v="1"/>
    <d v="2017-03-06T00:00:00"/>
    <d v="2017-03-01T00:00:00"/>
    <d v="2017-03-06T00:00:00"/>
    <s v="Monday"/>
    <d v="1899-12-30T17:31:57"/>
    <d v="1899-12-30T18:00:00"/>
    <s v="One Way"/>
  </r>
  <r>
    <n v="825934"/>
    <s v="RFID Card Member"/>
    <s v="Milwaukee"/>
    <s v="WI"/>
    <n v="53208"/>
    <s v="UNITED STATES"/>
    <s v="Annual Pass"/>
    <n v="957"/>
    <x v="0"/>
    <n v="43.042490000000001"/>
    <n v="-87.909959999999998"/>
    <x v="43"/>
    <n v="43.046570000000003"/>
    <n v="-87.908720000000002"/>
    <n v="4"/>
    <n v="0"/>
    <n v="0.6"/>
    <n v="0.6"/>
    <n v="24"/>
    <n v="-1"/>
    <d v="2017-03-06T00:00:00"/>
    <d v="2017-03-01T00:00:00"/>
    <d v="2017-03-06T00:00:00"/>
    <s v="Monday"/>
    <d v="1899-12-30T17:14:37"/>
    <d v="1899-12-30T17:00:00"/>
    <n v="1"/>
    <d v="2017-03-06T00:00:00"/>
    <d v="2017-03-01T00:00:00"/>
    <d v="2017-03-06T00:00:00"/>
    <s v="Monday"/>
    <d v="1899-12-30T17:18:33"/>
    <d v="1899-12-30T17:00:00"/>
    <s v="One Way"/>
  </r>
  <r>
    <n v="1400126"/>
    <s v="RFID Card Member"/>
    <s v="Milwaukee"/>
    <s v="WI"/>
    <n v="53211"/>
    <s v="UNITED STATES"/>
    <s v="Annual Pass"/>
    <n v="13"/>
    <x v="17"/>
    <n v="43.066893999999998"/>
    <n v="-87.877936000000005"/>
    <x v="47"/>
    <n v="43.06033"/>
    <n v="-87.89546"/>
    <n v="7"/>
    <n v="0"/>
    <n v="1.1000000000000001"/>
    <n v="1"/>
    <n v="42"/>
    <n v="-1"/>
    <d v="2017-03-06T00:00:00"/>
    <d v="2017-03-01T00:00:00"/>
    <d v="2017-03-06T00:00:00"/>
    <s v="Monday"/>
    <d v="1899-12-30T18:22:36"/>
    <d v="1899-12-30T18:00:00"/>
    <n v="1"/>
    <d v="2017-03-06T00:00:00"/>
    <d v="2017-03-01T00:00:00"/>
    <d v="2017-03-06T00:00:00"/>
    <s v="Monday"/>
    <d v="1899-12-30T18:29:42"/>
    <d v="1899-12-30T18:00:00"/>
    <s v="One Way"/>
  </r>
  <r>
    <n v="1397107"/>
    <s v="RFID Card Member"/>
    <s v="MILWAUKEE"/>
    <s v="WI"/>
    <n v="53233"/>
    <s v="UNITED STATES"/>
    <s v="Annual Pass"/>
    <n v="11134"/>
    <x v="39"/>
    <n v="43.056539999999998"/>
    <n v="-87.914370000000005"/>
    <x v="0"/>
    <n v="43.04824"/>
    <n v="-87.904970000000006"/>
    <n v="8"/>
    <n v="0"/>
    <n v="1.2"/>
    <n v="1.1000000000000001"/>
    <n v="48"/>
    <n v="-1"/>
    <d v="2017-03-06T00:00:00"/>
    <d v="2017-03-01T00:00:00"/>
    <d v="2017-03-06T00:00:00"/>
    <s v="Monday"/>
    <d v="1899-12-30T19:43:55"/>
    <d v="1899-12-30T20:00:00"/>
    <n v="1"/>
    <d v="2017-03-06T00:00:00"/>
    <d v="2017-03-01T00:00:00"/>
    <d v="2017-03-06T00:00:00"/>
    <s v="Monday"/>
    <d v="1899-12-30T19:51:54"/>
    <d v="1899-12-30T20:00:00"/>
    <s v="One Way"/>
  </r>
  <r>
    <n v="1328721"/>
    <s v="RFID Card Member"/>
    <s v="Milwaukee"/>
    <s v="WI"/>
    <n v="53207"/>
    <s v="UNITED STATES"/>
    <s v="Annual Pass"/>
    <n v="315"/>
    <x v="49"/>
    <n v="43.026229999999998"/>
    <n v="-87.912809999999993"/>
    <x v="4"/>
    <n v="43.038580000000003"/>
    <n v="-87.90934"/>
    <n v="6"/>
    <n v="0"/>
    <n v="0.9"/>
    <n v="0.9"/>
    <n v="36"/>
    <n v="-1"/>
    <d v="2017-03-07T00:00:00"/>
    <d v="2017-03-01T00:00:00"/>
    <d v="2017-03-07T00:00:00"/>
    <s v="Tuesday"/>
    <d v="1899-12-30T05:58:30"/>
    <d v="1899-12-30T06:00:00"/>
    <n v="1"/>
    <d v="2017-03-07T00:00:00"/>
    <d v="2017-03-01T00:00:00"/>
    <d v="2017-03-07T00:00:00"/>
    <s v="Tuesday"/>
    <d v="1899-12-30T06:04:43"/>
    <d v="1899-12-30T06:00:00"/>
    <s v="One Way"/>
  </r>
  <r>
    <n v="825934"/>
    <s v="RFID Card Member"/>
    <s v="Milwaukee"/>
    <s v="WI"/>
    <n v="53208"/>
    <s v="UNITED STATES"/>
    <s v="Annual Pass"/>
    <n v="989"/>
    <x v="15"/>
    <n v="43.04824"/>
    <n v="-87.904970000000006"/>
    <x v="10"/>
    <n v="43.042490000000001"/>
    <n v="-87.909959999999998"/>
    <n v="5"/>
    <n v="0"/>
    <n v="0.8"/>
    <n v="0.7"/>
    <n v="30"/>
    <n v="-1"/>
    <d v="2017-03-07T00:00:00"/>
    <d v="2017-03-01T00:00:00"/>
    <d v="2017-03-07T00:00:00"/>
    <s v="Tuesday"/>
    <d v="1899-12-30T07:15:57"/>
    <d v="1899-12-30T07:00:00"/>
    <n v="1"/>
    <d v="2017-03-07T00:00:00"/>
    <d v="2017-03-01T00:00:00"/>
    <d v="2017-03-07T00:00:00"/>
    <s v="Tuesday"/>
    <d v="1899-12-30T07:20:38"/>
    <d v="1899-12-30T07:00:00"/>
    <s v="One Way"/>
  </r>
  <r>
    <n v="1088320"/>
    <s v="RFID Card Member"/>
    <s v="milwaukee"/>
    <s v="WI"/>
    <n v="53202"/>
    <s v="UNITED STATES"/>
    <s v="Annual Pass"/>
    <n v="167"/>
    <x v="8"/>
    <n v="43.04804"/>
    <n v="-87.896720000000002"/>
    <x v="1"/>
    <n v="43.03886"/>
    <n v="-87.902720000000002"/>
    <n v="5"/>
    <n v="0"/>
    <n v="0.8"/>
    <n v="0.7"/>
    <n v="30"/>
    <n v="-1"/>
    <d v="2017-03-07T00:00:00"/>
    <d v="2017-03-01T00:00:00"/>
    <d v="2017-03-07T00:00:00"/>
    <s v="Tuesday"/>
    <d v="1899-12-30T08:24:30"/>
    <d v="1899-12-30T08:00:00"/>
    <n v="1"/>
    <d v="2017-03-07T00:00:00"/>
    <d v="2017-03-01T00:00:00"/>
    <d v="2017-03-07T00:00:00"/>
    <s v="Tuesday"/>
    <d v="1899-12-30T08:29:38"/>
    <d v="1899-12-30T08:00:00"/>
    <s v="One Way"/>
  </r>
  <r>
    <n v="1442057"/>
    <s v="RFID Card Member"/>
    <s v="Milwaukee"/>
    <s v="WI"/>
    <n v="53211"/>
    <s v="UNITED STATES"/>
    <s v="Annual Pass"/>
    <n v="172"/>
    <x v="19"/>
    <n v="43.074890000000003"/>
    <n v="-87.882810000000006"/>
    <x v="31"/>
    <n v="43.069021999999997"/>
    <n v="-87.887940999999998"/>
    <n v="4"/>
    <n v="0"/>
    <n v="0.6"/>
    <n v="0.6"/>
    <n v="24"/>
    <n v="-1"/>
    <d v="2017-03-07T00:00:00"/>
    <d v="2017-03-01T00:00:00"/>
    <d v="2017-03-07T00:00:00"/>
    <s v="Tuesday"/>
    <d v="1899-12-30T10:25:24"/>
    <d v="1899-12-30T10:00:00"/>
    <n v="1"/>
    <d v="2017-03-07T00:00:00"/>
    <d v="2017-03-01T00:00:00"/>
    <d v="2017-03-07T00:00:00"/>
    <s v="Tuesday"/>
    <d v="1899-12-30T10:29:49"/>
    <d v="1899-12-30T10:00:00"/>
    <s v="One Way"/>
  </r>
  <r>
    <n v="1400126"/>
    <s v="RFID Card Member"/>
    <s v="Milwaukee"/>
    <s v="WI"/>
    <n v="53211"/>
    <s v="UNITED STATES"/>
    <s v="Annual Pass"/>
    <n v="5441"/>
    <x v="17"/>
    <n v="43.066893999999998"/>
    <n v="-87.877936000000005"/>
    <x v="19"/>
    <n v="43.060786"/>
    <n v="-87.883825999999999"/>
    <n v="4"/>
    <n v="0"/>
    <n v="0.6"/>
    <n v="0.6"/>
    <n v="24"/>
    <n v="-1"/>
    <d v="2017-03-07T00:00:00"/>
    <d v="2017-03-01T00:00:00"/>
    <d v="2017-03-07T00:00:00"/>
    <s v="Tuesday"/>
    <d v="1899-12-30T11:55:44"/>
    <d v="1899-12-30T12:00:00"/>
    <n v="1"/>
    <d v="2017-03-07T00:00:00"/>
    <d v="2017-03-01T00:00:00"/>
    <d v="2017-03-07T00:00:00"/>
    <s v="Tuesday"/>
    <d v="1899-12-30T11:59:54"/>
    <d v="1899-12-30T12:00:00"/>
    <s v="One Way"/>
  </r>
  <r>
    <n v="993392"/>
    <s v="RFID Card Member"/>
    <s v="Milwaukee"/>
    <s v="WI"/>
    <n v="53211"/>
    <s v="UNITED STATES"/>
    <s v="Annual Pass"/>
    <n v="224"/>
    <x v="6"/>
    <n v="43.078530000000001"/>
    <n v="-87.882620000000003"/>
    <x v="11"/>
    <n v="43.078530000000001"/>
    <n v="-87.882620000000003"/>
    <n v="25"/>
    <n v="0"/>
    <n v="3.8"/>
    <n v="3.6"/>
    <n v="150"/>
    <n v="-1"/>
    <d v="2017-03-07T00:00:00"/>
    <d v="2017-03-01T00:00:00"/>
    <d v="2017-03-07T00:00:00"/>
    <s v="Tuesday"/>
    <d v="1899-12-30T16:00:49"/>
    <d v="1899-12-30T16:00:00"/>
    <n v="1"/>
    <d v="2017-03-07T00:00:00"/>
    <d v="2017-03-01T00:00:00"/>
    <d v="2017-03-07T00:00:00"/>
    <s v="Tuesday"/>
    <d v="1899-12-30T16:25:31"/>
    <d v="1899-12-30T16:00:00"/>
    <s v="Round Trip"/>
  </r>
  <r>
    <n v="1397107"/>
    <s v="RFID Card Member"/>
    <s v="MILWAUKEE"/>
    <s v="WI"/>
    <n v="53233"/>
    <s v="UNITED STATES"/>
    <s v="Annual Pass"/>
    <n v="11134"/>
    <x v="39"/>
    <n v="43.056539999999998"/>
    <n v="-87.914370000000005"/>
    <x v="0"/>
    <n v="43.04824"/>
    <n v="-87.904970000000006"/>
    <n v="8"/>
    <n v="0"/>
    <n v="1.2"/>
    <n v="1.1000000000000001"/>
    <n v="48"/>
    <n v="-1"/>
    <d v="2017-03-07T00:00:00"/>
    <d v="2017-03-01T00:00:00"/>
    <d v="2017-03-07T00:00:00"/>
    <s v="Tuesday"/>
    <d v="1899-12-30T16:43:40"/>
    <d v="1899-12-30T17:00:00"/>
    <n v="1"/>
    <d v="2017-03-07T00:00:00"/>
    <d v="2017-03-01T00:00:00"/>
    <d v="2017-03-07T00:00:00"/>
    <s v="Tuesday"/>
    <d v="1899-12-30T16:51:15"/>
    <d v="1899-12-30T17:00:00"/>
    <s v="One Way"/>
  </r>
  <r>
    <n v="563412"/>
    <s v="RFID Card Member"/>
    <s v="Kenilworth"/>
    <s v="IL"/>
    <n v="60043"/>
    <s v="UNITED STATES"/>
    <s v="Annual Pass"/>
    <n v="5533"/>
    <x v="14"/>
    <n v="43.049230000000001"/>
    <n v="-87.911940000000001"/>
    <x v="27"/>
    <n v="43.034619999999997"/>
    <n v="-87.917500000000004"/>
    <n v="12"/>
    <n v="0"/>
    <n v="1.8"/>
    <n v="1.7"/>
    <n v="72"/>
    <n v="-1"/>
    <d v="2017-03-07T00:00:00"/>
    <d v="2017-03-01T00:00:00"/>
    <d v="2017-03-07T00:00:00"/>
    <s v="Tuesday"/>
    <d v="1899-12-30T17:23:20"/>
    <d v="1899-12-30T17:00:00"/>
    <n v="1"/>
    <d v="2017-03-07T00:00:00"/>
    <d v="2017-03-01T00:00:00"/>
    <d v="2017-03-07T00:00:00"/>
    <s v="Tuesday"/>
    <d v="1899-12-30T17:35:57"/>
    <d v="1899-12-30T18:00:00"/>
    <s v="One Way"/>
  </r>
  <r>
    <n v="1255308"/>
    <s v="RFID Card Member"/>
    <s v="Milwaukee"/>
    <s v="WI"/>
    <n v="53211"/>
    <s v="UNITED STATES"/>
    <s v="30-Day Pass"/>
    <n v="967"/>
    <x v="17"/>
    <n v="43.066893999999998"/>
    <n v="-87.877936000000005"/>
    <x v="8"/>
    <n v="43.058619999999998"/>
    <n v="-87.885319999999993"/>
    <n v="6"/>
    <n v="0"/>
    <n v="0.9"/>
    <n v="0.9"/>
    <n v="36"/>
    <n v="-1"/>
    <d v="2017-03-07T00:00:00"/>
    <d v="2017-03-01T00:00:00"/>
    <d v="2017-03-07T00:00:00"/>
    <s v="Tuesday"/>
    <d v="1899-12-30T17:28:33"/>
    <d v="1899-12-30T17:00:00"/>
    <n v="1"/>
    <d v="2017-03-07T00:00:00"/>
    <d v="2017-03-01T00:00:00"/>
    <d v="2017-03-07T00:00:00"/>
    <s v="Tuesday"/>
    <d v="1899-12-30T17:34:30"/>
    <d v="1899-12-30T18:00:00"/>
    <s v="One Way"/>
  </r>
  <r>
    <n v="1449580"/>
    <s v="RFID Card Member"/>
    <s v="Hibbing"/>
    <s v="MN"/>
    <n v="55746"/>
    <s v="UNITED STATES"/>
    <s v="Annual Pass"/>
    <n v="5502"/>
    <x v="19"/>
    <n v="43.074890000000003"/>
    <n v="-87.882810000000006"/>
    <x v="49"/>
    <n v="43.066893999999998"/>
    <n v="-87.877936000000005"/>
    <n v="5"/>
    <n v="0"/>
    <n v="0.8"/>
    <n v="0.7"/>
    <n v="30"/>
    <n v="-1"/>
    <d v="2017-03-07T00:00:00"/>
    <d v="2017-03-01T00:00:00"/>
    <d v="2017-03-07T00:00:00"/>
    <s v="Tuesday"/>
    <d v="1899-12-30T17:47:21"/>
    <d v="1899-12-30T18:00:00"/>
    <n v="1"/>
    <d v="2017-03-07T00:00:00"/>
    <d v="2017-03-01T00:00:00"/>
    <d v="2017-03-07T00:00:00"/>
    <s v="Tuesday"/>
    <d v="1899-12-30T17:52:11"/>
    <d v="1899-12-30T18:00:00"/>
    <s v="One Way"/>
  </r>
  <r>
    <n v="1017964"/>
    <s v="RFID Card Member"/>
    <s v="Milwaukee"/>
    <s v="WI"/>
    <n v="53202"/>
    <s v="UNITED STATES"/>
    <s v="Annual Pass"/>
    <n v="91"/>
    <x v="2"/>
    <n v="43.03886"/>
    <n v="-87.902720000000002"/>
    <x v="8"/>
    <n v="43.058619999999998"/>
    <n v="-87.885319999999993"/>
    <n v="10"/>
    <n v="0"/>
    <n v="1.5"/>
    <n v="1.4"/>
    <n v="60"/>
    <n v="-1"/>
    <d v="2017-03-07T00:00:00"/>
    <d v="2017-03-01T00:00:00"/>
    <d v="2017-03-07T00:00:00"/>
    <s v="Tuesday"/>
    <d v="1899-12-30T18:20:14"/>
    <d v="1899-12-30T18:00:00"/>
    <n v="1"/>
    <d v="2017-03-07T00:00:00"/>
    <d v="2017-03-01T00:00:00"/>
    <d v="2017-03-07T00:00:00"/>
    <s v="Tuesday"/>
    <d v="1899-12-30T18:30:33"/>
    <d v="1899-12-30T19:00:00"/>
    <s v="One Way"/>
  </r>
  <r>
    <n v="1400126"/>
    <s v="RFID Card Member"/>
    <s v="Milwaukee"/>
    <s v="WI"/>
    <n v="53211"/>
    <s v="UNITED STATES"/>
    <s v="Annual Pass"/>
    <n v="77"/>
    <x v="17"/>
    <n v="43.066893999999998"/>
    <n v="-87.877936000000005"/>
    <x v="47"/>
    <n v="43.06033"/>
    <n v="-87.89546"/>
    <n v="8"/>
    <n v="0"/>
    <n v="1.2"/>
    <n v="1.1000000000000001"/>
    <n v="48"/>
    <n v="-1"/>
    <d v="2017-03-07T00:00:00"/>
    <d v="2017-03-01T00:00:00"/>
    <d v="2017-03-07T00:00:00"/>
    <s v="Tuesday"/>
    <d v="1899-12-30T18:23:10"/>
    <d v="1899-12-30T18:00:00"/>
    <n v="1"/>
    <d v="2017-03-07T00:00:00"/>
    <d v="2017-03-01T00:00:00"/>
    <d v="2017-03-07T00:00:00"/>
    <s v="Tuesday"/>
    <d v="1899-12-30T18:31:16"/>
    <d v="1899-12-30T19:00:00"/>
    <s v="One Way"/>
  </r>
  <r>
    <n v="1298099"/>
    <s v="RFID Card Member"/>
    <s v="Milwaukee"/>
    <s v="WI"/>
    <n v="53233"/>
    <s v="UNITED STATES"/>
    <s v="Annual Pass"/>
    <n v="11150"/>
    <x v="3"/>
    <n v="43.03519"/>
    <n v="-87.907390000000007"/>
    <x v="10"/>
    <n v="43.042490000000001"/>
    <n v="-87.909959999999998"/>
    <n v="5"/>
    <n v="0"/>
    <n v="0.8"/>
    <n v="0.7"/>
    <n v="30"/>
    <n v="-1"/>
    <d v="2017-03-07T00:00:00"/>
    <d v="2017-03-01T00:00:00"/>
    <d v="2017-03-07T00:00:00"/>
    <s v="Tuesday"/>
    <d v="1899-12-30T18:30:02"/>
    <d v="1899-12-30T19:00:00"/>
    <n v="1"/>
    <d v="2017-03-07T00:00:00"/>
    <d v="2017-03-01T00:00:00"/>
    <d v="2017-03-07T00:00:00"/>
    <s v="Tuesday"/>
    <d v="1899-12-30T18:35:51"/>
    <d v="1899-12-30T19:00:00"/>
    <s v="One Way"/>
  </r>
  <r>
    <n v="1518070"/>
    <s v="RFID Card Member"/>
    <s v="Milwaukee"/>
    <s v="WI"/>
    <n v="53211"/>
    <s v="UNITED STATES"/>
    <s v="30-Day Pass"/>
    <n v="11131"/>
    <x v="21"/>
    <n v="43.060786"/>
    <n v="-87.883825999999999"/>
    <x v="47"/>
    <n v="43.06033"/>
    <n v="-87.89546"/>
    <n v="4"/>
    <n v="0"/>
    <n v="0.6"/>
    <n v="0.6"/>
    <n v="24"/>
    <n v="-1"/>
    <d v="2017-03-07T00:00:00"/>
    <d v="2017-03-01T00:00:00"/>
    <d v="2017-03-07T00:00:00"/>
    <s v="Tuesday"/>
    <d v="1899-12-30T18:56:50"/>
    <d v="1899-12-30T19:00:00"/>
    <n v="1"/>
    <d v="2017-03-07T00:00:00"/>
    <d v="2017-03-01T00:00:00"/>
    <d v="2017-03-07T00:00:00"/>
    <s v="Tuesday"/>
    <d v="1899-12-30T19:00:47"/>
    <d v="1899-12-30T19:00:00"/>
    <s v="One Way"/>
  </r>
  <r>
    <n v="1010620"/>
    <s v="RFID Card Member"/>
    <s v="Milwaukee"/>
    <s v="WI"/>
    <n v="53202"/>
    <s v="UNITED STATES"/>
    <s v="Annual Pass"/>
    <n v="11072"/>
    <x v="19"/>
    <n v="43.074890000000003"/>
    <n v="-87.882810000000006"/>
    <x v="2"/>
    <n v="43.048200000000001"/>
    <n v="-87.900859999999994"/>
    <n v="16"/>
    <n v="0"/>
    <n v="2.4"/>
    <n v="2.2999999999999998"/>
    <n v="96"/>
    <n v="-1"/>
    <d v="2017-03-07T00:00:00"/>
    <d v="2017-03-01T00:00:00"/>
    <d v="2017-03-07T00:00:00"/>
    <s v="Tuesday"/>
    <d v="1899-12-30T19:37:45"/>
    <d v="1899-12-30T20:00:00"/>
    <n v="1"/>
    <d v="2017-03-07T00:00:00"/>
    <d v="2017-03-01T00:00:00"/>
    <d v="2017-03-07T00:00:00"/>
    <s v="Tuesday"/>
    <d v="1899-12-30T19:53:08"/>
    <d v="1899-12-30T20:00:00"/>
    <s v="One Way"/>
  </r>
  <r>
    <n v="1407702"/>
    <s v="RFID Card Member"/>
    <s v="Milwaukee"/>
    <s v="WI"/>
    <n v="53202"/>
    <s v="UNITED STATES"/>
    <s v="Annual Pass"/>
    <n v="11108"/>
    <x v="20"/>
    <n v="43.077359999999999"/>
    <n v="-87.880769999999998"/>
    <x v="7"/>
    <n v="43.074655999999997"/>
    <n v="-87.889011999999994"/>
    <n v="4"/>
    <n v="0"/>
    <n v="0.6"/>
    <n v="0.6"/>
    <n v="24"/>
    <n v="-1"/>
    <d v="2017-03-07T00:00:00"/>
    <d v="2017-03-01T00:00:00"/>
    <d v="2017-03-07T00:00:00"/>
    <s v="Tuesday"/>
    <d v="1899-12-30T19:57:43"/>
    <d v="1899-12-30T20:00:00"/>
    <n v="1"/>
    <d v="2017-03-07T00:00:00"/>
    <d v="2017-03-01T00:00:00"/>
    <d v="2017-03-07T00:00:00"/>
    <s v="Tuesday"/>
    <d v="1899-12-30T20:01:53"/>
    <d v="1899-12-30T20:00:00"/>
    <s v="One Way"/>
  </r>
  <r>
    <n v="1010620"/>
    <s v="RFID Card Member"/>
    <s v="Milwaukee"/>
    <s v="WI"/>
    <n v="53202"/>
    <s v="UNITED STATES"/>
    <s v="Annual Pass"/>
    <n v="5552"/>
    <x v="19"/>
    <n v="43.074890000000003"/>
    <n v="-87.882810000000006"/>
    <x v="2"/>
    <n v="43.048200000000001"/>
    <n v="-87.900859999999994"/>
    <n v="19"/>
    <n v="0"/>
    <n v="2.9"/>
    <n v="2.7"/>
    <n v="114"/>
    <n v="-1"/>
    <d v="2017-03-08T00:00:00"/>
    <d v="2017-03-01T00:00:00"/>
    <d v="2017-03-08T00:00:00"/>
    <s v="Wednesday"/>
    <d v="1899-12-30T16:08:45"/>
    <d v="1899-12-30T16:00:00"/>
    <n v="1"/>
    <d v="2017-03-08T00:00:00"/>
    <d v="2017-03-01T00:00:00"/>
    <d v="2017-03-08T00:00:00"/>
    <s v="Wednesday"/>
    <d v="1899-12-30T16:27:38"/>
    <d v="1899-12-30T16:00:00"/>
    <s v="One Way"/>
  </r>
  <r>
    <n v="946290"/>
    <s v="RFID Card Member"/>
    <s v="Milwaukee"/>
    <s v="WI"/>
    <n v="53208"/>
    <s v="UNITED STATES"/>
    <s v="Annual Pass"/>
    <n v="5429"/>
    <x v="19"/>
    <n v="43.074890000000003"/>
    <n v="-87.882810000000006"/>
    <x v="31"/>
    <n v="43.069021999999997"/>
    <n v="-87.887940999999998"/>
    <n v="6"/>
    <n v="0"/>
    <n v="0.9"/>
    <n v="0.9"/>
    <n v="36"/>
    <n v="-1"/>
    <d v="2017-03-08T00:00:00"/>
    <d v="2017-03-01T00:00:00"/>
    <d v="2017-03-08T00:00:00"/>
    <s v="Wednesday"/>
    <d v="1899-12-30T17:29:08"/>
    <d v="1899-12-30T17:00:00"/>
    <n v="1"/>
    <d v="2017-03-08T00:00:00"/>
    <d v="2017-03-01T00:00:00"/>
    <d v="2017-03-08T00:00:00"/>
    <s v="Wednesday"/>
    <d v="1899-12-30T17:35:02"/>
    <d v="1899-12-30T18:00:00"/>
    <s v="One Way"/>
  </r>
  <r>
    <n v="1391757"/>
    <s v="RFID Card Member"/>
    <s v="Milwaukee"/>
    <s v="WI"/>
    <n v="53211"/>
    <s v="UNITED STATES"/>
    <s v="Annual Pass"/>
    <n v="5538"/>
    <x v="2"/>
    <n v="43.03886"/>
    <n v="-87.902720000000002"/>
    <x v="50"/>
    <n v="43.026470000000003"/>
    <n v="-87.918040000000005"/>
    <n v="14"/>
    <n v="0"/>
    <n v="2.1"/>
    <n v="2"/>
    <n v="84"/>
    <n v="-1"/>
    <d v="2017-03-08T00:00:00"/>
    <d v="2017-03-01T00:00:00"/>
    <d v="2017-03-08T00:00:00"/>
    <s v="Wednesday"/>
    <d v="1899-12-30T18:39:42"/>
    <d v="1899-12-30T19:00:00"/>
    <n v="1"/>
    <d v="2017-03-08T00:00:00"/>
    <d v="2017-03-01T00:00:00"/>
    <d v="2017-03-08T00:00:00"/>
    <s v="Wednesday"/>
    <d v="1899-12-30T18:53:37"/>
    <d v="1899-12-30T19:00:00"/>
    <s v="One Way"/>
  </r>
  <r>
    <n v="1357250"/>
    <s v="RFID Card Member"/>
    <s v="Milwaukee"/>
    <s v="WI"/>
    <n v="53202"/>
    <s v="UNITED STATES"/>
    <s v="Annual Pass"/>
    <n v="91"/>
    <x v="2"/>
    <n v="43.03886"/>
    <n v="-87.902720000000002"/>
    <x v="2"/>
    <n v="43.048200000000001"/>
    <n v="-87.900859999999994"/>
    <n v="5"/>
    <n v="0"/>
    <n v="0.8"/>
    <n v="0.7"/>
    <n v="30"/>
    <n v="-1"/>
    <d v="2017-03-08T00:00:00"/>
    <d v="2017-03-01T00:00:00"/>
    <d v="2017-03-08T00:00:00"/>
    <s v="Wednesday"/>
    <d v="1899-12-30T21:20:32"/>
    <d v="1899-12-30T21:00:00"/>
    <n v="1"/>
    <d v="2017-03-08T00:00:00"/>
    <d v="2017-03-01T00:00:00"/>
    <d v="2017-03-08T00:00:00"/>
    <s v="Wednesday"/>
    <d v="1899-12-30T21:25:44"/>
    <d v="1899-12-30T21:00:00"/>
    <s v="One Way"/>
  </r>
  <r>
    <n v="1307574"/>
    <s v="RFID Card Member"/>
    <s v="Milwaukee"/>
    <s v="WI"/>
    <n v="53212"/>
    <s v="UNITED STATES"/>
    <s v="30-Day Pass"/>
    <n v="5712"/>
    <x v="15"/>
    <n v="43.04824"/>
    <n v="-87.904970000000006"/>
    <x v="10"/>
    <n v="43.042490000000001"/>
    <n v="-87.909959999999998"/>
    <n v="4"/>
    <n v="0"/>
    <n v="0.6"/>
    <n v="0.6"/>
    <n v="24"/>
    <n v="-1"/>
    <d v="2017-03-09T00:00:00"/>
    <d v="2017-03-01T00:00:00"/>
    <d v="2017-03-09T00:00:00"/>
    <s v="Thursday"/>
    <d v="1899-12-30T10:15:36"/>
    <d v="1899-12-30T10:00:00"/>
    <n v="1"/>
    <d v="2017-03-09T00:00:00"/>
    <d v="2017-03-01T00:00:00"/>
    <d v="2017-03-09T00:00:00"/>
    <s v="Thursday"/>
    <d v="1899-12-30T10:19:20"/>
    <d v="1899-12-30T10:00:00"/>
    <s v="One Way"/>
  </r>
  <r>
    <n v="1382140"/>
    <s v="RFID Card Member"/>
    <s v="Hartford"/>
    <s v="WI"/>
    <n v="53027"/>
    <s v="UNITED STATES"/>
    <s v="Annual Pass"/>
    <n v="32"/>
    <x v="20"/>
    <n v="43.077359999999999"/>
    <n v="-87.880769999999998"/>
    <x v="22"/>
    <n v="43.060250000000003"/>
    <n v="-87.892169999999993"/>
    <n v="10"/>
    <n v="0"/>
    <n v="1.5"/>
    <n v="1.4"/>
    <n v="60"/>
    <n v="-1"/>
    <d v="2017-03-09T00:00:00"/>
    <d v="2017-03-01T00:00:00"/>
    <d v="2017-03-09T00:00:00"/>
    <s v="Thursday"/>
    <d v="1899-12-30T11:34:47"/>
    <d v="1899-12-30T12:00:00"/>
    <n v="1"/>
    <d v="2017-03-09T00:00:00"/>
    <d v="2017-03-01T00:00:00"/>
    <d v="2017-03-09T00:00:00"/>
    <s v="Thursday"/>
    <d v="1899-12-30T11:44:23"/>
    <d v="1899-12-30T12:00:00"/>
    <s v="One Way"/>
  </r>
  <r>
    <n v="1328721"/>
    <s v="RFID Card Member"/>
    <s v="Milwaukee"/>
    <s v="WI"/>
    <n v="53207"/>
    <s v="UNITED STATES"/>
    <s v="Annual Pass"/>
    <n v="3"/>
    <x v="18"/>
    <n v="43.034619999999997"/>
    <n v="-87.917500000000004"/>
    <x v="32"/>
    <n v="43.026229999999998"/>
    <n v="-87.912809999999993"/>
    <n v="12"/>
    <n v="0"/>
    <n v="1.8"/>
    <n v="1.7"/>
    <n v="72"/>
    <n v="-1"/>
    <d v="2017-03-09T00:00:00"/>
    <d v="2017-03-01T00:00:00"/>
    <d v="2017-03-09T00:00:00"/>
    <s v="Thursday"/>
    <d v="1899-12-30T12:30:27"/>
    <d v="1899-12-30T13:00:00"/>
    <n v="1"/>
    <d v="2017-03-09T00:00:00"/>
    <d v="2017-03-01T00:00:00"/>
    <d v="2017-03-09T00:00:00"/>
    <s v="Thursday"/>
    <d v="1899-12-30T12:42:22"/>
    <d v="1899-12-30T13:00:00"/>
    <s v="One Way"/>
  </r>
  <r>
    <n v="1494109"/>
    <s v="RFID Card Member"/>
    <s v="Milwaukee"/>
    <s v="WI"/>
    <n v="53233"/>
    <s v="UNITED STATES"/>
    <s v="Annual Pass"/>
    <n v="11106"/>
    <x v="2"/>
    <n v="43.03886"/>
    <n v="-87.902720000000002"/>
    <x v="5"/>
    <n v="43.040349999999997"/>
    <n v="-87.920760000000001"/>
    <n v="8"/>
    <n v="0"/>
    <n v="1.2"/>
    <n v="1.1000000000000001"/>
    <n v="48"/>
    <n v="-1"/>
    <d v="2017-03-09T00:00:00"/>
    <d v="2017-03-01T00:00:00"/>
    <d v="2017-03-09T00:00:00"/>
    <s v="Thursday"/>
    <d v="1899-12-30T17:06:00"/>
    <d v="1899-12-30T17:00:00"/>
    <n v="1"/>
    <d v="2017-03-09T00:00:00"/>
    <d v="2017-03-01T00:00:00"/>
    <d v="2017-03-09T00:00:00"/>
    <s v="Thursday"/>
    <d v="1899-12-30T17:14:40"/>
    <d v="1899-12-30T17:00:00"/>
    <s v="One Way"/>
  </r>
  <r>
    <n v="1442430"/>
    <s v="RFID Card Member"/>
    <s v="Milwaukee"/>
    <s v="WI"/>
    <n v="53211"/>
    <s v="UNITED STATES"/>
    <s v="Annual Pass"/>
    <n v="5455"/>
    <x v="19"/>
    <n v="43.074890000000003"/>
    <n v="-87.882810000000006"/>
    <x v="7"/>
    <n v="43.074655999999997"/>
    <n v="-87.889011999999994"/>
    <n v="2"/>
    <n v="0"/>
    <n v="0.3"/>
    <n v="0.3"/>
    <n v="12"/>
    <n v="-1"/>
    <d v="2017-03-09T00:00:00"/>
    <d v="2017-03-01T00:00:00"/>
    <d v="2017-03-09T00:00:00"/>
    <s v="Thursday"/>
    <d v="1899-12-30T19:14:40"/>
    <d v="1899-12-30T19:00:00"/>
    <n v="1"/>
    <d v="2017-03-09T00:00:00"/>
    <d v="2017-03-01T00:00:00"/>
    <d v="2017-03-09T00:00:00"/>
    <s v="Thursday"/>
    <d v="1899-12-30T19:16:40"/>
    <d v="1899-12-30T19:00:00"/>
    <s v="One Way"/>
  </r>
  <r>
    <n v="1358502"/>
    <s v="RFID Card Member"/>
    <s v="Clintonville"/>
    <s v="WI"/>
    <n v="54929"/>
    <s v="UNITED STATES"/>
    <s v="Annual Pass"/>
    <n v="136"/>
    <x v="24"/>
    <n v="43.06033"/>
    <n v="-87.89546"/>
    <x v="31"/>
    <n v="43.069021999999997"/>
    <n v="-87.887940999999998"/>
    <n v="6"/>
    <n v="0"/>
    <n v="0.9"/>
    <n v="0.9"/>
    <n v="36"/>
    <n v="-1"/>
    <d v="2017-03-10T00:00:00"/>
    <d v="2017-03-01T00:00:00"/>
    <d v="2017-03-10T00:00:00"/>
    <s v="Friday"/>
    <d v="1899-12-30T02:52:07"/>
    <d v="1899-12-30T03:00:00"/>
    <n v="1"/>
    <d v="2017-03-10T00:00:00"/>
    <d v="2017-03-01T00:00:00"/>
    <d v="2017-03-10T00:00:00"/>
    <s v="Friday"/>
    <d v="1899-12-30T02:58:28"/>
    <d v="1899-12-30T03:00:00"/>
    <s v="One Way"/>
  </r>
  <r>
    <n v="1164700"/>
    <s v="RFID Card Member"/>
    <s v="Milwaukee"/>
    <s v="WI"/>
    <n v="53202"/>
    <s v="UNITED STATES"/>
    <s v="Annual Pass"/>
    <n v="11086"/>
    <x v="31"/>
    <n v="43.052460000000004"/>
    <n v="-87.891000000000005"/>
    <x v="43"/>
    <n v="43.046570000000003"/>
    <n v="-87.908720000000002"/>
    <n v="7"/>
    <n v="0"/>
    <n v="1.1000000000000001"/>
    <n v="1"/>
    <n v="42"/>
    <n v="-1"/>
    <d v="2017-03-10T00:00:00"/>
    <d v="2017-03-01T00:00:00"/>
    <d v="2017-03-10T00:00:00"/>
    <s v="Friday"/>
    <d v="1899-12-30T08:29:04"/>
    <d v="1899-12-30T08:00:00"/>
    <n v="1"/>
    <d v="2017-03-10T00:00:00"/>
    <d v="2017-03-01T00:00:00"/>
    <d v="2017-03-10T00:00:00"/>
    <s v="Friday"/>
    <d v="1899-12-30T08:36:58"/>
    <d v="1899-12-30T09:00:00"/>
    <s v="One Way"/>
  </r>
  <r>
    <n v="1152387"/>
    <s v="RFID Card Member"/>
    <s v="Milwaukee"/>
    <s v="WI"/>
    <n v="53211"/>
    <s v="UNITED STATES"/>
    <s v="Bublr for Organizations"/>
    <n v="13"/>
    <x v="17"/>
    <n v="43.066893999999998"/>
    <n v="-87.877936000000005"/>
    <x v="18"/>
    <n v="43.074890000000003"/>
    <n v="-87.882810000000006"/>
    <n v="4"/>
    <n v="0"/>
    <n v="0.6"/>
    <n v="0.6"/>
    <n v="24"/>
    <n v="-1"/>
    <d v="2017-03-10T00:00:00"/>
    <d v="2017-03-01T00:00:00"/>
    <d v="2017-03-10T00:00:00"/>
    <s v="Friday"/>
    <d v="1899-12-30T10:04:23"/>
    <d v="1899-12-30T10:00:00"/>
    <n v="1"/>
    <d v="2017-03-10T00:00:00"/>
    <d v="2017-03-01T00:00:00"/>
    <d v="2017-03-10T00:00:00"/>
    <s v="Friday"/>
    <d v="1899-12-30T10:08:40"/>
    <d v="1899-12-30T10:00:00"/>
    <s v="One Way"/>
  </r>
  <r>
    <n v="1482346"/>
    <s v="RFID Card Member"/>
    <s v="Milwaukee"/>
    <s v="WI"/>
    <n v="53207"/>
    <s v="UNITED STATES"/>
    <s v="Annual Pass"/>
    <n v="5552"/>
    <x v="38"/>
    <n v="43.038719999999998"/>
    <n v="-87.905339999999995"/>
    <x v="13"/>
    <n v="43.031480000000002"/>
    <n v="-87.908169999999998"/>
    <n v="6"/>
    <n v="0"/>
    <n v="0.9"/>
    <n v="0.9"/>
    <n v="36"/>
    <n v="-1"/>
    <d v="2017-03-10T00:00:00"/>
    <d v="2017-03-01T00:00:00"/>
    <d v="2017-03-10T00:00:00"/>
    <s v="Friday"/>
    <d v="1899-12-30T13:01:01"/>
    <d v="1899-12-30T13:00:00"/>
    <n v="1"/>
    <d v="2017-03-10T00:00:00"/>
    <d v="2017-03-01T00:00:00"/>
    <d v="2017-03-10T00:00:00"/>
    <s v="Friday"/>
    <d v="1899-12-30T13:07:23"/>
    <d v="1899-12-30T13:00:00"/>
    <s v="One Way"/>
  </r>
  <r>
    <n v="1250902"/>
    <s v="RFID Card Member"/>
    <s v="Wauwatosa"/>
    <s v="WI"/>
    <n v="53213"/>
    <s v="UNITED STATES"/>
    <s v="Bublr for Organizations"/>
    <n v="11131"/>
    <x v="24"/>
    <n v="43.06033"/>
    <n v="-87.89546"/>
    <x v="22"/>
    <n v="43.060250000000003"/>
    <n v="-87.892169999999993"/>
    <n v="1"/>
    <n v="0"/>
    <n v="0.2"/>
    <n v="0.1"/>
    <n v="6"/>
    <n v="-1"/>
    <d v="2017-03-10T00:00:00"/>
    <d v="2017-03-01T00:00:00"/>
    <d v="2017-03-10T00:00:00"/>
    <s v="Friday"/>
    <d v="1899-12-30T13:16:23"/>
    <d v="1899-12-30T13:00:00"/>
    <n v="1"/>
    <d v="2017-03-10T00:00:00"/>
    <d v="2017-03-01T00:00:00"/>
    <d v="2017-03-10T00:00:00"/>
    <s v="Friday"/>
    <d v="1899-12-30T13:17:27"/>
    <d v="1899-12-30T13:00:00"/>
    <s v="One Way"/>
  </r>
  <r>
    <n v="1406251"/>
    <s v="RFID Card Member"/>
    <s v="Milwaukee"/>
    <s v="WI"/>
    <n v="53211"/>
    <s v="UNITED STATES"/>
    <s v="Annual Pass"/>
    <n v="11138"/>
    <x v="48"/>
    <n v="43.058619999999998"/>
    <n v="-87.885319999999993"/>
    <x v="53"/>
    <n v="43.063749000000001"/>
    <n v="-87.887962999999999"/>
    <n v="6"/>
    <n v="0"/>
    <n v="0.9"/>
    <n v="0.9"/>
    <n v="36"/>
    <n v="-1"/>
    <d v="2017-03-11T00:00:00"/>
    <d v="2017-03-01T00:00:00"/>
    <d v="2017-03-11T00:00:00"/>
    <s v="Saturday"/>
    <d v="1899-12-30T15:11:25"/>
    <d v="1899-12-30T15:00:00"/>
    <n v="1"/>
    <d v="2017-03-11T00:00:00"/>
    <d v="2017-03-01T00:00:00"/>
    <d v="2017-03-11T00:00:00"/>
    <s v="Saturday"/>
    <d v="1899-12-30T15:17:18"/>
    <d v="1899-12-30T15:00:00"/>
    <s v="One Way"/>
  </r>
  <r>
    <n v="1359140"/>
    <s v="RFID Card Member"/>
    <s v="Dousman"/>
    <s v="WI"/>
    <n v="53118"/>
    <s v="UNITED STATES"/>
    <s v="Annual Pass"/>
    <n v="11149"/>
    <x v="48"/>
    <n v="43.058619999999998"/>
    <n v="-87.885319999999993"/>
    <x v="22"/>
    <n v="43.060250000000003"/>
    <n v="-87.892169999999993"/>
    <n v="5"/>
    <n v="0"/>
    <n v="0.8"/>
    <n v="0.7"/>
    <n v="30"/>
    <n v="-1"/>
    <d v="2017-03-11T00:00:00"/>
    <d v="2017-03-01T00:00:00"/>
    <d v="2017-03-11T00:00:00"/>
    <s v="Saturday"/>
    <d v="1899-12-30T16:48:47"/>
    <d v="1899-12-30T17:00:00"/>
    <n v="1"/>
    <d v="2017-03-11T00:00:00"/>
    <d v="2017-03-01T00:00:00"/>
    <d v="2017-03-11T00:00:00"/>
    <s v="Saturday"/>
    <d v="1899-12-30T16:53:19"/>
    <d v="1899-12-30T17:00:00"/>
    <s v="One Way"/>
  </r>
  <r>
    <n v="1397107"/>
    <s v="RFID Card Member"/>
    <s v="MILWAUKEE"/>
    <s v="WI"/>
    <n v="53233"/>
    <s v="UNITED STATES"/>
    <s v="Annual Pass"/>
    <n v="5531"/>
    <x v="9"/>
    <n v="43.02948"/>
    <n v="-87.912819999999996"/>
    <x v="5"/>
    <n v="43.040349999999997"/>
    <n v="-87.920760000000001"/>
    <n v="9"/>
    <n v="0"/>
    <n v="1.4"/>
    <n v="1.3"/>
    <n v="54"/>
    <n v="-1"/>
    <d v="2017-03-12T00:00:00"/>
    <d v="2017-03-01T00:00:00"/>
    <d v="2017-03-12T00:00:00"/>
    <s v="Sunday"/>
    <d v="1899-12-30T08:28:08"/>
    <d v="1899-12-30T08:00:00"/>
    <n v="1"/>
    <d v="2017-03-12T00:00:00"/>
    <d v="2017-03-01T00:00:00"/>
    <d v="2017-03-12T00:00:00"/>
    <s v="Sunday"/>
    <d v="1899-12-30T08:37:49"/>
    <d v="1899-12-30T09:00:00"/>
    <s v="One Way"/>
  </r>
  <r>
    <n v="1224715"/>
    <s v="RFID Card Member"/>
    <s v="Milwaukee"/>
    <s v="WI"/>
    <n v="53212"/>
    <s v="UNITED STATES"/>
    <s v="Annual Pass"/>
    <n v="5565"/>
    <x v="8"/>
    <n v="43.04804"/>
    <n v="-87.896720000000002"/>
    <x v="19"/>
    <n v="43.060786"/>
    <n v="-87.883825999999999"/>
    <n v="6"/>
    <n v="0"/>
    <n v="0.9"/>
    <n v="0.9"/>
    <n v="36"/>
    <n v="-1"/>
    <d v="2017-03-12T00:00:00"/>
    <d v="2017-03-01T00:00:00"/>
    <d v="2017-03-12T00:00:00"/>
    <s v="Sunday"/>
    <d v="1899-12-30T10:27:29"/>
    <d v="1899-12-30T10:00:00"/>
    <n v="1"/>
    <d v="2017-03-12T00:00:00"/>
    <d v="2017-03-01T00:00:00"/>
    <d v="2017-03-12T00:00:00"/>
    <s v="Sunday"/>
    <d v="1899-12-30T10:33:20"/>
    <d v="1899-12-30T11:00:00"/>
    <s v="One Way"/>
  </r>
  <r>
    <n v="1251858"/>
    <s v="RFID Card Member"/>
    <s v="Deerfield"/>
    <s v="WI"/>
    <n v="53531"/>
    <s v="UNITED STATES"/>
    <s v="Bublr for Organizations"/>
    <n v="77"/>
    <x v="24"/>
    <n v="43.06033"/>
    <n v="-87.89546"/>
    <x v="47"/>
    <n v="43.06033"/>
    <n v="-87.89546"/>
    <n v="1"/>
    <n v="0"/>
    <n v="0.2"/>
    <n v="0.1"/>
    <n v="6"/>
    <n v="-1"/>
    <d v="2017-03-12T00:00:00"/>
    <d v="2017-03-01T00:00:00"/>
    <d v="2017-03-12T00:00:00"/>
    <s v="Sunday"/>
    <d v="1899-12-30T12:49:38"/>
    <d v="1899-12-30T13:00:00"/>
    <n v="1"/>
    <d v="2017-03-12T00:00:00"/>
    <d v="2017-03-01T00:00:00"/>
    <d v="2017-03-12T00:00:00"/>
    <s v="Sunday"/>
    <d v="1899-12-30T12:50:41"/>
    <d v="1899-12-30T13:00:00"/>
    <s v="Round Trip"/>
  </r>
  <r>
    <n v="1274295"/>
    <s v="RFID Card Member"/>
    <s v="Milwaukee"/>
    <s v="WI"/>
    <n v="53202"/>
    <s v="UNITED STATES"/>
    <s v="Pay as You Go Pass"/>
    <n v="127"/>
    <x v="36"/>
    <n v="43.024340000000002"/>
    <n v="-87.916753"/>
    <x v="54"/>
    <n v="43.024340000000002"/>
    <n v="-87.916753"/>
    <n v="33"/>
    <n v="2"/>
    <n v="5"/>
    <n v="4.7"/>
    <n v="198"/>
    <n v="-1"/>
    <d v="2017-03-14T00:00:00"/>
    <d v="2017-03-01T00:00:00"/>
    <d v="2017-03-14T00:00:00"/>
    <s v="Tuesday"/>
    <d v="1899-12-30T12:48:16"/>
    <d v="1899-12-30T13:00:00"/>
    <n v="1"/>
    <d v="2017-03-14T00:00:00"/>
    <d v="2017-03-01T00:00:00"/>
    <d v="2017-03-14T00:00:00"/>
    <s v="Tuesday"/>
    <d v="1899-12-30T13:21:53"/>
    <d v="1899-12-30T13:00:00"/>
    <s v="Round Trip"/>
  </r>
  <r>
    <n v="1137916"/>
    <s v="RFID Card Member"/>
    <s v="Milwaukee "/>
    <s v="WI"/>
    <n v="53202"/>
    <s v="UNITED STATES"/>
    <s v="Annual Pass"/>
    <n v="11090"/>
    <x v="7"/>
    <n v="43.038580000000003"/>
    <n v="-87.90934"/>
    <x v="25"/>
    <n v="43.04804"/>
    <n v="-87.896720000000002"/>
    <n v="18"/>
    <n v="0"/>
    <n v="2.7"/>
    <n v="2.6"/>
    <n v="108"/>
    <n v="-1"/>
    <d v="2017-03-14T00:00:00"/>
    <d v="2017-03-01T00:00:00"/>
    <d v="2017-03-14T00:00:00"/>
    <s v="Tuesday"/>
    <d v="1899-12-30T18:28:54"/>
    <d v="1899-12-30T18:00:00"/>
    <n v="1"/>
    <d v="2017-03-14T00:00:00"/>
    <d v="2017-03-01T00:00:00"/>
    <d v="2017-03-14T00:00:00"/>
    <s v="Tuesday"/>
    <d v="1899-12-30T18:46:02"/>
    <d v="1899-12-30T19:00:00"/>
    <s v="One Way"/>
  </r>
  <r>
    <n v="1250902"/>
    <s v="RFID Card Member"/>
    <s v="Wauwatosa"/>
    <s v="WI"/>
    <n v="53213"/>
    <s v="UNITED STATES"/>
    <s v="Bublr for Organizations"/>
    <n v="11080"/>
    <x v="24"/>
    <n v="43.06033"/>
    <n v="-87.89546"/>
    <x v="22"/>
    <n v="43.060250000000003"/>
    <n v="-87.892169999999993"/>
    <n v="1"/>
    <n v="0"/>
    <n v="0.2"/>
    <n v="0.1"/>
    <n v="6"/>
    <n v="-1"/>
    <d v="2017-03-14T00:00:00"/>
    <d v="2017-03-01T00:00:00"/>
    <d v="2017-03-14T00:00:00"/>
    <s v="Tuesday"/>
    <d v="1899-12-30T19:17:41"/>
    <d v="1899-12-30T19:00:00"/>
    <n v="1"/>
    <d v="2017-03-14T00:00:00"/>
    <d v="2017-03-01T00:00:00"/>
    <d v="2017-03-14T00:00:00"/>
    <s v="Tuesday"/>
    <d v="1899-12-30T19:18:57"/>
    <d v="1899-12-30T19:00:00"/>
    <s v="One Way"/>
  </r>
  <r>
    <n v="1152387"/>
    <s v="RFID Card Member"/>
    <s v="Milwaukee"/>
    <s v="WI"/>
    <n v="53211"/>
    <s v="UNITED STATES"/>
    <s v="Bublr for Organizations"/>
    <n v="13"/>
    <x v="19"/>
    <n v="43.074890000000003"/>
    <n v="-87.882810000000006"/>
    <x v="11"/>
    <n v="43.078530000000001"/>
    <n v="-87.882620000000003"/>
    <n v="28"/>
    <n v="0"/>
    <n v="4.2"/>
    <n v="4"/>
    <n v="168"/>
    <n v="-1"/>
    <d v="2017-03-15T00:00:00"/>
    <d v="2017-03-01T00:00:00"/>
    <d v="2017-03-15T00:00:00"/>
    <s v="Wednesday"/>
    <d v="1899-12-30T13:34:41"/>
    <d v="1899-12-30T14:00:00"/>
    <n v="1"/>
    <d v="2017-03-15T00:00:00"/>
    <d v="2017-03-01T00:00:00"/>
    <d v="2017-03-15T00:00:00"/>
    <s v="Wednesday"/>
    <d v="1899-12-30T14:02:20"/>
    <d v="1899-12-30T14:00:00"/>
    <s v="One Way"/>
  </r>
  <r>
    <n v="1518070"/>
    <s v="RFID Card Member"/>
    <s v="Milwaukee"/>
    <s v="WI"/>
    <n v="53211"/>
    <s v="UNITED STATES"/>
    <s v="30-Day Pass"/>
    <n v="16"/>
    <x v="14"/>
    <n v="43.049230000000001"/>
    <n v="-87.911940000000001"/>
    <x v="0"/>
    <n v="43.04824"/>
    <n v="-87.904970000000006"/>
    <n v="3"/>
    <n v="0"/>
    <n v="0.5"/>
    <n v="0.4"/>
    <n v="18"/>
    <n v="-1"/>
    <d v="2017-03-15T00:00:00"/>
    <d v="2017-03-01T00:00:00"/>
    <d v="2017-03-15T00:00:00"/>
    <s v="Wednesday"/>
    <d v="1899-12-30T14:15:07"/>
    <d v="1899-12-30T14:00:00"/>
    <n v="1"/>
    <d v="2017-03-15T00:00:00"/>
    <d v="2017-03-01T00:00:00"/>
    <d v="2017-03-15T00:00:00"/>
    <s v="Wednesday"/>
    <d v="1899-12-30T14:18:59"/>
    <d v="1899-12-30T14:00:00"/>
    <s v="One Way"/>
  </r>
  <r>
    <n v="1442430"/>
    <s v="RFID Card Member"/>
    <s v="Milwaukee"/>
    <s v="WI"/>
    <n v="53211"/>
    <s v="UNITED STATES"/>
    <s v="Annual Pass"/>
    <n v="44"/>
    <x v="35"/>
    <n v="43.074655999999997"/>
    <n v="-87.889011999999994"/>
    <x v="18"/>
    <n v="43.074890000000003"/>
    <n v="-87.882810000000006"/>
    <n v="2"/>
    <n v="0"/>
    <n v="0.3"/>
    <n v="0.3"/>
    <n v="12"/>
    <n v="-1"/>
    <d v="2017-03-15T00:00:00"/>
    <d v="2017-03-01T00:00:00"/>
    <d v="2017-03-15T00:00:00"/>
    <s v="Wednesday"/>
    <d v="1899-12-30T14:33:05"/>
    <d v="1899-12-30T15:00:00"/>
    <n v="1"/>
    <d v="2017-03-15T00:00:00"/>
    <d v="2017-03-01T00:00:00"/>
    <d v="2017-03-15T00:00:00"/>
    <s v="Wednesday"/>
    <d v="1899-12-30T14:35:14"/>
    <d v="1899-12-30T15:00:00"/>
    <s v="One Way"/>
  </r>
  <r>
    <n v="1417084"/>
    <s v="RFID Card Member"/>
    <s v="waukesha"/>
    <s v="WI"/>
    <n v="53188"/>
    <s v="UNITED STATES"/>
    <s v="Annual Pass"/>
    <n v="5417"/>
    <x v="19"/>
    <n v="43.074890000000003"/>
    <n v="-87.882810000000006"/>
    <x v="31"/>
    <n v="43.069021999999997"/>
    <n v="-87.887940999999998"/>
    <n v="5"/>
    <n v="0"/>
    <n v="0.8"/>
    <n v="0.7"/>
    <n v="30"/>
    <n v="-1"/>
    <d v="2017-03-15T00:00:00"/>
    <d v="2017-03-01T00:00:00"/>
    <d v="2017-03-15T00:00:00"/>
    <s v="Wednesday"/>
    <d v="1899-12-30T17:21:34"/>
    <d v="1899-12-30T17:00:00"/>
    <n v="1"/>
    <d v="2017-03-15T00:00:00"/>
    <d v="2017-03-01T00:00:00"/>
    <d v="2017-03-15T00:00:00"/>
    <s v="Wednesday"/>
    <d v="1899-12-30T17:26:35"/>
    <d v="1899-12-30T17:00:00"/>
    <s v="One Way"/>
  </r>
  <r>
    <n v="1269318"/>
    <s v="RFID Card Member"/>
    <s v="Milwaukee"/>
    <s v="WI"/>
    <n v="53204"/>
    <s v="UNITED STATES"/>
    <s v="Annual Pass"/>
    <n v="5464"/>
    <x v="13"/>
    <n v="43.03913"/>
    <n v="-87.916150000000002"/>
    <x v="37"/>
    <n v="43.02948"/>
    <n v="-87.912819999999996"/>
    <n v="8"/>
    <n v="0"/>
    <n v="1.2"/>
    <n v="1.1000000000000001"/>
    <n v="48"/>
    <n v="-1"/>
    <d v="2017-03-15T00:00:00"/>
    <d v="2017-03-01T00:00:00"/>
    <d v="2017-03-15T00:00:00"/>
    <s v="Wednesday"/>
    <d v="1899-12-30T17:25:43"/>
    <d v="1899-12-30T17:00:00"/>
    <n v="1"/>
    <d v="2017-03-15T00:00:00"/>
    <d v="2017-03-01T00:00:00"/>
    <d v="2017-03-15T00:00:00"/>
    <s v="Wednesday"/>
    <d v="1899-12-30T17:33:10"/>
    <d v="1899-12-30T18:00:00"/>
    <s v="One Way"/>
  </r>
  <r>
    <n v="545427"/>
    <s v="RFID Card Member"/>
    <s v="Milwaukee"/>
    <s v="WI"/>
    <n v="53211"/>
    <s v="UNITED STATES"/>
    <s v="Annual Pass"/>
    <n v="263"/>
    <x v="11"/>
    <n v="43.031480000000002"/>
    <n v="-87.908169999999998"/>
    <x v="32"/>
    <n v="43.026229999999998"/>
    <n v="-87.912809999999993"/>
    <n v="39"/>
    <n v="0"/>
    <n v="5.9"/>
    <n v="5.6"/>
    <n v="234"/>
    <n v="-1"/>
    <d v="2017-03-15T00:00:00"/>
    <d v="2017-03-01T00:00:00"/>
    <d v="2017-03-15T00:00:00"/>
    <s v="Wednesday"/>
    <d v="1899-12-30T17:34:55"/>
    <d v="1899-12-30T18:00:00"/>
    <n v="1"/>
    <d v="2017-03-15T00:00:00"/>
    <d v="2017-03-01T00:00:00"/>
    <d v="2017-03-15T00:00:00"/>
    <s v="Wednesday"/>
    <d v="1899-12-30T18:13:35"/>
    <d v="1899-12-30T18:00:00"/>
    <s v="One Way"/>
  </r>
  <r>
    <n v="783916"/>
    <s v="RFID Card Member"/>
    <s v="Chicago"/>
    <s v="IL"/>
    <n v="60618"/>
    <s v="UNITED STATES"/>
    <s v="Annual Pass"/>
    <n v="129"/>
    <x v="2"/>
    <n v="43.03886"/>
    <n v="-87.902720000000002"/>
    <x v="1"/>
    <n v="43.03886"/>
    <n v="-87.902720000000002"/>
    <n v="18"/>
    <n v="0"/>
    <n v="2.7"/>
    <n v="2.6"/>
    <n v="108"/>
    <n v="-1"/>
    <d v="2017-03-15T00:00:00"/>
    <d v="2017-03-01T00:00:00"/>
    <d v="2017-03-15T00:00:00"/>
    <s v="Wednesday"/>
    <d v="1899-12-30T19:39:21"/>
    <d v="1899-12-30T20:00:00"/>
    <n v="1"/>
    <d v="2017-03-15T00:00:00"/>
    <d v="2017-03-01T00:00:00"/>
    <d v="2017-03-15T00:00:00"/>
    <s v="Wednesday"/>
    <d v="1899-12-30T19:57:49"/>
    <d v="1899-12-30T20:00:00"/>
    <s v="Round Trip"/>
  </r>
  <r>
    <n v="1425087"/>
    <s v="RFID Card Member"/>
    <s v="milwaukee"/>
    <s v="WI"/>
    <n v="53212"/>
    <s v="UNITED STATES"/>
    <s v="Annual Pass"/>
    <n v="5459"/>
    <x v="13"/>
    <n v="43.03913"/>
    <n v="-87.916150000000002"/>
    <x v="47"/>
    <n v="43.06033"/>
    <n v="-87.89546"/>
    <n v="11"/>
    <n v="0"/>
    <n v="1.7"/>
    <n v="1.6"/>
    <n v="66"/>
    <n v="-1"/>
    <d v="2017-03-15T00:00:00"/>
    <d v="2017-03-01T00:00:00"/>
    <d v="2017-03-15T00:00:00"/>
    <s v="Wednesday"/>
    <d v="1899-12-30T20:57:23"/>
    <d v="1899-12-30T21:00:00"/>
    <n v="1"/>
    <d v="2017-03-15T00:00:00"/>
    <d v="2017-03-01T00:00:00"/>
    <d v="2017-03-15T00:00:00"/>
    <s v="Wednesday"/>
    <d v="1899-12-30T21:08:21"/>
    <d v="1899-12-30T21:00:00"/>
    <s v="One Way"/>
  </r>
  <r>
    <n v="1557744"/>
    <s v="RFID Card Member"/>
    <m/>
    <m/>
    <n v="53207"/>
    <s v="UNITED STATES"/>
    <s v="30-Day Pass"/>
    <n v="11075"/>
    <x v="1"/>
    <n v="43.048200000000001"/>
    <n v="-87.900859999999994"/>
    <x v="9"/>
    <n v="43.03913"/>
    <n v="-87.916150000000002"/>
    <n v="128"/>
    <n v="0"/>
    <n v="18"/>
    <n v="17.100000000000001"/>
    <n v="720"/>
    <n v="-1"/>
    <d v="2017-03-31T00:00:00"/>
    <d v="2017-03-01T00:00:00"/>
    <d v="2017-03-31T00:00:00"/>
    <s v="Friday"/>
    <d v="1899-12-30T14:35:17"/>
    <d v="1899-12-30T15:00:00"/>
    <n v="1"/>
    <d v="2017-03-31T00:00:00"/>
    <d v="2017-03-01T00:00:00"/>
    <d v="2017-03-31T00:00:00"/>
    <s v="Friday"/>
    <d v="1899-12-30T16:43:46"/>
    <d v="1899-12-30T17:00:00"/>
    <s v="One Way"/>
  </r>
  <r>
    <n v="1381218"/>
    <s v="RFID Card Member"/>
    <s v="Shorewood"/>
    <s v="WI"/>
    <n v="53211"/>
    <s v="UNITED STATES"/>
    <s v="30-Day Pass"/>
    <n v="183"/>
    <x v="20"/>
    <n v="43.077359999999999"/>
    <n v="-87.880769999999998"/>
    <x v="8"/>
    <n v="43.058619999999998"/>
    <n v="-87.885319999999993"/>
    <n v="12"/>
    <n v="0"/>
    <n v="1.8"/>
    <n v="1.7"/>
    <n v="72"/>
    <n v="-1"/>
    <d v="2017-03-23T00:00:00"/>
    <d v="2017-03-01T00:00:00"/>
    <d v="2017-03-23T00:00:00"/>
    <s v="Thursday"/>
    <d v="1899-12-30T10:32:34"/>
    <d v="1899-12-30T11:00:00"/>
    <n v="1"/>
    <d v="2017-03-23T00:00:00"/>
    <d v="2017-03-01T00:00:00"/>
    <d v="2017-03-23T00:00:00"/>
    <s v="Thursday"/>
    <d v="1899-12-30T10:44:02"/>
    <d v="1899-12-30T11:00:00"/>
    <s v="One Way"/>
  </r>
  <r>
    <n v="1492987"/>
    <s v="RFID Card Member"/>
    <s v="Milwaukee "/>
    <s v="WI"/>
    <n v="53202"/>
    <s v="UNITED STATES"/>
    <s v="30-Day Pass"/>
    <n v="11161"/>
    <x v="31"/>
    <n v="43.052460000000004"/>
    <n v="-87.891000000000005"/>
    <x v="10"/>
    <n v="43.042490000000001"/>
    <n v="-87.909959999999998"/>
    <n v="9"/>
    <n v="0"/>
    <n v="1.4"/>
    <n v="1.3"/>
    <n v="54"/>
    <n v="-1"/>
    <d v="2017-03-20T00:00:00"/>
    <d v="2017-03-01T00:00:00"/>
    <d v="2017-03-20T00:00:00"/>
    <s v="Monday"/>
    <d v="1899-12-30T16:22:48"/>
    <d v="1899-12-30T16:00:00"/>
    <n v="1"/>
    <d v="2017-03-20T00:00:00"/>
    <d v="2017-03-01T00:00:00"/>
    <d v="2017-03-20T00:00:00"/>
    <s v="Monday"/>
    <d v="1899-12-30T16:31:08"/>
    <d v="1899-12-30T17:00:00"/>
    <s v="One W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E9B2F-6BDB-4EFD-BD94-63B717381B8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F11" firstHeaderRow="1" firstDataRow="2" firstDataCol="1"/>
  <pivotFields count="3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8">
        <item h="1" x="38"/>
        <item h="1" x="36"/>
        <item h="1" x="22"/>
        <item h="1" x="53"/>
        <item h="1" x="29"/>
        <item h="1" x="33"/>
        <item h="1" x="27"/>
        <item h="1" x="30"/>
        <item h="1" x="31"/>
        <item h="1" x="37"/>
        <item h="1" x="8"/>
        <item h="1" x="10"/>
        <item h="1" x="41"/>
        <item h="1" x="50"/>
        <item h="1" x="43"/>
        <item h="1" x="17"/>
        <item x="20"/>
        <item h="1" x="16"/>
        <item h="1" x="23"/>
        <item h="1" x="18"/>
        <item h="1" x="5"/>
        <item x="48"/>
        <item h="1" x="45"/>
        <item h="1" x="56"/>
        <item h="1" x="32"/>
        <item h="1" x="11"/>
        <item h="1" x="39"/>
        <item h="1" x="55"/>
        <item x="34"/>
        <item h="1" x="51"/>
        <item h="1" x="46"/>
        <item h="1" x="35"/>
        <item h="1" x="15"/>
        <item h="1" x="1"/>
        <item h="1" x="28"/>
        <item h="1" x="21"/>
        <item h="1" x="3"/>
        <item h="1" x="4"/>
        <item h="1" x="0"/>
        <item h="1" x="52"/>
        <item x="24"/>
        <item h="1" x="9"/>
        <item h="1" x="49"/>
        <item h="1" x="25"/>
        <item x="6"/>
        <item h="1" x="14"/>
        <item h="1" x="2"/>
        <item x="19"/>
        <item h="1" x="26"/>
        <item h="1" x="54"/>
        <item h="1" x="12"/>
        <item h="1" x="44"/>
        <item h="1" x="47"/>
        <item h="1" x="42"/>
        <item h="1" x="7"/>
        <item h="1" x="13"/>
        <item h="1" x="40"/>
        <item t="default"/>
      </items>
    </pivotField>
    <pivotField subtotalTop="0" showAll="0"/>
    <pivotField subtotalTop="0" showAll="0"/>
    <pivotField axis="axisCol" subtotalTop="0">
      <items count="57">
        <item x="28"/>
        <item x="54"/>
        <item x="21"/>
        <item x="50"/>
        <item x="23"/>
        <item x="46"/>
        <item x="30"/>
        <item x="34"/>
        <item x="26"/>
        <item x="43"/>
        <item x="25"/>
        <item x="12"/>
        <item x="38"/>
        <item x="52"/>
        <item x="36"/>
        <item x="49"/>
        <item x="17"/>
        <item x="44"/>
        <item x="16"/>
        <item x="20"/>
        <item x="27"/>
        <item x="6"/>
        <item x="8"/>
        <item x="39"/>
        <item x="29"/>
        <item x="13"/>
        <item x="51"/>
        <item x="55"/>
        <item x="22"/>
        <item x="41"/>
        <item x="53"/>
        <item x="7"/>
        <item x="0"/>
        <item x="2"/>
        <item x="24"/>
        <item x="19"/>
        <item x="3"/>
        <item x="5"/>
        <item x="10"/>
        <item x="31"/>
        <item x="47"/>
        <item x="37"/>
        <item x="32"/>
        <item x="42"/>
        <item x="11"/>
        <item x="15"/>
        <item x="1"/>
        <item x="18"/>
        <item x="40"/>
        <item x="14"/>
        <item x="35"/>
        <item x="45"/>
        <item x="48"/>
        <item x="4"/>
        <item x="9"/>
        <item x="3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4" subtotalTop="0" showAll="0"/>
    <pivotField numFmtId="164" subtotalTop="0" showAll="0"/>
    <pivotField numFmtId="165" subtotalTop="0" showAll="0"/>
    <pivotField subtotalTop="0" showAll="0"/>
    <pivotField numFmtId="21" subtotalTop="0" showAll="0"/>
    <pivotField numFmtId="21" subtotalTop="0" showAll="0"/>
    <pivotField dataField="1" subtotalTop="0" showAll="0"/>
    <pivotField numFmtId="14" subtotalTop="0" showAll="0"/>
    <pivotField numFmtId="164" subtotalTop="0" showAll="0"/>
    <pivotField numFmtId="165" subtotalTop="0" showAll="0"/>
    <pivotField subtotalTop="0" showAll="0"/>
    <pivotField numFmtId="21" subtotalTop="0" showAll="0"/>
    <pivotField numFmtId="21" subtotalTop="0" showAll="0"/>
    <pivotField subtotalTop="0" showAll="0"/>
  </pivotFields>
  <rowFields count="1">
    <field x="8"/>
  </rowFields>
  <rowItems count="7">
    <i>
      <x v="16"/>
    </i>
    <i>
      <x v="21"/>
    </i>
    <i>
      <x v="28"/>
    </i>
    <i>
      <x v="40"/>
    </i>
    <i>
      <x v="44"/>
    </i>
    <i>
      <x v="47"/>
    </i>
    <i t="grand">
      <x/>
    </i>
  </rowItems>
  <colFields count="1">
    <field x="11"/>
  </colFields>
  <col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colItems>
  <dataFields count="1">
    <dataField name="Sum of Return Count" fld="26" baseField="0" baseItem="0"/>
  </dataFields>
  <formats count="4">
    <format dxfId="27">
      <pivotArea collapsedLevelsAreSubtotals="1" fieldPosition="0">
        <references count="1">
          <reference field="8" count="9">
            <x v="12"/>
            <x v="13"/>
            <x v="23"/>
            <x v="48"/>
            <x v="49"/>
            <x v="50"/>
            <x v="51"/>
            <x v="52"/>
            <x v="55"/>
          </reference>
        </references>
      </pivotArea>
    </format>
    <format dxfId="26">
      <pivotArea dataOnly="0" labelOnly="1" fieldPosition="0">
        <references count="1">
          <reference field="8" count="9">
            <x v="12"/>
            <x v="13"/>
            <x v="23"/>
            <x v="48"/>
            <x v="49"/>
            <x v="50"/>
            <x v="51"/>
            <x v="52"/>
            <x v="55"/>
          </reference>
        </references>
      </pivotArea>
    </format>
    <format dxfId="25">
      <pivotArea collapsedLevelsAreSubtotals="1" fieldPosition="0">
        <references count="1">
          <reference field="8" count="0"/>
        </references>
      </pivotArea>
    </format>
    <format dxfId="24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1893" totalsRowCount="1">
  <autoFilter ref="A1:AH1892" xr:uid="{00000000-0009-0000-0100-000001000000}"/>
  <tableColumns count="34">
    <tableColumn id="1" xr3:uid="{00000000-0010-0000-0000-000001000000}" name="UserId"/>
    <tableColumn id="2" xr3:uid="{00000000-0010-0000-0000-000002000000}" name="UserRole"/>
    <tableColumn id="3" xr3:uid="{00000000-0010-0000-0000-000003000000}" name="UserCity"/>
    <tableColumn id="4" xr3:uid="{00000000-0010-0000-0000-000004000000}" name="UserState"/>
    <tableColumn id="5" xr3:uid="{00000000-0010-0000-0000-000005000000}" name="UserZip"/>
    <tableColumn id="6" xr3:uid="{00000000-0010-0000-0000-000006000000}" name="UserCountry"/>
    <tableColumn id="7" xr3:uid="{00000000-0010-0000-0000-000007000000}" name="MembershipType"/>
    <tableColumn id="8" xr3:uid="{00000000-0010-0000-0000-000008000000}" name="Bike"/>
    <tableColumn id="9" xr3:uid="{00000000-0010-0000-0000-000009000000}" name="CheckoutKioskName"/>
    <tableColumn id="10" xr3:uid="{00000000-0010-0000-0000-00000A000000}" name="CO Lat">
      <calculatedColumnFormula>VLOOKUP(I2,Key!$A$1:$C$72,2,FALSE)</calculatedColumnFormula>
    </tableColumn>
    <tableColumn id="11" xr3:uid="{00000000-0010-0000-0000-00000B000000}" name="Co Long">
      <calculatedColumnFormula>VLOOKUP(I2,Key!$A$1:$C$72,3,FALSE)</calculatedColumnFormula>
    </tableColumn>
    <tableColumn id="12" xr3:uid="{00000000-0010-0000-0000-00000C000000}" name="ReturnKioskName"/>
    <tableColumn id="13" xr3:uid="{00000000-0010-0000-0000-00000D000000}" name="R Lat">
      <calculatedColumnFormula>VLOOKUP(L2,Key!$A$1:$C$72,2,FALSE)</calculatedColumnFormula>
    </tableColumn>
    <tableColumn id="14" xr3:uid="{00000000-0010-0000-0000-00000E000000}" name="R Long">
      <calculatedColumnFormula>VLOOKUP(L2,Key!$A$1:$C$72,3,FALSE)</calculatedColumnFormula>
    </tableColumn>
    <tableColumn id="15" xr3:uid="{00000000-0010-0000-0000-00000F000000}" name="DurationMins" totalsRowFunction="custom">
      <totalsRowFormula>AVERAGE(O2:O1892)</totalsRowFormula>
    </tableColumn>
    <tableColumn id="16" xr3:uid="{00000000-0010-0000-0000-000010000000}" name="UsageFee" totalsRowFunction="custom">
      <totalsRowFormula>SUM(P2:P1892)</totalsRowFormula>
    </tableColumn>
    <tableColumn id="17" xr3:uid="{00000000-0010-0000-0000-000011000000}" name="Distance" totalsRowFunction="custom">
      <totalsRowFormula>SUM(Q2:Q1892)</totalsRowFormula>
    </tableColumn>
    <tableColumn id="18" xr3:uid="{00000000-0010-0000-0000-000012000000}" name="EstimatedCarbonOffset"/>
    <tableColumn id="19" xr3:uid="{00000000-0010-0000-0000-000013000000}" name="EstimatedCaloriesBurned"/>
    <tableColumn id="20" xr3:uid="{00000000-0010-0000-0000-000014000000}" name="CO Count">
      <calculatedColumnFormula>-1</calculatedColumnFormula>
    </tableColumn>
    <tableColumn id="21" xr3:uid="{00000000-0010-0000-0000-000015000000}" name="CheckoutDateLocal" dataDxfId="23" totalsRowDxfId="22"/>
    <tableColumn id="22" xr3:uid="{00000000-0010-0000-0000-000016000000}" name="Checkout Month" dataDxfId="21" totalsRowDxfId="20">
      <calculatedColumnFormula>DATE(YEAR(U2), MONTH(U2), 1)</calculatedColumnFormula>
    </tableColumn>
    <tableColumn id="23" xr3:uid="{00000000-0010-0000-0000-000017000000}" name="CO DoW (data)" dataDxfId="19" totalsRowDxfId="18">
      <calculatedColumnFormula>U2</calculatedColumnFormula>
    </tableColumn>
    <tableColumn id="24" xr3:uid="{00000000-0010-0000-0000-000018000000}" name="CO DoW" dataDxfId="17" totalsRowDxfId="16">
      <calculatedColumnFormula>TEXT(W2,"dddd")</calculatedColumnFormula>
    </tableColumn>
    <tableColumn id="25" xr3:uid="{00000000-0010-0000-0000-000019000000}" name="CheckoutTimeLocal" dataDxfId="15" totalsRowDxfId="14"/>
    <tableColumn id="26" xr3:uid="{00000000-0010-0000-0000-00001A000000}" name="CO Time (nearest hr)" dataDxfId="13" totalsRowDxfId="12">
      <calculatedColumnFormula>MROUND(Y2, "1:00")</calculatedColumnFormula>
    </tableColumn>
    <tableColumn id="27" xr3:uid="{00000000-0010-0000-0000-00001B000000}" name="Return Count">
      <calculatedColumnFormula>1</calculatedColumnFormula>
    </tableColumn>
    <tableColumn id="28" xr3:uid="{00000000-0010-0000-0000-00001C000000}" name="ReturnDateLocal" dataDxfId="11" totalsRowDxfId="10"/>
    <tableColumn id="29" xr3:uid="{00000000-0010-0000-0000-00001D000000}" name="Return Month" dataDxfId="9" totalsRowDxfId="8">
      <calculatedColumnFormula>DATE(YEAR(AB2), MONTH(AB2), 1)</calculatedColumnFormula>
    </tableColumn>
    <tableColumn id="30" xr3:uid="{00000000-0010-0000-0000-00001E000000}" name="R DoW (data)" dataDxfId="7" totalsRowDxfId="6">
      <calculatedColumnFormula>AB2</calculatedColumnFormula>
    </tableColumn>
    <tableColumn id="31" xr3:uid="{00000000-0010-0000-0000-00001F000000}" name="R DoW" dataDxfId="5" totalsRowDxfId="4">
      <calculatedColumnFormula>TEXT(AD2,"dddd")</calculatedColumnFormula>
    </tableColumn>
    <tableColumn id="32" xr3:uid="{00000000-0010-0000-0000-000020000000}" name="ReturnTimeLocal" dataDxfId="3" totalsRowDxfId="2"/>
    <tableColumn id="33" xr3:uid="{00000000-0010-0000-0000-000021000000}" name="Return Time (nearest hr)" dataDxfId="1" totalsRowDxfId="0">
      <calculatedColumnFormula>MROUND(AF2, "1:00")</calculatedColumnFormula>
    </tableColumn>
    <tableColumn id="34" xr3:uid="{00000000-0010-0000-0000-000022000000}" name="TripRoute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1FB2-10CC-40E7-84E5-7216E863D646}">
  <dimension ref="A3:BF11"/>
  <sheetViews>
    <sheetView tabSelected="1" topLeftCell="AV1" workbookViewId="0">
      <selection activeCell="B4" sqref="B4:BE10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12.28515625" bestFit="1" customWidth="1"/>
    <col min="4" max="4" width="13.7109375" bestFit="1" customWidth="1"/>
    <col min="5" max="5" width="11.5703125" bestFit="1" customWidth="1"/>
    <col min="6" max="6" width="12.85546875" bestFit="1" customWidth="1"/>
    <col min="7" max="7" width="7" bestFit="1" customWidth="1"/>
    <col min="8" max="8" width="14.5703125" bestFit="1" customWidth="1"/>
    <col min="9" max="9" width="15.85546875" bestFit="1" customWidth="1"/>
    <col min="10" max="10" width="15.140625" bestFit="1" customWidth="1"/>
    <col min="11" max="11" width="16.28515625" bestFit="1" customWidth="1"/>
    <col min="12" max="12" width="15.42578125" bestFit="1" customWidth="1"/>
    <col min="13" max="13" width="14" bestFit="1" customWidth="1"/>
    <col min="14" max="14" width="18" bestFit="1" customWidth="1"/>
    <col min="15" max="15" width="8.28515625" bestFit="1" customWidth="1"/>
    <col min="16" max="16" width="15.7109375" bestFit="1" customWidth="1"/>
    <col min="17" max="17" width="18.140625" bestFit="1" customWidth="1"/>
    <col min="18" max="18" width="8.42578125" bestFit="1" customWidth="1"/>
    <col min="19" max="19" width="17.7109375" bestFit="1" customWidth="1"/>
    <col min="20" max="20" width="14.85546875" bestFit="1" customWidth="1"/>
    <col min="21" max="21" width="20.5703125" bestFit="1" customWidth="1"/>
    <col min="22" max="22" width="17.85546875" bestFit="1" customWidth="1"/>
    <col min="23" max="23" width="22.140625" bestFit="1" customWidth="1"/>
    <col min="24" max="24" width="17.7109375" bestFit="1" customWidth="1"/>
    <col min="25" max="25" width="17.5703125" bestFit="1" customWidth="1"/>
    <col min="26" max="26" width="34.28515625" bestFit="1" customWidth="1"/>
    <col min="27" max="27" width="6" bestFit="1" customWidth="1"/>
    <col min="28" max="28" width="11.42578125" bestFit="1" customWidth="1"/>
    <col min="29" max="29" width="10.85546875" bestFit="1" customWidth="1"/>
    <col min="30" max="30" width="16.7109375" bestFit="1" customWidth="1"/>
    <col min="31" max="31" width="11" bestFit="1" customWidth="1"/>
    <col min="32" max="32" width="17" bestFit="1" customWidth="1"/>
    <col min="33" max="33" width="17.85546875" bestFit="1" customWidth="1"/>
    <col min="34" max="34" width="14.5703125" bestFit="1" customWidth="1"/>
    <col min="35" max="35" width="15.5703125" bestFit="1" customWidth="1"/>
    <col min="36" max="36" width="19.28515625" bestFit="1" customWidth="1"/>
    <col min="37" max="37" width="15.28515625" bestFit="1" customWidth="1"/>
    <col min="38" max="38" width="13.42578125" bestFit="1" customWidth="1"/>
    <col min="39" max="39" width="15.28515625" bestFit="1" customWidth="1"/>
    <col min="40" max="40" width="14.7109375" bestFit="1" customWidth="1"/>
    <col min="41" max="41" width="13.7109375" bestFit="1" customWidth="1"/>
    <col min="42" max="42" width="9.85546875" bestFit="1" customWidth="1"/>
    <col min="43" max="43" width="17.85546875" bestFit="1" customWidth="1"/>
    <col min="44" max="44" width="14.140625" bestFit="1" customWidth="1"/>
    <col min="45" max="45" width="18.140625" bestFit="1" customWidth="1"/>
    <col min="46" max="46" width="13.28515625" bestFit="1" customWidth="1"/>
    <col min="47" max="47" width="11" bestFit="1" customWidth="1"/>
    <col min="48" max="48" width="14.7109375" bestFit="1" customWidth="1"/>
    <col min="49" max="49" width="20.28515625" bestFit="1" customWidth="1"/>
    <col min="50" max="50" width="12.7109375" bestFit="1" customWidth="1"/>
    <col min="51" max="52" width="26.5703125" bestFit="1" customWidth="1"/>
    <col min="53" max="53" width="28.5703125" bestFit="1" customWidth="1"/>
    <col min="54" max="54" width="15.5703125" bestFit="1" customWidth="1"/>
    <col min="55" max="56" width="16.7109375" bestFit="1" customWidth="1"/>
    <col min="57" max="57" width="11.85546875" bestFit="1" customWidth="1"/>
    <col min="58" max="58" width="11.28515625" bestFit="1" customWidth="1"/>
  </cols>
  <sheetData>
    <row r="3" spans="1:58" x14ac:dyDescent="0.25">
      <c r="A3" s="15" t="s">
        <v>195</v>
      </c>
      <c r="B3" s="15" t="s">
        <v>194</v>
      </c>
    </row>
    <row r="4" spans="1:58" x14ac:dyDescent="0.25">
      <c r="A4" s="15" t="s">
        <v>192</v>
      </c>
      <c r="B4" t="s">
        <v>32</v>
      </c>
      <c r="C4" t="s">
        <v>84</v>
      </c>
      <c r="D4" t="s">
        <v>86</v>
      </c>
      <c r="E4" t="s">
        <v>52</v>
      </c>
      <c r="F4" t="s">
        <v>44</v>
      </c>
      <c r="G4" t="s">
        <v>85</v>
      </c>
      <c r="H4" t="s">
        <v>62</v>
      </c>
      <c r="I4" t="s">
        <v>70</v>
      </c>
      <c r="J4" t="s">
        <v>80</v>
      </c>
      <c r="K4" t="s">
        <v>54</v>
      </c>
      <c r="L4" t="s">
        <v>68</v>
      </c>
      <c r="M4" t="s">
        <v>79</v>
      </c>
      <c r="N4" t="s">
        <v>83</v>
      </c>
      <c r="O4" t="s">
        <v>56</v>
      </c>
      <c r="P4" t="s">
        <v>34</v>
      </c>
      <c r="Q4" t="s">
        <v>60</v>
      </c>
      <c r="R4" t="s">
        <v>64</v>
      </c>
      <c r="S4" t="s">
        <v>87</v>
      </c>
      <c r="T4" t="s">
        <v>93</v>
      </c>
      <c r="U4" t="s">
        <v>30</v>
      </c>
      <c r="V4" t="s">
        <v>33</v>
      </c>
      <c r="W4" t="s">
        <v>37</v>
      </c>
      <c r="X4" t="s">
        <v>61</v>
      </c>
      <c r="Y4" t="s">
        <v>51</v>
      </c>
      <c r="Z4" t="s">
        <v>74</v>
      </c>
      <c r="AA4" t="s">
        <v>40</v>
      </c>
      <c r="AB4" t="s">
        <v>75</v>
      </c>
      <c r="AC4" t="s">
        <v>71</v>
      </c>
      <c r="AD4" t="s">
        <v>78</v>
      </c>
      <c r="AE4" t="s">
        <v>66</v>
      </c>
      <c r="AF4" t="s">
        <v>76</v>
      </c>
      <c r="AG4" t="s">
        <v>77</v>
      </c>
      <c r="AH4" t="s">
        <v>41</v>
      </c>
      <c r="AI4" t="s">
        <v>69</v>
      </c>
      <c r="AJ4" t="s">
        <v>50</v>
      </c>
      <c r="AK4" t="s">
        <v>65</v>
      </c>
      <c r="AL4" t="s">
        <v>31</v>
      </c>
      <c r="AM4" t="s">
        <v>73</v>
      </c>
      <c r="AN4" t="s">
        <v>29</v>
      </c>
      <c r="AO4" t="s">
        <v>92</v>
      </c>
      <c r="AP4" t="s">
        <v>81</v>
      </c>
      <c r="AQ4" t="s">
        <v>72</v>
      </c>
      <c r="AR4" t="s">
        <v>82</v>
      </c>
      <c r="AS4" t="s">
        <v>104</v>
      </c>
      <c r="AT4" t="s">
        <v>63</v>
      </c>
      <c r="AU4" t="s">
        <v>47</v>
      </c>
      <c r="AV4" t="s">
        <v>43</v>
      </c>
      <c r="AW4" t="s">
        <v>67</v>
      </c>
      <c r="AX4" t="s">
        <v>57</v>
      </c>
      <c r="AY4" t="s">
        <v>59</v>
      </c>
      <c r="AZ4" t="s">
        <v>25</v>
      </c>
      <c r="BA4" t="s">
        <v>26</v>
      </c>
      <c r="BB4" t="s">
        <v>48</v>
      </c>
      <c r="BC4" t="s">
        <v>36</v>
      </c>
      <c r="BD4" t="s">
        <v>39</v>
      </c>
      <c r="BE4" t="s">
        <v>38</v>
      </c>
      <c r="BF4" t="s">
        <v>193</v>
      </c>
    </row>
    <row r="5" spans="1:58" s="11" customFormat="1" x14ac:dyDescent="0.25">
      <c r="A5" s="18" t="s">
        <v>87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>
        <v>1</v>
      </c>
      <c r="Q5" s="19">
        <v>3</v>
      </c>
      <c r="R5" s="19"/>
      <c r="S5" s="19">
        <v>5</v>
      </c>
      <c r="T5" s="19"/>
      <c r="U5" s="19"/>
      <c r="V5" s="19"/>
      <c r="W5" s="19"/>
      <c r="X5" s="19">
        <v>8</v>
      </c>
      <c r="Y5" s="19"/>
      <c r="Z5" s="19"/>
      <c r="AA5" s="19">
        <v>1</v>
      </c>
      <c r="AB5" s="19"/>
      <c r="AC5" s="19"/>
      <c r="AD5" s="19">
        <v>1</v>
      </c>
      <c r="AE5" s="19"/>
      <c r="AF5" s="19"/>
      <c r="AG5" s="19">
        <v>5</v>
      </c>
      <c r="AH5" s="19"/>
      <c r="AI5" s="19"/>
      <c r="AJ5" s="19">
        <v>11</v>
      </c>
      <c r="AK5" s="19">
        <v>5</v>
      </c>
      <c r="AL5" s="19"/>
      <c r="AM5" s="19"/>
      <c r="AN5" s="19"/>
      <c r="AO5" s="19">
        <v>5</v>
      </c>
      <c r="AP5" s="19"/>
      <c r="AQ5" s="19"/>
      <c r="AR5" s="19"/>
      <c r="AS5" s="19"/>
      <c r="AT5" s="19">
        <v>3</v>
      </c>
      <c r="AU5" s="19"/>
      <c r="AV5" s="19"/>
      <c r="AW5" s="19">
        <v>5</v>
      </c>
      <c r="AX5" s="19"/>
      <c r="AY5" s="19"/>
      <c r="AZ5" s="19"/>
      <c r="BA5" s="19"/>
      <c r="BB5" s="19"/>
      <c r="BC5" s="19"/>
      <c r="BD5" s="19"/>
      <c r="BE5" s="19"/>
      <c r="BF5" s="19">
        <v>53</v>
      </c>
    </row>
    <row r="6" spans="1:58" s="11" customFormat="1" x14ac:dyDescent="0.25">
      <c r="A6" s="18" t="s">
        <v>61</v>
      </c>
      <c r="B6" s="19"/>
      <c r="C6" s="19"/>
      <c r="D6" s="19"/>
      <c r="E6" s="19"/>
      <c r="F6" s="19"/>
      <c r="G6" s="19">
        <v>1</v>
      </c>
      <c r="H6" s="19"/>
      <c r="I6" s="19">
        <v>3</v>
      </c>
      <c r="J6" s="19">
        <v>3</v>
      </c>
      <c r="K6" s="19">
        <v>7</v>
      </c>
      <c r="L6" s="19">
        <v>1</v>
      </c>
      <c r="M6" s="19"/>
      <c r="N6" s="19"/>
      <c r="O6" s="19"/>
      <c r="P6" s="19"/>
      <c r="Q6" s="19">
        <v>4</v>
      </c>
      <c r="R6" s="19"/>
      <c r="S6" s="19">
        <v>4</v>
      </c>
      <c r="T6" s="19"/>
      <c r="U6" s="19"/>
      <c r="V6" s="19"/>
      <c r="W6" s="19"/>
      <c r="X6" s="19">
        <v>6</v>
      </c>
      <c r="Y6" s="19"/>
      <c r="Z6" s="19"/>
      <c r="AA6" s="19"/>
      <c r="AB6" s="19"/>
      <c r="AC6" s="19"/>
      <c r="AD6" s="19">
        <v>4</v>
      </c>
      <c r="AE6" s="19"/>
      <c r="AF6" s="19">
        <v>1</v>
      </c>
      <c r="AG6" s="19">
        <v>1</v>
      </c>
      <c r="AH6" s="19">
        <v>3</v>
      </c>
      <c r="AI6" s="19"/>
      <c r="AJ6" s="19"/>
      <c r="AK6" s="19"/>
      <c r="AL6" s="19">
        <v>5</v>
      </c>
      <c r="AM6" s="19"/>
      <c r="AN6" s="19"/>
      <c r="AO6" s="19"/>
      <c r="AP6" s="19">
        <v>7</v>
      </c>
      <c r="AQ6" s="19"/>
      <c r="AR6" s="19"/>
      <c r="AS6" s="19"/>
      <c r="AT6" s="19">
        <v>2</v>
      </c>
      <c r="AU6" s="19">
        <v>2</v>
      </c>
      <c r="AV6" s="19">
        <v>11</v>
      </c>
      <c r="AW6" s="19"/>
      <c r="AX6" s="19"/>
      <c r="AY6" s="19"/>
      <c r="AZ6" s="19"/>
      <c r="BA6" s="19"/>
      <c r="BB6" s="19"/>
      <c r="BC6" s="19">
        <v>1</v>
      </c>
      <c r="BD6" s="19">
        <v>1</v>
      </c>
      <c r="BE6" s="19"/>
      <c r="BF6" s="19">
        <v>67</v>
      </c>
    </row>
    <row r="7" spans="1:58" s="11" customFormat="1" x14ac:dyDescent="0.25">
      <c r="A7" s="18" t="s">
        <v>78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>
        <v>2</v>
      </c>
      <c r="Q7" s="19">
        <v>2</v>
      </c>
      <c r="R7" s="19"/>
      <c r="S7" s="19"/>
      <c r="T7" s="19"/>
      <c r="U7" s="19">
        <v>1</v>
      </c>
      <c r="V7" s="19"/>
      <c r="W7" s="19"/>
      <c r="X7" s="19">
        <v>4</v>
      </c>
      <c r="Y7" s="19"/>
      <c r="Z7" s="19"/>
      <c r="AA7" s="19"/>
      <c r="AB7" s="19"/>
      <c r="AC7" s="19"/>
      <c r="AD7" s="19">
        <v>6</v>
      </c>
      <c r="AE7" s="19">
        <v>1</v>
      </c>
      <c r="AF7" s="19"/>
      <c r="AG7" s="19"/>
      <c r="AH7" s="19">
        <v>2</v>
      </c>
      <c r="AI7" s="19"/>
      <c r="AJ7" s="19"/>
      <c r="AK7" s="19">
        <v>1</v>
      </c>
      <c r="AL7" s="19"/>
      <c r="AM7" s="19"/>
      <c r="AN7" s="19"/>
      <c r="AO7" s="19">
        <v>2</v>
      </c>
      <c r="AP7" s="19">
        <v>16</v>
      </c>
      <c r="AQ7" s="19"/>
      <c r="AR7" s="19"/>
      <c r="AS7" s="19"/>
      <c r="AT7" s="19">
        <v>1</v>
      </c>
      <c r="AU7" s="19"/>
      <c r="AV7" s="19"/>
      <c r="AW7" s="19">
        <v>3</v>
      </c>
      <c r="AX7" s="19"/>
      <c r="AY7" s="19"/>
      <c r="AZ7" s="19"/>
      <c r="BA7" s="19"/>
      <c r="BB7" s="19">
        <v>1</v>
      </c>
      <c r="BC7" s="19">
        <v>4</v>
      </c>
      <c r="BD7" s="19"/>
      <c r="BE7" s="19"/>
      <c r="BF7" s="19">
        <v>46</v>
      </c>
    </row>
    <row r="8" spans="1:58" s="11" customFormat="1" x14ac:dyDescent="0.25">
      <c r="A8" s="18" t="s">
        <v>81</v>
      </c>
      <c r="B8" s="19"/>
      <c r="C8" s="19"/>
      <c r="D8" s="19"/>
      <c r="E8" s="19"/>
      <c r="F8" s="19">
        <v>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>
        <v>7</v>
      </c>
      <c r="R8" s="19"/>
      <c r="S8" s="19"/>
      <c r="T8" s="19"/>
      <c r="U8" s="19">
        <v>1</v>
      </c>
      <c r="V8" s="19"/>
      <c r="W8" s="19"/>
      <c r="X8" s="19">
        <v>5</v>
      </c>
      <c r="Y8" s="19"/>
      <c r="Z8" s="19"/>
      <c r="AA8" s="19"/>
      <c r="AB8" s="19"/>
      <c r="AC8" s="19"/>
      <c r="AD8" s="19">
        <v>34</v>
      </c>
      <c r="AE8" s="19"/>
      <c r="AF8" s="19">
        <v>2</v>
      </c>
      <c r="AG8" s="19"/>
      <c r="AH8" s="19"/>
      <c r="AI8" s="19"/>
      <c r="AJ8" s="19"/>
      <c r="AK8" s="19">
        <v>1</v>
      </c>
      <c r="AL8" s="19"/>
      <c r="AM8" s="19"/>
      <c r="AN8" s="19"/>
      <c r="AO8" s="19">
        <v>8</v>
      </c>
      <c r="AP8" s="19">
        <v>7</v>
      </c>
      <c r="AQ8" s="19"/>
      <c r="AR8" s="19"/>
      <c r="AS8" s="19"/>
      <c r="AT8" s="19">
        <v>1</v>
      </c>
      <c r="AU8" s="19"/>
      <c r="AV8" s="19"/>
      <c r="AW8" s="19">
        <v>1</v>
      </c>
      <c r="AX8" s="19"/>
      <c r="AY8" s="19"/>
      <c r="AZ8" s="19"/>
      <c r="BA8" s="19"/>
      <c r="BB8" s="19">
        <v>1</v>
      </c>
      <c r="BC8" s="19">
        <v>1</v>
      </c>
      <c r="BD8" s="19">
        <v>19</v>
      </c>
      <c r="BE8" s="19"/>
      <c r="BF8" s="19">
        <v>89</v>
      </c>
    </row>
    <row r="9" spans="1:58" s="11" customFormat="1" x14ac:dyDescent="0.25">
      <c r="A9" s="18" t="s">
        <v>63</v>
      </c>
      <c r="B9" s="19"/>
      <c r="C9" s="19"/>
      <c r="D9" s="19"/>
      <c r="E9" s="19"/>
      <c r="F9" s="19"/>
      <c r="G9" s="19"/>
      <c r="H9" s="19">
        <v>2</v>
      </c>
      <c r="I9" s="19"/>
      <c r="J9" s="19"/>
      <c r="K9" s="19"/>
      <c r="L9" s="19"/>
      <c r="M9" s="19"/>
      <c r="N9" s="19"/>
      <c r="O9" s="19"/>
      <c r="P9" s="19">
        <v>1</v>
      </c>
      <c r="Q9" s="19">
        <v>1</v>
      </c>
      <c r="R9" s="19"/>
      <c r="S9" s="19">
        <v>5</v>
      </c>
      <c r="T9" s="19"/>
      <c r="U9" s="19"/>
      <c r="V9" s="19"/>
      <c r="W9" s="19"/>
      <c r="X9" s="19"/>
      <c r="Y9" s="19"/>
      <c r="Z9" s="19">
        <v>1</v>
      </c>
      <c r="AA9" s="19"/>
      <c r="AB9" s="19"/>
      <c r="AC9" s="19"/>
      <c r="AD9" s="19">
        <v>2</v>
      </c>
      <c r="AE9" s="19">
        <v>2</v>
      </c>
      <c r="AF9" s="19"/>
      <c r="AG9" s="19">
        <v>14</v>
      </c>
      <c r="AH9" s="19">
        <v>1</v>
      </c>
      <c r="AI9" s="19"/>
      <c r="AJ9" s="19"/>
      <c r="AK9" s="19">
        <v>3</v>
      </c>
      <c r="AL9" s="19"/>
      <c r="AM9" s="19"/>
      <c r="AN9" s="19"/>
      <c r="AO9" s="19">
        <v>1</v>
      </c>
      <c r="AP9" s="19">
        <v>1</v>
      </c>
      <c r="AQ9" s="19">
        <v>1</v>
      </c>
      <c r="AR9" s="19"/>
      <c r="AS9" s="19"/>
      <c r="AT9" s="19">
        <v>18</v>
      </c>
      <c r="AU9" s="19"/>
      <c r="AV9" s="19"/>
      <c r="AW9" s="19">
        <v>8</v>
      </c>
      <c r="AX9" s="19"/>
      <c r="AY9" s="19"/>
      <c r="AZ9" s="19"/>
      <c r="BA9" s="19"/>
      <c r="BB9" s="19"/>
      <c r="BC9" s="19">
        <v>1</v>
      </c>
      <c r="BD9" s="19"/>
      <c r="BE9" s="19"/>
      <c r="BF9" s="19">
        <v>62</v>
      </c>
    </row>
    <row r="10" spans="1:58" s="11" customFormat="1" x14ac:dyDescent="0.25">
      <c r="A10" s="18" t="s">
        <v>67</v>
      </c>
      <c r="B10" s="19"/>
      <c r="C10" s="19"/>
      <c r="D10" s="19"/>
      <c r="E10" s="19"/>
      <c r="F10" s="19"/>
      <c r="G10" s="19"/>
      <c r="H10" s="19">
        <v>3</v>
      </c>
      <c r="I10" s="19"/>
      <c r="J10" s="19">
        <v>1</v>
      </c>
      <c r="K10" s="19"/>
      <c r="L10" s="19"/>
      <c r="M10" s="19"/>
      <c r="N10" s="19"/>
      <c r="O10" s="19"/>
      <c r="P10" s="19"/>
      <c r="Q10" s="19">
        <v>8</v>
      </c>
      <c r="R10" s="19"/>
      <c r="S10" s="19">
        <v>4</v>
      </c>
      <c r="T10" s="19"/>
      <c r="U10" s="19"/>
      <c r="V10" s="19"/>
      <c r="W10" s="19"/>
      <c r="X10" s="19">
        <v>4</v>
      </c>
      <c r="Y10" s="19"/>
      <c r="Z10" s="19"/>
      <c r="AA10" s="19"/>
      <c r="AB10" s="19"/>
      <c r="AC10" s="19"/>
      <c r="AD10" s="19">
        <v>3</v>
      </c>
      <c r="AE10" s="19"/>
      <c r="AF10" s="19"/>
      <c r="AG10" s="19">
        <v>19</v>
      </c>
      <c r="AH10" s="19"/>
      <c r="AI10" s="19">
        <v>5</v>
      </c>
      <c r="AJ10" s="19"/>
      <c r="AK10" s="19">
        <v>10</v>
      </c>
      <c r="AL10" s="19"/>
      <c r="AM10" s="19"/>
      <c r="AN10" s="19"/>
      <c r="AO10" s="19">
        <v>16</v>
      </c>
      <c r="AP10" s="19">
        <v>2</v>
      </c>
      <c r="AQ10" s="19"/>
      <c r="AR10" s="19"/>
      <c r="AS10" s="19"/>
      <c r="AT10" s="19">
        <v>10</v>
      </c>
      <c r="AU10" s="19"/>
      <c r="AV10" s="19"/>
      <c r="AW10" s="19">
        <v>8</v>
      </c>
      <c r="AX10" s="19"/>
      <c r="AY10" s="19"/>
      <c r="AZ10" s="19"/>
      <c r="BA10" s="19"/>
      <c r="BB10" s="19"/>
      <c r="BC10" s="19"/>
      <c r="BD10" s="19"/>
      <c r="BE10" s="19"/>
      <c r="BF10" s="19">
        <v>93</v>
      </c>
    </row>
    <row r="11" spans="1:58" x14ac:dyDescent="0.25">
      <c r="A11" s="16" t="s">
        <v>193</v>
      </c>
      <c r="B11" s="17"/>
      <c r="C11" s="17"/>
      <c r="D11" s="17"/>
      <c r="E11" s="17"/>
      <c r="F11" s="17">
        <v>1</v>
      </c>
      <c r="G11" s="17">
        <v>1</v>
      </c>
      <c r="H11" s="17">
        <v>5</v>
      </c>
      <c r="I11" s="17">
        <v>3</v>
      </c>
      <c r="J11" s="17">
        <v>4</v>
      </c>
      <c r="K11" s="17">
        <v>7</v>
      </c>
      <c r="L11" s="17">
        <v>1</v>
      </c>
      <c r="M11" s="17"/>
      <c r="N11" s="17"/>
      <c r="O11" s="17"/>
      <c r="P11" s="17">
        <v>4</v>
      </c>
      <c r="Q11" s="17">
        <v>25</v>
      </c>
      <c r="R11" s="17"/>
      <c r="S11" s="17">
        <v>18</v>
      </c>
      <c r="T11" s="17"/>
      <c r="U11" s="17">
        <v>2</v>
      </c>
      <c r="V11" s="17"/>
      <c r="W11" s="17"/>
      <c r="X11" s="17">
        <v>27</v>
      </c>
      <c r="Y11" s="17"/>
      <c r="Z11" s="17">
        <v>1</v>
      </c>
      <c r="AA11" s="17">
        <v>1</v>
      </c>
      <c r="AB11" s="17"/>
      <c r="AC11" s="17"/>
      <c r="AD11" s="17">
        <v>50</v>
      </c>
      <c r="AE11" s="17">
        <v>3</v>
      </c>
      <c r="AF11" s="17">
        <v>3</v>
      </c>
      <c r="AG11" s="17">
        <v>39</v>
      </c>
      <c r="AH11" s="17">
        <v>6</v>
      </c>
      <c r="AI11" s="17">
        <v>5</v>
      </c>
      <c r="AJ11" s="17">
        <v>11</v>
      </c>
      <c r="AK11" s="17">
        <v>20</v>
      </c>
      <c r="AL11" s="17">
        <v>5</v>
      </c>
      <c r="AM11" s="17"/>
      <c r="AN11" s="17"/>
      <c r="AO11" s="17">
        <v>32</v>
      </c>
      <c r="AP11" s="17">
        <v>33</v>
      </c>
      <c r="AQ11" s="17">
        <v>1</v>
      </c>
      <c r="AR11" s="17"/>
      <c r="AS11" s="17"/>
      <c r="AT11" s="17">
        <v>35</v>
      </c>
      <c r="AU11" s="17">
        <v>2</v>
      </c>
      <c r="AV11" s="17">
        <v>11</v>
      </c>
      <c r="AW11" s="17">
        <v>25</v>
      </c>
      <c r="AX11" s="17"/>
      <c r="AY11" s="17"/>
      <c r="AZ11" s="17"/>
      <c r="BA11" s="17"/>
      <c r="BB11" s="17">
        <v>2</v>
      </c>
      <c r="BC11" s="17">
        <v>7</v>
      </c>
      <c r="BD11" s="17">
        <v>20</v>
      </c>
      <c r="BE11" s="17"/>
      <c r="BF11" s="17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93"/>
  <sheetViews>
    <sheetView topLeftCell="E1" workbookViewId="0">
      <pane ySplit="1" topLeftCell="A1861" activePane="bottomLeft" state="frozen"/>
      <selection activeCell="E1" sqref="E1"/>
      <selection pane="bottomLeft" activeCell="O1894" sqref="O1894"/>
    </sheetView>
  </sheetViews>
  <sheetFormatPr defaultRowHeight="15" x14ac:dyDescent="0.25"/>
  <cols>
    <col min="1" max="1" width="9" customWidth="1"/>
    <col min="2" max="2" width="22.28515625" bestFit="1" customWidth="1"/>
    <col min="3" max="3" width="16.7109375" bestFit="1" customWidth="1"/>
    <col min="4" max="4" width="11.85546875" customWidth="1"/>
    <col min="5" max="5" width="10" customWidth="1"/>
    <col min="6" max="6" width="14.42578125" bestFit="1" customWidth="1"/>
    <col min="7" max="7" width="21.7109375" bestFit="1" customWidth="1"/>
    <col min="8" max="8" width="7" customWidth="1"/>
    <col min="9" max="9" width="33.85546875" bestFit="1" customWidth="1"/>
    <col min="10" max="10" width="10" bestFit="1" customWidth="1"/>
    <col min="11" max="11" width="10.7109375" bestFit="1" customWidth="1"/>
    <col min="12" max="12" width="33.85546875" bestFit="1" customWidth="1"/>
    <col min="13" max="13" width="10" bestFit="1" customWidth="1"/>
    <col min="14" max="14" width="10.7109375" bestFit="1" customWidth="1"/>
    <col min="15" max="15" width="15.28515625" customWidth="1"/>
    <col min="16" max="16" width="11.85546875" customWidth="1"/>
    <col min="17" max="17" width="10.7109375" customWidth="1"/>
    <col min="18" max="18" width="23.85546875" customWidth="1"/>
    <col min="19" max="19" width="25.5703125" customWidth="1"/>
    <col min="20" max="20" width="11.42578125" customWidth="1"/>
    <col min="21" max="21" width="20" customWidth="1"/>
    <col min="22" max="22" width="17.85546875" customWidth="1"/>
    <col min="23" max="23" width="16.28515625" customWidth="1"/>
    <col min="24" max="24" width="11.42578125" bestFit="1" customWidth="1"/>
    <col min="25" max="25" width="20.28515625" customWidth="1"/>
    <col min="26" max="26" width="21.42578125" customWidth="1"/>
    <col min="27" max="27" width="14.85546875" customWidth="1"/>
    <col min="28" max="28" width="17.7109375" customWidth="1"/>
    <col min="29" max="29" width="15.5703125" customWidth="1"/>
    <col min="30" max="30" width="14.85546875" customWidth="1"/>
    <col min="31" max="31" width="11.42578125" bestFit="1" customWidth="1"/>
    <col min="32" max="32" width="18" customWidth="1"/>
    <col min="33" max="33" width="24.85546875" customWidth="1"/>
    <col min="34" max="34" width="19.7109375" customWidth="1"/>
    <col min="35" max="35" width="17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146</v>
      </c>
      <c r="K1" t="s">
        <v>177</v>
      </c>
      <c r="L1" t="s">
        <v>9</v>
      </c>
      <c r="M1" t="s">
        <v>148</v>
      </c>
      <c r="N1" t="s">
        <v>149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150</v>
      </c>
      <c r="U1" t="s">
        <v>15</v>
      </c>
      <c r="V1" t="s">
        <v>151</v>
      </c>
      <c r="W1" t="s">
        <v>152</v>
      </c>
      <c r="X1" t="s">
        <v>153</v>
      </c>
      <c r="Y1" t="s">
        <v>17</v>
      </c>
      <c r="Z1" t="s">
        <v>160</v>
      </c>
      <c r="AA1" t="s">
        <v>155</v>
      </c>
      <c r="AB1" t="s">
        <v>16</v>
      </c>
      <c r="AC1" t="s">
        <v>156</v>
      </c>
      <c r="AD1" t="s">
        <v>157</v>
      </c>
      <c r="AE1" t="s">
        <v>158</v>
      </c>
      <c r="AF1" t="s">
        <v>18</v>
      </c>
      <c r="AG1" t="s">
        <v>161</v>
      </c>
      <c r="AH1" t="s">
        <v>19</v>
      </c>
    </row>
    <row r="2" spans="1:34" x14ac:dyDescent="0.25">
      <c r="A2">
        <v>1095886</v>
      </c>
      <c r="B2" t="s">
        <v>97</v>
      </c>
      <c r="F2" t="s">
        <v>23</v>
      </c>
      <c r="H2">
        <v>11126</v>
      </c>
      <c r="I2" t="s">
        <v>29</v>
      </c>
      <c r="J2">
        <f>VLOOKUP(I2,Key!$A$1:$C$72,2,FALSE)</f>
        <v>43.042490000000001</v>
      </c>
      <c r="K2">
        <f>VLOOKUP(I2,Key!$A$1:$C$72,3,FALSE)</f>
        <v>-87.909959999999998</v>
      </c>
      <c r="L2" t="s">
        <v>41</v>
      </c>
      <c r="M2">
        <f>VLOOKUP(L2,Key!$A$1:$C$72,2,FALSE)</f>
        <v>43.04824</v>
      </c>
      <c r="N2">
        <f>VLOOKUP(L2,Key!$A$1:$C$72,3,FALSE)</f>
        <v>-87.904970000000006</v>
      </c>
      <c r="O2">
        <v>5</v>
      </c>
      <c r="P2">
        <v>0</v>
      </c>
      <c r="Q2">
        <v>0.8</v>
      </c>
      <c r="R2">
        <v>0.7</v>
      </c>
      <c r="S2">
        <v>30</v>
      </c>
      <c r="T2">
        <f>-1</f>
        <v>-1</v>
      </c>
      <c r="U2" s="1">
        <v>42798</v>
      </c>
      <c r="V2" s="3">
        <f t="shared" ref="V2:V65" si="0">DATE(YEAR(U2), MONTH(U2), 1)</f>
        <v>42795</v>
      </c>
      <c r="W2" s="4">
        <f t="shared" ref="W2" si="1">U2</f>
        <v>42798</v>
      </c>
      <c r="X2" s="1" t="str">
        <f t="shared" ref="X2:X65" si="2">TEXT(W2,"dddd")</f>
        <v>Saturday</v>
      </c>
      <c r="Y2" s="2">
        <v>0.9175578703703704</v>
      </c>
      <c r="Z2" s="2">
        <f t="shared" ref="Z2:Z65" si="3">MROUND(Y2, "1:00")</f>
        <v>0.91666666666666663</v>
      </c>
      <c r="AA2">
        <f>1</f>
        <v>1</v>
      </c>
      <c r="AB2" s="1">
        <v>42798</v>
      </c>
      <c r="AC2" s="3">
        <f t="shared" ref="AC2:AC65" si="4">DATE(YEAR(AB2), MONTH(AB2), 1)</f>
        <v>42795</v>
      </c>
      <c r="AD2" s="4">
        <f t="shared" ref="AD2" si="5">AB2</f>
        <v>42798</v>
      </c>
      <c r="AE2" s="1" t="str">
        <f t="shared" ref="AE2:AE65" si="6">TEXT(AD2,"dddd")</f>
        <v>Saturday</v>
      </c>
      <c r="AF2" s="2">
        <v>0.92086805555555562</v>
      </c>
      <c r="AG2" s="2">
        <f t="shared" ref="AG2:AG65" si="7">MROUND(AF2, "1:00")</f>
        <v>0.91666666666666663</v>
      </c>
      <c r="AH2" t="s">
        <v>27</v>
      </c>
    </row>
    <row r="3" spans="1:34" x14ac:dyDescent="0.25">
      <c r="A3">
        <v>1095886</v>
      </c>
      <c r="B3" t="s">
        <v>97</v>
      </c>
      <c r="F3" t="s">
        <v>23</v>
      </c>
      <c r="H3">
        <v>5528</v>
      </c>
      <c r="I3" t="s">
        <v>69</v>
      </c>
      <c r="J3">
        <f>VLOOKUP(I3,Key!$A$1:$C$72,2,FALSE)</f>
        <v>43.048200000000001</v>
      </c>
      <c r="K3">
        <f>VLOOKUP(I3,Key!$A$1:$C$72,3,FALSE)</f>
        <v>-87.900859999999994</v>
      </c>
      <c r="L3" t="s">
        <v>43</v>
      </c>
      <c r="M3">
        <f>VLOOKUP(L3,Key!$A$1:$C$72,2,FALSE)</f>
        <v>43.03886</v>
      </c>
      <c r="N3">
        <f>VLOOKUP(L3,Key!$A$1:$C$72,3,FALSE)</f>
        <v>-87.902720000000002</v>
      </c>
      <c r="O3">
        <v>5</v>
      </c>
      <c r="P3">
        <v>0</v>
      </c>
      <c r="Q3">
        <v>0.8</v>
      </c>
      <c r="R3">
        <v>0.7</v>
      </c>
      <c r="S3">
        <v>30</v>
      </c>
      <c r="T3">
        <f t="shared" ref="T3:T66" si="8">-1</f>
        <v>-1</v>
      </c>
      <c r="U3" s="1">
        <v>42804</v>
      </c>
      <c r="V3" s="3">
        <f t="shared" si="0"/>
        <v>42795</v>
      </c>
      <c r="W3" s="4">
        <f t="shared" ref="W3:W66" si="9">U3</f>
        <v>42804</v>
      </c>
      <c r="X3" s="1" t="str">
        <f t="shared" si="2"/>
        <v>Friday</v>
      </c>
      <c r="Y3" s="2">
        <v>0.36116898148148152</v>
      </c>
      <c r="Z3" s="2">
        <f t="shared" si="3"/>
        <v>0.375</v>
      </c>
      <c r="AA3">
        <f>1</f>
        <v>1</v>
      </c>
      <c r="AB3" s="1">
        <v>42804</v>
      </c>
      <c r="AC3" s="3">
        <f t="shared" si="4"/>
        <v>42795</v>
      </c>
      <c r="AD3" s="4">
        <f t="shared" ref="AD3:AD66" si="10">AB3</f>
        <v>42804</v>
      </c>
      <c r="AE3" s="1" t="str">
        <f t="shared" si="6"/>
        <v>Friday</v>
      </c>
      <c r="AF3" s="2">
        <v>0.36458333333333331</v>
      </c>
      <c r="AG3" s="2">
        <f t="shared" si="7"/>
        <v>0.375</v>
      </c>
      <c r="AH3" t="s">
        <v>27</v>
      </c>
    </row>
    <row r="4" spans="1:34" x14ac:dyDescent="0.25">
      <c r="A4">
        <v>1095886</v>
      </c>
      <c r="B4" t="s">
        <v>97</v>
      </c>
      <c r="F4" t="s">
        <v>23</v>
      </c>
      <c r="H4">
        <v>5546</v>
      </c>
      <c r="I4" t="s">
        <v>69</v>
      </c>
      <c r="J4">
        <f>VLOOKUP(I4,Key!$A$1:$C$72,2,FALSE)</f>
        <v>43.048200000000001</v>
      </c>
      <c r="K4">
        <f>VLOOKUP(I4,Key!$A$1:$C$72,3,FALSE)</f>
        <v>-87.900859999999994</v>
      </c>
      <c r="L4" t="s">
        <v>43</v>
      </c>
      <c r="M4">
        <f>VLOOKUP(L4,Key!$A$1:$C$72,2,FALSE)</f>
        <v>43.03886</v>
      </c>
      <c r="N4">
        <f>VLOOKUP(L4,Key!$A$1:$C$72,3,FALSE)</f>
        <v>-87.902720000000002</v>
      </c>
      <c r="O4">
        <v>6</v>
      </c>
      <c r="P4">
        <v>0</v>
      </c>
      <c r="Q4">
        <v>0.9</v>
      </c>
      <c r="R4">
        <v>0.9</v>
      </c>
      <c r="S4">
        <v>36</v>
      </c>
      <c r="T4">
        <f t="shared" si="8"/>
        <v>-1</v>
      </c>
      <c r="U4" s="1">
        <v>42801</v>
      </c>
      <c r="V4" s="3">
        <f t="shared" si="0"/>
        <v>42795</v>
      </c>
      <c r="W4" s="4">
        <f t="shared" si="9"/>
        <v>42801</v>
      </c>
      <c r="X4" s="1" t="str">
        <f t="shared" si="2"/>
        <v>Tuesday</v>
      </c>
      <c r="Y4" s="2">
        <v>0.31790509259259259</v>
      </c>
      <c r="Z4" s="2">
        <f t="shared" si="3"/>
        <v>0.33333333333333331</v>
      </c>
      <c r="AA4">
        <f>1</f>
        <v>1</v>
      </c>
      <c r="AB4" s="1">
        <v>42801</v>
      </c>
      <c r="AC4" s="3">
        <f t="shared" si="4"/>
        <v>42795</v>
      </c>
      <c r="AD4" s="4">
        <f t="shared" si="10"/>
        <v>42801</v>
      </c>
      <c r="AE4" s="1" t="str">
        <f t="shared" si="6"/>
        <v>Tuesday</v>
      </c>
      <c r="AF4" s="2">
        <v>0.32208333333333333</v>
      </c>
      <c r="AG4" s="2">
        <f t="shared" si="7"/>
        <v>0.33333333333333331</v>
      </c>
      <c r="AH4" t="s">
        <v>27</v>
      </c>
    </row>
    <row r="5" spans="1:34" x14ac:dyDescent="0.25">
      <c r="A5">
        <v>1095886</v>
      </c>
      <c r="B5" t="s">
        <v>97</v>
      </c>
      <c r="F5" t="s">
        <v>23</v>
      </c>
      <c r="H5">
        <v>11087</v>
      </c>
      <c r="I5" t="s">
        <v>43</v>
      </c>
      <c r="J5">
        <f>VLOOKUP(I5,Key!$A$1:$C$72,2,FALSE)</f>
        <v>43.03886</v>
      </c>
      <c r="K5">
        <f>VLOOKUP(I5,Key!$A$1:$C$72,3,FALSE)</f>
        <v>-87.902720000000002</v>
      </c>
      <c r="L5" t="s">
        <v>69</v>
      </c>
      <c r="M5">
        <f>VLOOKUP(L5,Key!$A$1:$C$72,2,FALSE)</f>
        <v>43.048200000000001</v>
      </c>
      <c r="N5">
        <f>VLOOKUP(L5,Key!$A$1:$C$72,3,FALSE)</f>
        <v>-87.900859999999994</v>
      </c>
      <c r="O5">
        <v>6</v>
      </c>
      <c r="P5">
        <v>0</v>
      </c>
      <c r="Q5">
        <v>0.9</v>
      </c>
      <c r="R5">
        <v>0.9</v>
      </c>
      <c r="S5">
        <v>36</v>
      </c>
      <c r="T5">
        <f t="shared" si="8"/>
        <v>-1</v>
      </c>
      <c r="U5" s="1">
        <v>42801</v>
      </c>
      <c r="V5" s="3">
        <f t="shared" si="0"/>
        <v>42795</v>
      </c>
      <c r="W5" s="4">
        <f t="shared" si="9"/>
        <v>42801</v>
      </c>
      <c r="X5" s="1" t="str">
        <f t="shared" si="2"/>
        <v>Tuesday</v>
      </c>
      <c r="Y5" s="2">
        <v>0.77662037037037035</v>
      </c>
      <c r="Z5" s="2">
        <f t="shared" si="3"/>
        <v>0.79166666666666663</v>
      </c>
      <c r="AA5">
        <f>1</f>
        <v>1</v>
      </c>
      <c r="AB5" s="1">
        <v>42801</v>
      </c>
      <c r="AC5" s="3">
        <f t="shared" si="4"/>
        <v>42795</v>
      </c>
      <c r="AD5" s="4">
        <f t="shared" si="10"/>
        <v>42801</v>
      </c>
      <c r="AE5" s="1" t="str">
        <f t="shared" si="6"/>
        <v>Tuesday</v>
      </c>
      <c r="AF5" s="2">
        <v>0.78067129629629628</v>
      </c>
      <c r="AG5" s="2">
        <f t="shared" si="7"/>
        <v>0.79166666666666663</v>
      </c>
      <c r="AH5" t="s">
        <v>27</v>
      </c>
    </row>
    <row r="6" spans="1:34" x14ac:dyDescent="0.25">
      <c r="A6">
        <v>1095886</v>
      </c>
      <c r="B6" t="s">
        <v>97</v>
      </c>
      <c r="F6" t="s">
        <v>23</v>
      </c>
      <c r="H6">
        <v>11047</v>
      </c>
      <c r="I6" t="s">
        <v>69</v>
      </c>
      <c r="J6">
        <f>VLOOKUP(I6,Key!$A$1:$C$72,2,FALSE)</f>
        <v>43.048200000000001</v>
      </c>
      <c r="K6">
        <f>VLOOKUP(I6,Key!$A$1:$C$72,3,FALSE)</f>
        <v>-87.900859999999994</v>
      </c>
      <c r="L6" t="s">
        <v>43</v>
      </c>
      <c r="M6">
        <f>VLOOKUP(L6,Key!$A$1:$C$72,2,FALSE)</f>
        <v>43.03886</v>
      </c>
      <c r="N6">
        <f>VLOOKUP(L6,Key!$A$1:$C$72,3,FALSE)</f>
        <v>-87.902720000000002</v>
      </c>
      <c r="O6">
        <v>5</v>
      </c>
      <c r="P6">
        <v>0</v>
      </c>
      <c r="Q6">
        <v>0.8</v>
      </c>
      <c r="R6">
        <v>0.7</v>
      </c>
      <c r="S6">
        <v>30</v>
      </c>
      <c r="T6">
        <f t="shared" si="8"/>
        <v>-1</v>
      </c>
      <c r="U6" s="1">
        <v>42810</v>
      </c>
      <c r="V6" s="3">
        <f t="shared" si="0"/>
        <v>42795</v>
      </c>
      <c r="W6" s="4">
        <f t="shared" si="9"/>
        <v>42810</v>
      </c>
      <c r="X6" s="1" t="str">
        <f t="shared" si="2"/>
        <v>Thursday</v>
      </c>
      <c r="Y6" s="2">
        <v>0.49657407407407406</v>
      </c>
      <c r="Z6" s="2">
        <f t="shared" si="3"/>
        <v>0.5</v>
      </c>
      <c r="AA6">
        <f>1</f>
        <v>1</v>
      </c>
      <c r="AB6" s="1">
        <v>42810</v>
      </c>
      <c r="AC6" s="3">
        <f t="shared" si="4"/>
        <v>42795</v>
      </c>
      <c r="AD6" s="4">
        <f t="shared" si="10"/>
        <v>42810</v>
      </c>
      <c r="AE6" s="1" t="str">
        <f t="shared" si="6"/>
        <v>Thursday</v>
      </c>
      <c r="AF6" s="2">
        <v>0.50057870370370372</v>
      </c>
      <c r="AG6" s="2">
        <f t="shared" si="7"/>
        <v>0.5</v>
      </c>
      <c r="AH6" t="s">
        <v>27</v>
      </c>
    </row>
    <row r="7" spans="1:34" x14ac:dyDescent="0.25">
      <c r="A7">
        <v>1095890</v>
      </c>
      <c r="B7" t="s">
        <v>97</v>
      </c>
      <c r="F7" t="s">
        <v>23</v>
      </c>
      <c r="H7">
        <v>153</v>
      </c>
      <c r="I7" t="s">
        <v>31</v>
      </c>
      <c r="J7">
        <f>VLOOKUP(I7,Key!$A$1:$C$72,2,FALSE)</f>
        <v>43.03519</v>
      </c>
      <c r="K7">
        <f>VLOOKUP(I7,Key!$A$1:$C$72,3,FALSE)</f>
        <v>-87.907390000000007</v>
      </c>
      <c r="L7" t="s">
        <v>31</v>
      </c>
      <c r="M7">
        <f>VLOOKUP(L7,Key!$A$1:$C$72,2,FALSE)</f>
        <v>43.03519</v>
      </c>
      <c r="N7">
        <f>VLOOKUP(L7,Key!$A$1:$C$72,3,FALSE)</f>
        <v>-87.907390000000007</v>
      </c>
      <c r="O7">
        <v>82</v>
      </c>
      <c r="P7">
        <v>0</v>
      </c>
      <c r="Q7">
        <v>12.3</v>
      </c>
      <c r="R7">
        <v>11.7</v>
      </c>
      <c r="S7">
        <v>492</v>
      </c>
      <c r="T7">
        <f t="shared" si="8"/>
        <v>-1</v>
      </c>
      <c r="U7" s="1">
        <v>42817</v>
      </c>
      <c r="V7" s="3">
        <f t="shared" si="0"/>
        <v>42795</v>
      </c>
      <c r="W7" s="4">
        <f t="shared" si="9"/>
        <v>42817</v>
      </c>
      <c r="X7" s="1" t="str">
        <f t="shared" si="2"/>
        <v>Thursday</v>
      </c>
      <c r="Y7" s="2">
        <v>0.61618055555555562</v>
      </c>
      <c r="Z7" s="2">
        <f t="shared" si="3"/>
        <v>0.625</v>
      </c>
      <c r="AA7">
        <f>1</f>
        <v>1</v>
      </c>
      <c r="AB7" s="1">
        <v>42817</v>
      </c>
      <c r="AC7" s="3">
        <f t="shared" si="4"/>
        <v>42795</v>
      </c>
      <c r="AD7" s="4">
        <f t="shared" si="10"/>
        <v>42817</v>
      </c>
      <c r="AE7" s="1" t="str">
        <f t="shared" si="6"/>
        <v>Thursday</v>
      </c>
      <c r="AF7" s="2">
        <v>0.67291666666666661</v>
      </c>
      <c r="AG7" s="2">
        <f t="shared" si="7"/>
        <v>0.66666666666666663</v>
      </c>
      <c r="AH7" t="s">
        <v>35</v>
      </c>
    </row>
    <row r="8" spans="1:34" x14ac:dyDescent="0.25">
      <c r="A8">
        <v>1095898</v>
      </c>
      <c r="B8" t="s">
        <v>97</v>
      </c>
      <c r="F8" t="s">
        <v>23</v>
      </c>
      <c r="H8">
        <v>5552</v>
      </c>
      <c r="I8" t="s">
        <v>29</v>
      </c>
      <c r="J8">
        <f>VLOOKUP(I8,Key!$A$1:$C$72,2,FALSE)</f>
        <v>43.042490000000001</v>
      </c>
      <c r="K8">
        <f>VLOOKUP(I8,Key!$A$1:$C$72,3,FALSE)</f>
        <v>-87.909959999999998</v>
      </c>
      <c r="L8" t="s">
        <v>36</v>
      </c>
      <c r="M8">
        <f>VLOOKUP(L8,Key!$A$1:$C$72,2,FALSE)</f>
        <v>43.038580000000003</v>
      </c>
      <c r="N8">
        <f>VLOOKUP(L8,Key!$A$1:$C$72,3,FALSE)</f>
        <v>-87.90934</v>
      </c>
      <c r="O8">
        <v>3</v>
      </c>
      <c r="P8">
        <v>0</v>
      </c>
      <c r="Q8">
        <v>0.5</v>
      </c>
      <c r="R8">
        <v>0.4</v>
      </c>
      <c r="S8">
        <v>18</v>
      </c>
      <c r="T8">
        <f t="shared" si="8"/>
        <v>-1</v>
      </c>
      <c r="U8" s="1">
        <v>42825</v>
      </c>
      <c r="V8" s="3">
        <f t="shared" si="0"/>
        <v>42795</v>
      </c>
      <c r="W8" s="4">
        <f t="shared" si="9"/>
        <v>42825</v>
      </c>
      <c r="X8" s="1" t="str">
        <f t="shared" si="2"/>
        <v>Friday</v>
      </c>
      <c r="Y8" s="2">
        <v>0.37285879629629631</v>
      </c>
      <c r="Z8" s="2">
        <f t="shared" si="3"/>
        <v>0.375</v>
      </c>
      <c r="AA8">
        <f>1</f>
        <v>1</v>
      </c>
      <c r="AB8" s="1">
        <v>42825</v>
      </c>
      <c r="AC8" s="3">
        <f t="shared" si="4"/>
        <v>42795</v>
      </c>
      <c r="AD8" s="4">
        <f t="shared" si="10"/>
        <v>42825</v>
      </c>
      <c r="AE8" s="1" t="str">
        <f t="shared" si="6"/>
        <v>Friday</v>
      </c>
      <c r="AF8" s="2">
        <v>0.37490740740740741</v>
      </c>
      <c r="AG8" s="2">
        <f t="shared" si="7"/>
        <v>0.375</v>
      </c>
      <c r="AH8" t="s">
        <v>27</v>
      </c>
    </row>
    <row r="9" spans="1:34" x14ac:dyDescent="0.25">
      <c r="A9">
        <v>1119467</v>
      </c>
      <c r="B9" t="s">
        <v>97</v>
      </c>
      <c r="F9" t="s">
        <v>23</v>
      </c>
      <c r="H9">
        <v>5584</v>
      </c>
      <c r="I9" t="s">
        <v>73</v>
      </c>
      <c r="J9">
        <f>VLOOKUP(I9,Key!$A$1:$C$72,2,FALSE)</f>
        <v>43.040349999999997</v>
      </c>
      <c r="K9">
        <f>VLOOKUP(I9,Key!$A$1:$C$72,3,FALSE)</f>
        <v>-87.920760000000001</v>
      </c>
      <c r="L9" t="s">
        <v>73</v>
      </c>
      <c r="M9">
        <f>VLOOKUP(L9,Key!$A$1:$C$72,2,FALSE)</f>
        <v>43.040349999999997</v>
      </c>
      <c r="N9">
        <f>VLOOKUP(L9,Key!$A$1:$C$72,3,FALSE)</f>
        <v>-87.920760000000001</v>
      </c>
      <c r="O9">
        <v>13</v>
      </c>
      <c r="P9">
        <v>0</v>
      </c>
      <c r="Q9">
        <v>2</v>
      </c>
      <c r="R9">
        <v>1.9</v>
      </c>
      <c r="S9">
        <v>78</v>
      </c>
      <c r="T9">
        <f t="shared" si="8"/>
        <v>-1</v>
      </c>
      <c r="U9" s="1">
        <v>42807</v>
      </c>
      <c r="V9" s="3">
        <f t="shared" si="0"/>
        <v>42795</v>
      </c>
      <c r="W9" s="4">
        <f t="shared" si="9"/>
        <v>42807</v>
      </c>
      <c r="X9" s="1" t="str">
        <f t="shared" si="2"/>
        <v>Monday</v>
      </c>
      <c r="Y9" s="2">
        <v>0.60547453703703702</v>
      </c>
      <c r="Z9" s="2">
        <f t="shared" si="3"/>
        <v>0.625</v>
      </c>
      <c r="AA9">
        <f>1</f>
        <v>1</v>
      </c>
      <c r="AB9" s="1">
        <v>42807</v>
      </c>
      <c r="AC9" s="3">
        <f t="shared" si="4"/>
        <v>42795</v>
      </c>
      <c r="AD9" s="4">
        <f t="shared" si="10"/>
        <v>42807</v>
      </c>
      <c r="AE9" s="1" t="str">
        <f t="shared" si="6"/>
        <v>Monday</v>
      </c>
      <c r="AF9" s="2">
        <v>0.61402777777777773</v>
      </c>
      <c r="AG9" s="2">
        <f t="shared" si="7"/>
        <v>0.625</v>
      </c>
      <c r="AH9" t="s">
        <v>35</v>
      </c>
    </row>
    <row r="10" spans="1:34" x14ac:dyDescent="0.25">
      <c r="A10">
        <v>1144239</v>
      </c>
      <c r="B10" t="s">
        <v>97</v>
      </c>
      <c r="F10" t="s">
        <v>23</v>
      </c>
      <c r="H10">
        <v>5513</v>
      </c>
      <c r="I10" t="s">
        <v>37</v>
      </c>
      <c r="J10">
        <f>VLOOKUP(I10,Key!$A$1:$C$72,2,FALSE)</f>
        <v>43.031320000000001</v>
      </c>
      <c r="K10">
        <f>VLOOKUP(I10,Key!$A$1:$C$72,3,FALSE)</f>
        <v>-87.904259999999994</v>
      </c>
      <c r="L10" t="s">
        <v>31</v>
      </c>
      <c r="M10">
        <f>VLOOKUP(L10,Key!$A$1:$C$72,2,FALSE)</f>
        <v>43.03519</v>
      </c>
      <c r="N10">
        <f>VLOOKUP(L10,Key!$A$1:$C$72,3,FALSE)</f>
        <v>-87.907390000000007</v>
      </c>
      <c r="O10">
        <v>3</v>
      </c>
      <c r="P10">
        <v>0</v>
      </c>
      <c r="Q10">
        <v>0.5</v>
      </c>
      <c r="R10">
        <v>0.4</v>
      </c>
      <c r="S10">
        <v>18</v>
      </c>
      <c r="T10">
        <f t="shared" si="8"/>
        <v>-1</v>
      </c>
      <c r="U10" s="1">
        <v>42814</v>
      </c>
      <c r="V10" s="3">
        <f t="shared" si="0"/>
        <v>42795</v>
      </c>
      <c r="W10" s="4">
        <f t="shared" si="9"/>
        <v>42814</v>
      </c>
      <c r="X10" s="1" t="str">
        <f t="shared" si="2"/>
        <v>Monday</v>
      </c>
      <c r="Y10" s="2">
        <v>0.62798611111111113</v>
      </c>
      <c r="Z10" s="2">
        <f t="shared" si="3"/>
        <v>0.625</v>
      </c>
      <c r="AA10">
        <f>1</f>
        <v>1</v>
      </c>
      <c r="AB10" s="1">
        <v>42814</v>
      </c>
      <c r="AC10" s="3">
        <f t="shared" si="4"/>
        <v>42795</v>
      </c>
      <c r="AD10" s="4">
        <f t="shared" si="10"/>
        <v>42814</v>
      </c>
      <c r="AE10" s="1" t="str">
        <f t="shared" si="6"/>
        <v>Monday</v>
      </c>
      <c r="AF10" s="2">
        <v>0.63034722222222228</v>
      </c>
      <c r="AG10" s="2">
        <f t="shared" si="7"/>
        <v>0.625</v>
      </c>
      <c r="AH10" t="s">
        <v>27</v>
      </c>
    </row>
    <row r="11" spans="1:34" x14ac:dyDescent="0.25">
      <c r="A11">
        <v>1144239</v>
      </c>
      <c r="B11" t="s">
        <v>97</v>
      </c>
      <c r="F11" t="s">
        <v>23</v>
      </c>
      <c r="H11">
        <v>5513</v>
      </c>
      <c r="I11" t="s">
        <v>37</v>
      </c>
      <c r="J11">
        <f>VLOOKUP(I11,Key!$A$1:$C$72,2,FALSE)</f>
        <v>43.031320000000001</v>
      </c>
      <c r="K11">
        <f>VLOOKUP(I11,Key!$A$1:$C$72,3,FALSE)</f>
        <v>-87.904259999999994</v>
      </c>
      <c r="L11" t="s">
        <v>37</v>
      </c>
      <c r="M11">
        <f>VLOOKUP(L11,Key!$A$1:$C$72,2,FALSE)</f>
        <v>43.031320000000001</v>
      </c>
      <c r="N11">
        <f>VLOOKUP(L11,Key!$A$1:$C$72,3,FALSE)</f>
        <v>-87.904259999999994</v>
      </c>
      <c r="O11">
        <v>9</v>
      </c>
      <c r="P11">
        <v>0</v>
      </c>
      <c r="Q11">
        <v>1.4</v>
      </c>
      <c r="R11">
        <v>1.3</v>
      </c>
      <c r="S11">
        <v>54</v>
      </c>
      <c r="T11">
        <f t="shared" si="8"/>
        <v>-1</v>
      </c>
      <c r="U11" s="1">
        <v>42801</v>
      </c>
      <c r="V11" s="3">
        <f t="shared" si="0"/>
        <v>42795</v>
      </c>
      <c r="W11" s="4">
        <f t="shared" si="9"/>
        <v>42801</v>
      </c>
      <c r="X11" s="1" t="str">
        <f t="shared" si="2"/>
        <v>Tuesday</v>
      </c>
      <c r="Y11" s="2">
        <v>0.57686342592592588</v>
      </c>
      <c r="Z11" s="2">
        <f t="shared" si="3"/>
        <v>0.58333333333333326</v>
      </c>
      <c r="AA11">
        <f>1</f>
        <v>1</v>
      </c>
      <c r="AB11" s="1">
        <v>42801</v>
      </c>
      <c r="AC11" s="3">
        <f t="shared" si="4"/>
        <v>42795</v>
      </c>
      <c r="AD11" s="4">
        <f t="shared" si="10"/>
        <v>42801</v>
      </c>
      <c r="AE11" s="1" t="str">
        <f t="shared" si="6"/>
        <v>Tuesday</v>
      </c>
      <c r="AF11" s="2">
        <v>0.58288194444444441</v>
      </c>
      <c r="AG11" s="2">
        <f t="shared" si="7"/>
        <v>0.58333333333333326</v>
      </c>
      <c r="AH11" t="s">
        <v>35</v>
      </c>
    </row>
    <row r="12" spans="1:34" x14ac:dyDescent="0.25">
      <c r="A12">
        <v>1144239</v>
      </c>
      <c r="B12" t="s">
        <v>97</v>
      </c>
      <c r="F12" t="s">
        <v>23</v>
      </c>
      <c r="H12">
        <v>247</v>
      </c>
      <c r="I12" t="s">
        <v>37</v>
      </c>
      <c r="J12">
        <f>VLOOKUP(I12,Key!$A$1:$C$72,2,FALSE)</f>
        <v>43.031320000000001</v>
      </c>
      <c r="K12">
        <f>VLOOKUP(I12,Key!$A$1:$C$72,3,FALSE)</f>
        <v>-87.904259999999994</v>
      </c>
      <c r="L12" t="s">
        <v>31</v>
      </c>
      <c r="M12">
        <f>VLOOKUP(L12,Key!$A$1:$C$72,2,FALSE)</f>
        <v>43.03519</v>
      </c>
      <c r="N12">
        <f>VLOOKUP(L12,Key!$A$1:$C$72,3,FALSE)</f>
        <v>-87.907390000000007</v>
      </c>
      <c r="O12">
        <v>4</v>
      </c>
      <c r="P12">
        <v>0</v>
      </c>
      <c r="Q12">
        <v>0.6</v>
      </c>
      <c r="R12">
        <v>0.6</v>
      </c>
      <c r="S12">
        <v>24</v>
      </c>
      <c r="T12">
        <f t="shared" si="8"/>
        <v>-1</v>
      </c>
      <c r="U12" s="1">
        <v>42822</v>
      </c>
      <c r="V12" s="3">
        <f t="shared" si="0"/>
        <v>42795</v>
      </c>
      <c r="W12" s="4">
        <f t="shared" si="9"/>
        <v>42822</v>
      </c>
      <c r="X12" s="1" t="str">
        <f t="shared" si="2"/>
        <v>Tuesday</v>
      </c>
      <c r="Y12" s="2">
        <v>0.51157407407407407</v>
      </c>
      <c r="Z12" s="2">
        <f t="shared" si="3"/>
        <v>0.5</v>
      </c>
      <c r="AA12">
        <f>1</f>
        <v>1</v>
      </c>
      <c r="AB12" s="1">
        <v>42822</v>
      </c>
      <c r="AC12" s="3">
        <f t="shared" si="4"/>
        <v>42795</v>
      </c>
      <c r="AD12" s="4">
        <f t="shared" si="10"/>
        <v>42822</v>
      </c>
      <c r="AE12" s="1" t="str">
        <f t="shared" si="6"/>
        <v>Tuesday</v>
      </c>
      <c r="AF12" s="2">
        <v>0.51405092592592594</v>
      </c>
      <c r="AG12" s="2">
        <f t="shared" si="7"/>
        <v>0.5</v>
      </c>
      <c r="AH12" t="s">
        <v>27</v>
      </c>
    </row>
    <row r="13" spans="1:34" x14ac:dyDescent="0.25">
      <c r="A13">
        <v>1197977</v>
      </c>
      <c r="B13" t="s">
        <v>97</v>
      </c>
      <c r="F13" t="s">
        <v>23</v>
      </c>
      <c r="H13">
        <v>5523</v>
      </c>
      <c r="I13" t="s">
        <v>63</v>
      </c>
      <c r="J13">
        <f>VLOOKUP(I13,Key!$A$1:$C$72,2,FALSE)</f>
        <v>43.078530000000001</v>
      </c>
      <c r="K13">
        <f>VLOOKUP(I13,Key!$A$1:$C$72,3,FALSE)</f>
        <v>-87.882620000000003</v>
      </c>
      <c r="L13" t="s">
        <v>77</v>
      </c>
      <c r="M13">
        <f>VLOOKUP(L13,Key!$A$1:$C$72,2,FALSE)</f>
        <v>43.074655999999997</v>
      </c>
      <c r="N13">
        <f>VLOOKUP(L13,Key!$A$1:$C$72,3,FALSE)</f>
        <v>-87.889011999999994</v>
      </c>
      <c r="O13">
        <v>5</v>
      </c>
      <c r="P13">
        <v>0</v>
      </c>
      <c r="Q13">
        <v>0.8</v>
      </c>
      <c r="R13">
        <v>0.7</v>
      </c>
      <c r="S13">
        <v>30</v>
      </c>
      <c r="T13">
        <f t="shared" si="8"/>
        <v>-1</v>
      </c>
      <c r="U13" s="1">
        <v>42810</v>
      </c>
      <c r="V13" s="3">
        <f t="shared" si="0"/>
        <v>42795</v>
      </c>
      <c r="W13" s="4">
        <f t="shared" si="9"/>
        <v>42810</v>
      </c>
      <c r="X13" s="1" t="str">
        <f t="shared" si="2"/>
        <v>Thursday</v>
      </c>
      <c r="Y13" s="2">
        <v>0.83239583333333333</v>
      </c>
      <c r="Z13" s="2">
        <f t="shared" si="3"/>
        <v>0.83333333333333326</v>
      </c>
      <c r="AA13">
        <f>1</f>
        <v>1</v>
      </c>
      <c r="AB13" s="1">
        <v>42810</v>
      </c>
      <c r="AC13" s="3">
        <f t="shared" si="4"/>
        <v>42795</v>
      </c>
      <c r="AD13" s="4">
        <f t="shared" si="10"/>
        <v>42810</v>
      </c>
      <c r="AE13" s="1" t="str">
        <f t="shared" si="6"/>
        <v>Thursday</v>
      </c>
      <c r="AF13" s="2">
        <v>0.83583333333333332</v>
      </c>
      <c r="AG13" s="2">
        <f t="shared" si="7"/>
        <v>0.83333333333333326</v>
      </c>
      <c r="AH13" t="s">
        <v>27</v>
      </c>
    </row>
    <row r="14" spans="1:34" x14ac:dyDescent="0.25">
      <c r="A14">
        <v>1197977</v>
      </c>
      <c r="B14" t="s">
        <v>97</v>
      </c>
      <c r="F14" t="s">
        <v>23</v>
      </c>
      <c r="H14">
        <v>5515</v>
      </c>
      <c r="I14" t="s">
        <v>63</v>
      </c>
      <c r="J14">
        <f>VLOOKUP(I14,Key!$A$1:$C$72,2,FALSE)</f>
        <v>43.078530000000001</v>
      </c>
      <c r="K14">
        <f>VLOOKUP(I14,Key!$A$1:$C$72,3,FALSE)</f>
        <v>-87.882620000000003</v>
      </c>
      <c r="L14" t="s">
        <v>77</v>
      </c>
      <c r="M14">
        <f>VLOOKUP(L14,Key!$A$1:$C$72,2,FALSE)</f>
        <v>43.074655999999997</v>
      </c>
      <c r="N14">
        <f>VLOOKUP(L14,Key!$A$1:$C$72,3,FALSE)</f>
        <v>-87.889011999999994</v>
      </c>
      <c r="O14">
        <v>4</v>
      </c>
      <c r="P14">
        <v>0</v>
      </c>
      <c r="Q14">
        <v>0.6</v>
      </c>
      <c r="R14">
        <v>0.6</v>
      </c>
      <c r="S14">
        <v>24</v>
      </c>
      <c r="T14">
        <f t="shared" si="8"/>
        <v>-1</v>
      </c>
      <c r="U14" s="1">
        <v>42824</v>
      </c>
      <c r="V14" s="3">
        <f t="shared" si="0"/>
        <v>42795</v>
      </c>
      <c r="W14" s="4">
        <f t="shared" si="9"/>
        <v>42824</v>
      </c>
      <c r="X14" s="1" t="str">
        <f t="shared" si="2"/>
        <v>Thursday</v>
      </c>
      <c r="Y14" s="2">
        <v>0.69978009259259266</v>
      </c>
      <c r="Z14" s="2">
        <f t="shared" si="3"/>
        <v>0.70833333333333326</v>
      </c>
      <c r="AA14">
        <f>1</f>
        <v>1</v>
      </c>
      <c r="AB14" s="1">
        <v>42824</v>
      </c>
      <c r="AC14" s="3">
        <f t="shared" si="4"/>
        <v>42795</v>
      </c>
      <c r="AD14" s="4">
        <f t="shared" si="10"/>
        <v>42824</v>
      </c>
      <c r="AE14" s="1" t="str">
        <f t="shared" si="6"/>
        <v>Thursday</v>
      </c>
      <c r="AF14" s="2">
        <v>0.70261574074074085</v>
      </c>
      <c r="AG14" s="2">
        <f t="shared" si="7"/>
        <v>0.70833333333333326</v>
      </c>
      <c r="AH14" t="s">
        <v>27</v>
      </c>
    </row>
    <row r="15" spans="1:34" x14ac:dyDescent="0.25">
      <c r="A15">
        <v>1198386</v>
      </c>
      <c r="B15" t="s">
        <v>97</v>
      </c>
      <c r="F15" t="s">
        <v>23</v>
      </c>
      <c r="H15">
        <v>11135</v>
      </c>
      <c r="I15" t="s">
        <v>36</v>
      </c>
      <c r="J15">
        <f>VLOOKUP(I15,Key!$A$1:$C$72,2,FALSE)</f>
        <v>43.038580000000003</v>
      </c>
      <c r="K15">
        <f>VLOOKUP(I15,Key!$A$1:$C$72,3,FALSE)</f>
        <v>-87.90934</v>
      </c>
      <c r="L15" t="s">
        <v>31</v>
      </c>
      <c r="M15">
        <f>VLOOKUP(L15,Key!$A$1:$C$72,2,FALSE)</f>
        <v>43.03519</v>
      </c>
      <c r="N15">
        <f>VLOOKUP(L15,Key!$A$1:$C$72,3,FALSE)</f>
        <v>-87.907390000000007</v>
      </c>
      <c r="O15">
        <v>3</v>
      </c>
      <c r="P15">
        <v>0</v>
      </c>
      <c r="Q15">
        <v>0.5</v>
      </c>
      <c r="R15">
        <v>0.4</v>
      </c>
      <c r="S15">
        <v>18</v>
      </c>
      <c r="T15">
        <f t="shared" si="8"/>
        <v>-1</v>
      </c>
      <c r="U15" s="1">
        <v>42802</v>
      </c>
      <c r="V15" s="3">
        <f t="shared" si="0"/>
        <v>42795</v>
      </c>
      <c r="W15" s="4">
        <f t="shared" si="9"/>
        <v>42802</v>
      </c>
      <c r="X15" s="1" t="str">
        <f t="shared" si="2"/>
        <v>Wednesday</v>
      </c>
      <c r="Y15" s="2">
        <v>0.51476851851851857</v>
      </c>
      <c r="Z15" s="2">
        <f t="shared" si="3"/>
        <v>0.5</v>
      </c>
      <c r="AA15">
        <f>1</f>
        <v>1</v>
      </c>
      <c r="AB15" s="1">
        <v>42802</v>
      </c>
      <c r="AC15" s="3">
        <f t="shared" si="4"/>
        <v>42795</v>
      </c>
      <c r="AD15" s="4">
        <f t="shared" si="10"/>
        <v>42802</v>
      </c>
      <c r="AE15" s="1" t="str">
        <f t="shared" si="6"/>
        <v>Wednesday</v>
      </c>
      <c r="AF15" s="2">
        <v>0.51726851851851852</v>
      </c>
      <c r="AG15" s="2">
        <f t="shared" si="7"/>
        <v>0.5</v>
      </c>
      <c r="AH15" t="s">
        <v>27</v>
      </c>
    </row>
    <row r="16" spans="1:34" x14ac:dyDescent="0.25">
      <c r="A16">
        <v>1198388</v>
      </c>
      <c r="B16" t="s">
        <v>97</v>
      </c>
      <c r="F16" t="s">
        <v>23</v>
      </c>
      <c r="H16">
        <v>11135</v>
      </c>
      <c r="I16" t="s">
        <v>68</v>
      </c>
      <c r="J16">
        <f>VLOOKUP(I16,Key!$A$1:$C$72,2,FALSE)</f>
        <v>43.04804</v>
      </c>
      <c r="K16">
        <f>VLOOKUP(I16,Key!$A$1:$C$72,3,FALSE)</f>
        <v>-87.896720000000002</v>
      </c>
      <c r="L16" t="s">
        <v>61</v>
      </c>
      <c r="M16">
        <f>VLOOKUP(L16,Key!$A$1:$C$72,2,FALSE)</f>
        <v>43.058619999999998</v>
      </c>
      <c r="N16">
        <f>VLOOKUP(L16,Key!$A$1:$C$72,3,FALSE)</f>
        <v>-87.885319999999993</v>
      </c>
      <c r="O16">
        <v>6</v>
      </c>
      <c r="P16">
        <v>0</v>
      </c>
      <c r="Q16">
        <v>0.9</v>
      </c>
      <c r="R16">
        <v>0.9</v>
      </c>
      <c r="S16">
        <v>36</v>
      </c>
      <c r="T16">
        <f t="shared" si="8"/>
        <v>-1</v>
      </c>
      <c r="U16" s="1">
        <v>42813</v>
      </c>
      <c r="V16" s="3">
        <f t="shared" si="0"/>
        <v>42795</v>
      </c>
      <c r="W16" s="4">
        <f t="shared" si="9"/>
        <v>42813</v>
      </c>
      <c r="X16" s="1" t="str">
        <f t="shared" si="2"/>
        <v>Sunday</v>
      </c>
      <c r="Y16" s="2">
        <v>0.69148148148148147</v>
      </c>
      <c r="Z16" s="2">
        <f t="shared" si="3"/>
        <v>0.70833333333333326</v>
      </c>
      <c r="AA16">
        <f>1</f>
        <v>1</v>
      </c>
      <c r="AB16" s="1">
        <v>42813</v>
      </c>
      <c r="AC16" s="3">
        <f t="shared" si="4"/>
        <v>42795</v>
      </c>
      <c r="AD16" s="4">
        <f t="shared" si="10"/>
        <v>42813</v>
      </c>
      <c r="AE16" s="1" t="str">
        <f t="shared" si="6"/>
        <v>Sunday</v>
      </c>
      <c r="AF16" s="2">
        <v>0.69564814814814813</v>
      </c>
      <c r="AG16" s="2">
        <f t="shared" si="7"/>
        <v>0.70833333333333326</v>
      </c>
      <c r="AH16" t="s">
        <v>27</v>
      </c>
    </row>
    <row r="17" spans="1:34" x14ac:dyDescent="0.25">
      <c r="A17">
        <v>1200585</v>
      </c>
      <c r="B17" t="s">
        <v>97</v>
      </c>
      <c r="F17" t="s">
        <v>23</v>
      </c>
      <c r="H17">
        <v>5550</v>
      </c>
      <c r="I17" t="s">
        <v>72</v>
      </c>
      <c r="J17">
        <f>VLOOKUP(I17,Key!$A$1:$C$72,2,FALSE)</f>
        <v>43.02948</v>
      </c>
      <c r="K17">
        <f>VLOOKUP(I17,Key!$A$1:$C$72,3,FALSE)</f>
        <v>-87.912819999999996</v>
      </c>
      <c r="L17" t="s">
        <v>36</v>
      </c>
      <c r="M17">
        <f>VLOOKUP(L17,Key!$A$1:$C$72,2,FALSE)</f>
        <v>43.038580000000003</v>
      </c>
      <c r="N17">
        <f>VLOOKUP(L17,Key!$A$1:$C$72,3,FALSE)</f>
        <v>-87.90934</v>
      </c>
      <c r="O17">
        <v>6</v>
      </c>
      <c r="P17">
        <v>0</v>
      </c>
      <c r="Q17">
        <v>0.9</v>
      </c>
      <c r="R17">
        <v>0.9</v>
      </c>
      <c r="S17">
        <v>36</v>
      </c>
      <c r="T17">
        <f t="shared" si="8"/>
        <v>-1</v>
      </c>
      <c r="U17" s="1">
        <v>42822</v>
      </c>
      <c r="V17" s="3">
        <f t="shared" si="0"/>
        <v>42795</v>
      </c>
      <c r="W17" s="4">
        <f t="shared" si="9"/>
        <v>42822</v>
      </c>
      <c r="X17" s="1" t="str">
        <f t="shared" si="2"/>
        <v>Tuesday</v>
      </c>
      <c r="Y17" s="2">
        <v>0.62535879629629632</v>
      </c>
      <c r="Z17" s="2">
        <f t="shared" si="3"/>
        <v>0.625</v>
      </c>
      <c r="AA17">
        <f>1</f>
        <v>1</v>
      </c>
      <c r="AB17" s="1">
        <v>42822</v>
      </c>
      <c r="AC17" s="3">
        <f t="shared" si="4"/>
        <v>42795</v>
      </c>
      <c r="AD17" s="4">
        <f t="shared" si="10"/>
        <v>42822</v>
      </c>
      <c r="AE17" s="1" t="str">
        <f t="shared" si="6"/>
        <v>Tuesday</v>
      </c>
      <c r="AF17" s="2">
        <v>0.62950231481481478</v>
      </c>
      <c r="AG17" s="2">
        <f t="shared" si="7"/>
        <v>0.625</v>
      </c>
      <c r="AH17" t="s">
        <v>27</v>
      </c>
    </row>
    <row r="18" spans="1:34" x14ac:dyDescent="0.25">
      <c r="A18">
        <v>1200587</v>
      </c>
      <c r="B18" t="s">
        <v>97</v>
      </c>
      <c r="F18" t="s">
        <v>23</v>
      </c>
      <c r="H18">
        <v>5550</v>
      </c>
      <c r="I18" t="s">
        <v>36</v>
      </c>
      <c r="J18">
        <f>VLOOKUP(I18,Key!$A$1:$C$72,2,FALSE)</f>
        <v>43.038580000000003</v>
      </c>
      <c r="K18">
        <f>VLOOKUP(I18,Key!$A$1:$C$72,3,FALSE)</f>
        <v>-87.90934</v>
      </c>
      <c r="L18" t="s">
        <v>39</v>
      </c>
      <c r="M18">
        <f>VLOOKUP(L18,Key!$A$1:$C$72,2,FALSE)</f>
        <v>43.03913</v>
      </c>
      <c r="N18">
        <f>VLOOKUP(L18,Key!$A$1:$C$72,3,FALSE)</f>
        <v>-87.916150000000002</v>
      </c>
      <c r="O18">
        <v>3</v>
      </c>
      <c r="P18">
        <v>0</v>
      </c>
      <c r="Q18">
        <v>0.5</v>
      </c>
      <c r="R18">
        <v>0.4</v>
      </c>
      <c r="S18">
        <v>18</v>
      </c>
      <c r="T18">
        <f t="shared" si="8"/>
        <v>-1</v>
      </c>
      <c r="U18" s="1">
        <v>42823</v>
      </c>
      <c r="V18" s="3">
        <f t="shared" si="0"/>
        <v>42795</v>
      </c>
      <c r="W18" s="4">
        <f t="shared" si="9"/>
        <v>42823</v>
      </c>
      <c r="X18" s="1" t="str">
        <f t="shared" si="2"/>
        <v>Wednesday</v>
      </c>
      <c r="Y18" s="2">
        <v>0.58892361111111113</v>
      </c>
      <c r="Z18" s="2">
        <f t="shared" si="3"/>
        <v>0.58333333333333326</v>
      </c>
      <c r="AA18">
        <f>1</f>
        <v>1</v>
      </c>
      <c r="AB18" s="1">
        <v>42823</v>
      </c>
      <c r="AC18" s="3">
        <f t="shared" si="4"/>
        <v>42795</v>
      </c>
      <c r="AD18" s="4">
        <f t="shared" si="10"/>
        <v>42823</v>
      </c>
      <c r="AE18" s="1" t="str">
        <f t="shared" si="6"/>
        <v>Wednesday</v>
      </c>
      <c r="AF18" s="2">
        <v>0.59124999999999994</v>
      </c>
      <c r="AG18" s="2">
        <f t="shared" si="7"/>
        <v>0.58333333333333326</v>
      </c>
      <c r="AH18" t="s">
        <v>27</v>
      </c>
    </row>
    <row r="19" spans="1:34" x14ac:dyDescent="0.25">
      <c r="A19">
        <v>1257611</v>
      </c>
      <c r="B19" t="s">
        <v>97</v>
      </c>
      <c r="F19" t="s">
        <v>23</v>
      </c>
      <c r="H19">
        <v>996</v>
      </c>
      <c r="I19" t="s">
        <v>79</v>
      </c>
      <c r="J19">
        <f>VLOOKUP(I19,Key!$A$1:$C$72,2,FALSE)</f>
        <v>43.038649999999997</v>
      </c>
      <c r="K19">
        <f>VLOOKUP(I19,Key!$A$1:$C$72,3,FALSE)</f>
        <v>-87.921930000000003</v>
      </c>
      <c r="L19" t="s">
        <v>29</v>
      </c>
      <c r="M19">
        <f>VLOOKUP(L19,Key!$A$1:$C$72,2,FALSE)</f>
        <v>43.042490000000001</v>
      </c>
      <c r="N19">
        <f>VLOOKUP(L19,Key!$A$1:$C$72,3,FALSE)</f>
        <v>-87.909959999999998</v>
      </c>
      <c r="O19">
        <v>7</v>
      </c>
      <c r="P19">
        <v>0</v>
      </c>
      <c r="Q19">
        <v>1.1000000000000001</v>
      </c>
      <c r="R19">
        <v>1</v>
      </c>
      <c r="S19">
        <v>42</v>
      </c>
      <c r="T19">
        <f t="shared" si="8"/>
        <v>-1</v>
      </c>
      <c r="U19" s="1">
        <v>42818</v>
      </c>
      <c r="V19" s="3">
        <f t="shared" si="0"/>
        <v>42795</v>
      </c>
      <c r="W19" s="4">
        <f t="shared" si="9"/>
        <v>42818</v>
      </c>
      <c r="X19" s="1" t="str">
        <f t="shared" si="2"/>
        <v>Friday</v>
      </c>
      <c r="Y19" s="2">
        <v>0.54090277777777784</v>
      </c>
      <c r="Z19" s="2">
        <f t="shared" si="3"/>
        <v>0.54166666666666663</v>
      </c>
      <c r="AA19">
        <f>1</f>
        <v>1</v>
      </c>
      <c r="AB19" s="1">
        <v>42818</v>
      </c>
      <c r="AC19" s="3">
        <f t="shared" si="4"/>
        <v>42795</v>
      </c>
      <c r="AD19" s="4">
        <f t="shared" si="10"/>
        <v>42818</v>
      </c>
      <c r="AE19" s="1" t="str">
        <f t="shared" si="6"/>
        <v>Friday</v>
      </c>
      <c r="AF19" s="2">
        <v>0.54541666666666666</v>
      </c>
      <c r="AG19" s="2">
        <f t="shared" si="7"/>
        <v>0.54166666666666663</v>
      </c>
      <c r="AH19" t="s">
        <v>27</v>
      </c>
    </row>
    <row r="20" spans="1:34" x14ac:dyDescent="0.25">
      <c r="A20">
        <v>1257611</v>
      </c>
      <c r="B20" t="s">
        <v>97</v>
      </c>
      <c r="F20" t="s">
        <v>23</v>
      </c>
      <c r="H20">
        <v>11140</v>
      </c>
      <c r="I20" t="s">
        <v>79</v>
      </c>
      <c r="J20">
        <f>VLOOKUP(I20,Key!$A$1:$C$72,2,FALSE)</f>
        <v>43.038649999999997</v>
      </c>
      <c r="K20">
        <f>VLOOKUP(I20,Key!$A$1:$C$72,3,FALSE)</f>
        <v>-87.921930000000003</v>
      </c>
      <c r="L20" t="s">
        <v>29</v>
      </c>
      <c r="M20">
        <f>VLOOKUP(L20,Key!$A$1:$C$72,2,FALSE)</f>
        <v>43.042490000000001</v>
      </c>
      <c r="N20">
        <f>VLOOKUP(L20,Key!$A$1:$C$72,3,FALSE)</f>
        <v>-87.909959999999998</v>
      </c>
      <c r="O20">
        <v>7</v>
      </c>
      <c r="P20">
        <v>0</v>
      </c>
      <c r="Q20">
        <v>1.1000000000000001</v>
      </c>
      <c r="R20">
        <v>1</v>
      </c>
      <c r="S20">
        <v>42</v>
      </c>
      <c r="T20">
        <f t="shared" si="8"/>
        <v>-1</v>
      </c>
      <c r="U20" s="1">
        <v>42821</v>
      </c>
      <c r="V20" s="3">
        <f t="shared" si="0"/>
        <v>42795</v>
      </c>
      <c r="W20" s="4">
        <f t="shared" si="9"/>
        <v>42821</v>
      </c>
      <c r="X20" s="1" t="str">
        <f t="shared" si="2"/>
        <v>Monday</v>
      </c>
      <c r="Y20" s="2">
        <v>0.31112268518518521</v>
      </c>
      <c r="Z20" s="2">
        <f t="shared" si="3"/>
        <v>0.29166666666666663</v>
      </c>
      <c r="AA20">
        <f>1</f>
        <v>1</v>
      </c>
      <c r="AB20" s="1">
        <v>42821</v>
      </c>
      <c r="AC20" s="3">
        <f t="shared" si="4"/>
        <v>42795</v>
      </c>
      <c r="AD20" s="4">
        <f t="shared" si="10"/>
        <v>42821</v>
      </c>
      <c r="AE20" s="1" t="str">
        <f t="shared" si="6"/>
        <v>Monday</v>
      </c>
      <c r="AF20" s="2">
        <v>0.3165162037037037</v>
      </c>
      <c r="AG20" s="2">
        <f t="shared" si="7"/>
        <v>0.33333333333333331</v>
      </c>
      <c r="AH20" t="s">
        <v>27</v>
      </c>
    </row>
    <row r="21" spans="1:34" x14ac:dyDescent="0.25">
      <c r="A21">
        <v>1257611</v>
      </c>
      <c r="B21" t="s">
        <v>97</v>
      </c>
      <c r="F21" t="s">
        <v>23</v>
      </c>
      <c r="H21">
        <v>11140</v>
      </c>
      <c r="I21" t="s">
        <v>79</v>
      </c>
      <c r="J21">
        <f>VLOOKUP(I21,Key!$A$1:$C$72,2,FALSE)</f>
        <v>43.038649999999997</v>
      </c>
      <c r="K21">
        <f>VLOOKUP(I21,Key!$A$1:$C$72,3,FALSE)</f>
        <v>-87.921930000000003</v>
      </c>
      <c r="L21" t="s">
        <v>29</v>
      </c>
      <c r="M21">
        <f>VLOOKUP(L21,Key!$A$1:$C$72,2,FALSE)</f>
        <v>43.042490000000001</v>
      </c>
      <c r="N21">
        <f>VLOOKUP(L21,Key!$A$1:$C$72,3,FALSE)</f>
        <v>-87.909959999999998</v>
      </c>
      <c r="O21">
        <v>7</v>
      </c>
      <c r="P21">
        <v>0</v>
      </c>
      <c r="Q21">
        <v>1.1000000000000001</v>
      </c>
      <c r="R21">
        <v>1</v>
      </c>
      <c r="S21">
        <v>42</v>
      </c>
      <c r="T21">
        <f t="shared" si="8"/>
        <v>-1</v>
      </c>
      <c r="U21" s="1">
        <v>42817</v>
      </c>
      <c r="V21" s="3">
        <f t="shared" si="0"/>
        <v>42795</v>
      </c>
      <c r="W21" s="4">
        <f t="shared" si="9"/>
        <v>42817</v>
      </c>
      <c r="X21" s="1" t="str">
        <f t="shared" si="2"/>
        <v>Thursday</v>
      </c>
      <c r="Y21" s="2">
        <v>0.31769675925925928</v>
      </c>
      <c r="Z21" s="2">
        <f t="shared" si="3"/>
        <v>0.33333333333333331</v>
      </c>
      <c r="AA21">
        <f>1</f>
        <v>1</v>
      </c>
      <c r="AB21" s="1">
        <v>42817</v>
      </c>
      <c r="AC21" s="3">
        <f t="shared" si="4"/>
        <v>42795</v>
      </c>
      <c r="AD21" s="4">
        <f t="shared" si="10"/>
        <v>42817</v>
      </c>
      <c r="AE21" s="1" t="str">
        <f t="shared" si="6"/>
        <v>Thursday</v>
      </c>
      <c r="AF21" s="2">
        <v>0.32262731481481483</v>
      </c>
      <c r="AG21" s="2">
        <f t="shared" si="7"/>
        <v>0.33333333333333331</v>
      </c>
      <c r="AH21" t="s">
        <v>27</v>
      </c>
    </row>
    <row r="22" spans="1:34" x14ac:dyDescent="0.25">
      <c r="A22">
        <v>1257611</v>
      </c>
      <c r="B22" t="s">
        <v>97</v>
      </c>
      <c r="F22" t="s">
        <v>23</v>
      </c>
      <c r="H22">
        <v>15</v>
      </c>
      <c r="I22" t="s">
        <v>29</v>
      </c>
      <c r="J22">
        <f>VLOOKUP(I22,Key!$A$1:$C$72,2,FALSE)</f>
        <v>43.042490000000001</v>
      </c>
      <c r="K22">
        <f>VLOOKUP(I22,Key!$A$1:$C$72,3,FALSE)</f>
        <v>-87.909959999999998</v>
      </c>
      <c r="L22" t="s">
        <v>73</v>
      </c>
      <c r="M22">
        <f>VLOOKUP(L22,Key!$A$1:$C$72,2,FALSE)</f>
        <v>43.040349999999997</v>
      </c>
      <c r="N22">
        <f>VLOOKUP(L22,Key!$A$1:$C$72,3,FALSE)</f>
        <v>-87.920760000000001</v>
      </c>
      <c r="O22">
        <v>7</v>
      </c>
      <c r="P22">
        <v>0</v>
      </c>
      <c r="Q22">
        <v>1.1000000000000001</v>
      </c>
      <c r="R22">
        <v>1</v>
      </c>
      <c r="S22">
        <v>42</v>
      </c>
      <c r="T22">
        <f t="shared" si="8"/>
        <v>-1</v>
      </c>
      <c r="U22" s="1">
        <v>42797</v>
      </c>
      <c r="V22" s="3">
        <f t="shared" si="0"/>
        <v>42795</v>
      </c>
      <c r="W22" s="4">
        <f t="shared" si="9"/>
        <v>42797</v>
      </c>
      <c r="X22" s="1" t="str">
        <f t="shared" si="2"/>
        <v>Friday</v>
      </c>
      <c r="Y22" s="2">
        <v>0.70793981481481483</v>
      </c>
      <c r="Z22" s="2">
        <f t="shared" si="3"/>
        <v>0.70833333333333326</v>
      </c>
      <c r="AA22">
        <f>1</f>
        <v>1</v>
      </c>
      <c r="AB22" s="1">
        <v>42797</v>
      </c>
      <c r="AC22" s="3">
        <f t="shared" si="4"/>
        <v>42795</v>
      </c>
      <c r="AD22" s="4">
        <f t="shared" si="10"/>
        <v>42797</v>
      </c>
      <c r="AE22" s="1" t="str">
        <f t="shared" si="6"/>
        <v>Friday</v>
      </c>
      <c r="AF22" s="2">
        <v>0.71255787037037033</v>
      </c>
      <c r="AG22" s="2">
        <f t="shared" si="7"/>
        <v>0.70833333333333326</v>
      </c>
      <c r="AH22" t="s">
        <v>27</v>
      </c>
    </row>
    <row r="23" spans="1:34" x14ac:dyDescent="0.25">
      <c r="A23">
        <v>1257611</v>
      </c>
      <c r="B23" t="s">
        <v>97</v>
      </c>
      <c r="F23" t="s">
        <v>23</v>
      </c>
      <c r="H23">
        <v>15</v>
      </c>
      <c r="I23" t="s">
        <v>79</v>
      </c>
      <c r="J23">
        <f>VLOOKUP(I23,Key!$A$1:$C$72,2,FALSE)</f>
        <v>43.038649999999997</v>
      </c>
      <c r="K23">
        <f>VLOOKUP(I23,Key!$A$1:$C$72,3,FALSE)</f>
        <v>-87.921930000000003</v>
      </c>
      <c r="L23" t="s">
        <v>29</v>
      </c>
      <c r="M23">
        <f>VLOOKUP(L23,Key!$A$1:$C$72,2,FALSE)</f>
        <v>43.042490000000001</v>
      </c>
      <c r="N23">
        <f>VLOOKUP(L23,Key!$A$1:$C$72,3,FALSE)</f>
        <v>-87.909959999999998</v>
      </c>
      <c r="O23">
        <v>7</v>
      </c>
      <c r="P23">
        <v>0</v>
      </c>
      <c r="Q23">
        <v>1.1000000000000001</v>
      </c>
      <c r="R23">
        <v>1</v>
      </c>
      <c r="S23">
        <v>42</v>
      </c>
      <c r="T23">
        <f t="shared" si="8"/>
        <v>-1</v>
      </c>
      <c r="U23" s="1">
        <v>42797</v>
      </c>
      <c r="V23" s="3">
        <f t="shared" si="0"/>
        <v>42795</v>
      </c>
      <c r="W23" s="4">
        <f t="shared" si="9"/>
        <v>42797</v>
      </c>
      <c r="X23" s="1" t="str">
        <f t="shared" si="2"/>
        <v>Friday</v>
      </c>
      <c r="Y23" s="2">
        <v>0.3805324074074074</v>
      </c>
      <c r="Z23" s="2">
        <f t="shared" si="3"/>
        <v>0.375</v>
      </c>
      <c r="AA23">
        <f>1</f>
        <v>1</v>
      </c>
      <c r="AB23" s="1">
        <v>42797</v>
      </c>
      <c r="AC23" s="3">
        <f t="shared" si="4"/>
        <v>42795</v>
      </c>
      <c r="AD23" s="4">
        <f t="shared" si="10"/>
        <v>42797</v>
      </c>
      <c r="AE23" s="1" t="str">
        <f t="shared" si="6"/>
        <v>Friday</v>
      </c>
      <c r="AF23" s="2">
        <v>0.38504629629629633</v>
      </c>
      <c r="AG23" s="2">
        <f t="shared" si="7"/>
        <v>0.375</v>
      </c>
      <c r="AH23" t="s">
        <v>27</v>
      </c>
    </row>
    <row r="24" spans="1:34" x14ac:dyDescent="0.25">
      <c r="A24">
        <v>1257611</v>
      </c>
      <c r="B24" t="s">
        <v>97</v>
      </c>
      <c r="F24" t="s">
        <v>23</v>
      </c>
      <c r="H24">
        <v>11126</v>
      </c>
      <c r="I24" t="s">
        <v>79</v>
      </c>
      <c r="J24">
        <f>VLOOKUP(I24,Key!$A$1:$C$72,2,FALSE)</f>
        <v>43.038649999999997</v>
      </c>
      <c r="K24">
        <f>VLOOKUP(I24,Key!$A$1:$C$72,3,FALSE)</f>
        <v>-87.921930000000003</v>
      </c>
      <c r="L24" t="s">
        <v>29</v>
      </c>
      <c r="M24">
        <f>VLOOKUP(L24,Key!$A$1:$C$72,2,FALSE)</f>
        <v>43.042490000000001</v>
      </c>
      <c r="N24">
        <f>VLOOKUP(L24,Key!$A$1:$C$72,3,FALSE)</f>
        <v>-87.909959999999998</v>
      </c>
      <c r="O24">
        <v>8</v>
      </c>
      <c r="P24">
        <v>0</v>
      </c>
      <c r="Q24">
        <v>1.2</v>
      </c>
      <c r="R24">
        <v>1.1000000000000001</v>
      </c>
      <c r="S24">
        <v>48</v>
      </c>
      <c r="T24">
        <f t="shared" si="8"/>
        <v>-1</v>
      </c>
      <c r="U24" s="1">
        <v>42795</v>
      </c>
      <c r="V24" s="3">
        <f t="shared" si="0"/>
        <v>42795</v>
      </c>
      <c r="W24" s="4">
        <f t="shared" si="9"/>
        <v>42795</v>
      </c>
      <c r="X24" s="1" t="str">
        <f t="shared" si="2"/>
        <v>Wednesday</v>
      </c>
      <c r="Y24" s="2">
        <v>0.30452546296296296</v>
      </c>
      <c r="Z24" s="2">
        <f t="shared" si="3"/>
        <v>0.29166666666666663</v>
      </c>
      <c r="AA24">
        <f>1</f>
        <v>1</v>
      </c>
      <c r="AB24" s="1">
        <v>42795</v>
      </c>
      <c r="AC24" s="3">
        <f t="shared" si="4"/>
        <v>42795</v>
      </c>
      <c r="AD24" s="4">
        <f t="shared" si="10"/>
        <v>42795</v>
      </c>
      <c r="AE24" s="1" t="str">
        <f t="shared" si="6"/>
        <v>Wednesday</v>
      </c>
      <c r="AF24" s="2">
        <v>0.31015046296296295</v>
      </c>
      <c r="AG24" s="2">
        <f t="shared" si="7"/>
        <v>0.29166666666666663</v>
      </c>
      <c r="AH24" t="s">
        <v>27</v>
      </c>
    </row>
    <row r="25" spans="1:34" x14ac:dyDescent="0.25">
      <c r="A25">
        <v>1257611</v>
      </c>
      <c r="B25" t="s">
        <v>97</v>
      </c>
      <c r="F25" t="s">
        <v>23</v>
      </c>
      <c r="H25">
        <v>5518</v>
      </c>
      <c r="I25" t="s">
        <v>29</v>
      </c>
      <c r="J25">
        <f>VLOOKUP(I25,Key!$A$1:$C$72,2,FALSE)</f>
        <v>43.042490000000001</v>
      </c>
      <c r="K25">
        <f>VLOOKUP(I25,Key!$A$1:$C$72,3,FALSE)</f>
        <v>-87.909959999999998</v>
      </c>
      <c r="L25" t="s">
        <v>63</v>
      </c>
      <c r="M25">
        <f>VLOOKUP(L25,Key!$A$1:$C$72,2,FALSE)</f>
        <v>43.078530000000001</v>
      </c>
      <c r="N25">
        <f>VLOOKUP(L25,Key!$A$1:$C$72,3,FALSE)</f>
        <v>-87.882620000000003</v>
      </c>
      <c r="O25">
        <v>33</v>
      </c>
      <c r="P25">
        <v>0</v>
      </c>
      <c r="Q25">
        <v>5</v>
      </c>
      <c r="R25">
        <v>4.7</v>
      </c>
      <c r="S25">
        <v>198</v>
      </c>
      <c r="T25">
        <f t="shared" si="8"/>
        <v>-1</v>
      </c>
      <c r="U25" s="1">
        <v>42800</v>
      </c>
      <c r="V25" s="3">
        <f t="shared" si="0"/>
        <v>42795</v>
      </c>
      <c r="W25" s="4">
        <f t="shared" si="9"/>
        <v>42800</v>
      </c>
      <c r="X25" s="1" t="str">
        <f t="shared" si="2"/>
        <v>Monday</v>
      </c>
      <c r="Y25" s="2">
        <v>0.52672453703703703</v>
      </c>
      <c r="Z25" s="2">
        <f t="shared" si="3"/>
        <v>0.54166666666666663</v>
      </c>
      <c r="AA25">
        <f>1</f>
        <v>1</v>
      </c>
      <c r="AB25" s="1">
        <v>42800</v>
      </c>
      <c r="AC25" s="3">
        <f t="shared" si="4"/>
        <v>42795</v>
      </c>
      <c r="AD25" s="4">
        <f t="shared" si="10"/>
        <v>42800</v>
      </c>
      <c r="AE25" s="1" t="str">
        <f t="shared" si="6"/>
        <v>Monday</v>
      </c>
      <c r="AF25" s="2">
        <v>0.54950231481481482</v>
      </c>
      <c r="AG25" s="2">
        <f t="shared" si="7"/>
        <v>0.54166666666666663</v>
      </c>
      <c r="AH25" t="s">
        <v>27</v>
      </c>
    </row>
    <row r="26" spans="1:34" x14ac:dyDescent="0.25">
      <c r="A26">
        <v>1257611</v>
      </c>
      <c r="B26" t="s">
        <v>97</v>
      </c>
      <c r="F26" t="s">
        <v>23</v>
      </c>
      <c r="H26">
        <v>5518</v>
      </c>
      <c r="I26" t="s">
        <v>63</v>
      </c>
      <c r="J26">
        <f>VLOOKUP(I26,Key!$A$1:$C$72,2,FALSE)</f>
        <v>43.078530000000001</v>
      </c>
      <c r="K26">
        <f>VLOOKUP(I26,Key!$A$1:$C$72,3,FALSE)</f>
        <v>-87.882620000000003</v>
      </c>
      <c r="L26" t="s">
        <v>36</v>
      </c>
      <c r="M26">
        <f>VLOOKUP(L26,Key!$A$1:$C$72,2,FALSE)</f>
        <v>43.038580000000003</v>
      </c>
      <c r="N26">
        <f>VLOOKUP(L26,Key!$A$1:$C$72,3,FALSE)</f>
        <v>-87.90934</v>
      </c>
      <c r="O26">
        <v>33</v>
      </c>
      <c r="P26">
        <v>0</v>
      </c>
      <c r="Q26">
        <v>5</v>
      </c>
      <c r="R26">
        <v>4.7</v>
      </c>
      <c r="S26">
        <v>198</v>
      </c>
      <c r="T26">
        <f t="shared" si="8"/>
        <v>-1</v>
      </c>
      <c r="U26" s="1">
        <v>42800</v>
      </c>
      <c r="V26" s="3">
        <f t="shared" si="0"/>
        <v>42795</v>
      </c>
      <c r="W26" s="4">
        <f t="shared" si="9"/>
        <v>42800</v>
      </c>
      <c r="X26" s="1" t="str">
        <f t="shared" si="2"/>
        <v>Monday</v>
      </c>
      <c r="Y26" s="2">
        <v>0.66387731481481482</v>
      </c>
      <c r="Z26" s="2">
        <f t="shared" si="3"/>
        <v>0.66666666666666663</v>
      </c>
      <c r="AA26">
        <f>1</f>
        <v>1</v>
      </c>
      <c r="AB26" s="1">
        <v>42800</v>
      </c>
      <c r="AC26" s="3">
        <f t="shared" si="4"/>
        <v>42795</v>
      </c>
      <c r="AD26" s="4">
        <f t="shared" si="10"/>
        <v>42800</v>
      </c>
      <c r="AE26" s="1" t="str">
        <f t="shared" si="6"/>
        <v>Monday</v>
      </c>
      <c r="AF26" s="2">
        <v>0.68623842592592599</v>
      </c>
      <c r="AG26" s="2">
        <f t="shared" si="7"/>
        <v>0.66666666666666663</v>
      </c>
      <c r="AH26" t="s">
        <v>27</v>
      </c>
    </row>
    <row r="27" spans="1:34" x14ac:dyDescent="0.25">
      <c r="A27">
        <v>1257611</v>
      </c>
      <c r="B27" t="s">
        <v>97</v>
      </c>
      <c r="F27" t="s">
        <v>23</v>
      </c>
      <c r="H27">
        <v>5552</v>
      </c>
      <c r="I27" t="s">
        <v>79</v>
      </c>
      <c r="J27">
        <f>VLOOKUP(I27,Key!$A$1:$C$72,2,FALSE)</f>
        <v>43.038649999999997</v>
      </c>
      <c r="K27">
        <f>VLOOKUP(I27,Key!$A$1:$C$72,3,FALSE)</f>
        <v>-87.921930000000003</v>
      </c>
      <c r="L27" t="s">
        <v>29</v>
      </c>
      <c r="M27">
        <f>VLOOKUP(L27,Key!$A$1:$C$72,2,FALSE)</f>
        <v>43.042490000000001</v>
      </c>
      <c r="N27">
        <f>VLOOKUP(L27,Key!$A$1:$C$72,3,FALSE)</f>
        <v>-87.909959999999998</v>
      </c>
      <c r="O27">
        <v>8</v>
      </c>
      <c r="P27">
        <v>0</v>
      </c>
      <c r="Q27">
        <v>1.2</v>
      </c>
      <c r="R27">
        <v>1.1000000000000001</v>
      </c>
      <c r="S27">
        <v>48</v>
      </c>
      <c r="T27">
        <f t="shared" si="8"/>
        <v>-1</v>
      </c>
      <c r="U27" s="1">
        <v>42824</v>
      </c>
      <c r="V27" s="3">
        <f t="shared" si="0"/>
        <v>42795</v>
      </c>
      <c r="W27" s="4">
        <f t="shared" si="9"/>
        <v>42824</v>
      </c>
      <c r="X27" s="1" t="str">
        <f t="shared" si="2"/>
        <v>Thursday</v>
      </c>
      <c r="Y27" s="2">
        <v>0.31025462962962963</v>
      </c>
      <c r="Z27" s="2">
        <f t="shared" si="3"/>
        <v>0.29166666666666663</v>
      </c>
      <c r="AA27">
        <f>1</f>
        <v>1</v>
      </c>
      <c r="AB27" s="1">
        <v>42824</v>
      </c>
      <c r="AC27" s="3">
        <f t="shared" si="4"/>
        <v>42795</v>
      </c>
      <c r="AD27" s="4">
        <f t="shared" si="10"/>
        <v>42824</v>
      </c>
      <c r="AE27" s="1" t="str">
        <f t="shared" si="6"/>
        <v>Thursday</v>
      </c>
      <c r="AF27" s="2">
        <v>0.31539351851851855</v>
      </c>
      <c r="AG27" s="2">
        <f t="shared" si="7"/>
        <v>0.33333333333333331</v>
      </c>
      <c r="AH27" t="s">
        <v>27</v>
      </c>
    </row>
    <row r="28" spans="1:34" x14ac:dyDescent="0.25">
      <c r="A28">
        <v>1257611</v>
      </c>
      <c r="B28" t="s">
        <v>97</v>
      </c>
      <c r="F28" t="s">
        <v>23</v>
      </c>
      <c r="H28">
        <v>319</v>
      </c>
      <c r="I28" t="s">
        <v>29</v>
      </c>
      <c r="J28">
        <f>VLOOKUP(I28,Key!$A$1:$C$72,2,FALSE)</f>
        <v>43.042490000000001</v>
      </c>
      <c r="K28">
        <f>VLOOKUP(I28,Key!$A$1:$C$72,3,FALSE)</f>
        <v>-87.909959999999998</v>
      </c>
      <c r="L28" t="s">
        <v>79</v>
      </c>
      <c r="M28">
        <f>VLOOKUP(L28,Key!$A$1:$C$72,2,FALSE)</f>
        <v>43.038649999999997</v>
      </c>
      <c r="N28">
        <f>VLOOKUP(L28,Key!$A$1:$C$72,3,FALSE)</f>
        <v>-87.921930000000003</v>
      </c>
      <c r="O28">
        <v>8</v>
      </c>
      <c r="P28">
        <v>0</v>
      </c>
      <c r="Q28">
        <v>1.2</v>
      </c>
      <c r="R28">
        <v>1.1000000000000001</v>
      </c>
      <c r="S28">
        <v>48</v>
      </c>
      <c r="T28">
        <f t="shared" si="8"/>
        <v>-1</v>
      </c>
      <c r="U28" s="1">
        <v>42824</v>
      </c>
      <c r="V28" s="3">
        <f t="shared" si="0"/>
        <v>42795</v>
      </c>
      <c r="W28" s="4">
        <f t="shared" si="9"/>
        <v>42824</v>
      </c>
      <c r="X28" s="1" t="str">
        <f t="shared" si="2"/>
        <v>Thursday</v>
      </c>
      <c r="Y28" s="2">
        <v>0.71850694444444452</v>
      </c>
      <c r="Z28" s="2">
        <f t="shared" si="3"/>
        <v>0.70833333333333326</v>
      </c>
      <c r="AA28">
        <f>1</f>
        <v>1</v>
      </c>
      <c r="AB28" s="1">
        <v>42824</v>
      </c>
      <c r="AC28" s="3">
        <f t="shared" si="4"/>
        <v>42795</v>
      </c>
      <c r="AD28" s="4">
        <f t="shared" si="10"/>
        <v>42824</v>
      </c>
      <c r="AE28" s="1" t="str">
        <f t="shared" si="6"/>
        <v>Thursday</v>
      </c>
      <c r="AF28" s="2">
        <v>0.72370370370370374</v>
      </c>
      <c r="AG28" s="2">
        <f t="shared" si="7"/>
        <v>0.70833333333333326</v>
      </c>
      <c r="AH28" t="s">
        <v>27</v>
      </c>
    </row>
    <row r="29" spans="1:34" x14ac:dyDescent="0.25">
      <c r="A29">
        <v>1258044</v>
      </c>
      <c r="B29" t="s">
        <v>97</v>
      </c>
      <c r="F29" t="s">
        <v>23</v>
      </c>
      <c r="H29">
        <v>179</v>
      </c>
      <c r="I29" t="s">
        <v>40</v>
      </c>
      <c r="J29">
        <f>VLOOKUP(I29,Key!$A$1:$C$72,2,FALSE)</f>
        <v>43.031480000000002</v>
      </c>
      <c r="K29">
        <f>VLOOKUP(I29,Key!$A$1:$C$72,3,FALSE)</f>
        <v>-87.908169999999998</v>
      </c>
      <c r="L29" t="s">
        <v>40</v>
      </c>
      <c r="M29">
        <f>VLOOKUP(L29,Key!$A$1:$C$72,2,FALSE)</f>
        <v>43.031480000000002</v>
      </c>
      <c r="N29">
        <f>VLOOKUP(L29,Key!$A$1:$C$72,3,FALSE)</f>
        <v>-87.908169999999998</v>
      </c>
      <c r="O29">
        <v>2</v>
      </c>
      <c r="P29">
        <v>0</v>
      </c>
      <c r="Q29">
        <v>0.3</v>
      </c>
      <c r="R29">
        <v>0.3</v>
      </c>
      <c r="S29">
        <v>12</v>
      </c>
      <c r="T29">
        <f t="shared" si="8"/>
        <v>-1</v>
      </c>
      <c r="U29" s="1">
        <v>42797</v>
      </c>
      <c r="V29" s="3">
        <f t="shared" si="0"/>
        <v>42795</v>
      </c>
      <c r="W29" s="4">
        <f t="shared" si="9"/>
        <v>42797</v>
      </c>
      <c r="X29" s="1" t="str">
        <f t="shared" si="2"/>
        <v>Friday</v>
      </c>
      <c r="Y29" s="2">
        <v>0.69425925925925924</v>
      </c>
      <c r="Z29" s="2">
        <f t="shared" si="3"/>
        <v>0.70833333333333326</v>
      </c>
      <c r="AA29">
        <f>1</f>
        <v>1</v>
      </c>
      <c r="AB29" s="1">
        <v>42797</v>
      </c>
      <c r="AC29" s="3">
        <f t="shared" si="4"/>
        <v>42795</v>
      </c>
      <c r="AD29" s="4">
        <f t="shared" si="10"/>
        <v>42797</v>
      </c>
      <c r="AE29" s="1" t="str">
        <f t="shared" si="6"/>
        <v>Friday</v>
      </c>
      <c r="AF29" s="2">
        <v>0.69516203703703694</v>
      </c>
      <c r="AG29" s="2">
        <f t="shared" si="7"/>
        <v>0.70833333333333326</v>
      </c>
      <c r="AH29" t="s">
        <v>35</v>
      </c>
    </row>
    <row r="30" spans="1:34" x14ac:dyDescent="0.25">
      <c r="A30">
        <v>1265200</v>
      </c>
      <c r="B30" t="s">
        <v>97</v>
      </c>
      <c r="F30" t="s">
        <v>23</v>
      </c>
      <c r="H30">
        <v>139</v>
      </c>
      <c r="I30" t="s">
        <v>55</v>
      </c>
      <c r="J30">
        <f>VLOOKUP(I30,Key!$A$1:$C$72,2,FALSE)</f>
        <v>43.060839999999999</v>
      </c>
      <c r="K30">
        <f>VLOOKUP(I30,Key!$A$1:$C$72,3,FALSE)</f>
        <v>-88.001940000000005</v>
      </c>
      <c r="L30" t="s">
        <v>59</v>
      </c>
      <c r="M30">
        <f>VLOOKUP(L30,Key!$A$1:$C$72,2,FALSE)</f>
        <v>43.060580000000002</v>
      </c>
      <c r="N30">
        <f>VLOOKUP(L30,Key!$A$1:$C$72,3,FALSE)</f>
        <v>-87.998589999999993</v>
      </c>
      <c r="O30">
        <v>55</v>
      </c>
      <c r="P30">
        <v>0</v>
      </c>
      <c r="Q30">
        <v>8.3000000000000007</v>
      </c>
      <c r="R30">
        <v>7.8</v>
      </c>
      <c r="S30">
        <v>330</v>
      </c>
      <c r="T30">
        <f t="shared" si="8"/>
        <v>-1</v>
      </c>
      <c r="U30" s="1">
        <v>42813</v>
      </c>
      <c r="V30" s="3">
        <f t="shared" si="0"/>
        <v>42795</v>
      </c>
      <c r="W30" s="4">
        <f t="shared" si="9"/>
        <v>42813</v>
      </c>
      <c r="X30" s="1" t="str">
        <f t="shared" si="2"/>
        <v>Sunday</v>
      </c>
      <c r="Y30" s="2">
        <v>0.74782407407407403</v>
      </c>
      <c r="Z30" s="2">
        <f t="shared" si="3"/>
        <v>0.75</v>
      </c>
      <c r="AA30">
        <f>1</f>
        <v>1</v>
      </c>
      <c r="AB30" s="1">
        <v>42813</v>
      </c>
      <c r="AC30" s="3">
        <f t="shared" si="4"/>
        <v>42795</v>
      </c>
      <c r="AD30" s="4">
        <f t="shared" si="10"/>
        <v>42813</v>
      </c>
      <c r="AE30" s="1" t="str">
        <f t="shared" si="6"/>
        <v>Sunday</v>
      </c>
      <c r="AF30" s="2">
        <v>0.7855092592592593</v>
      </c>
      <c r="AG30" s="2">
        <f t="shared" si="7"/>
        <v>0.79166666666666663</v>
      </c>
      <c r="AH30" t="s">
        <v>27</v>
      </c>
    </row>
    <row r="31" spans="1:34" x14ac:dyDescent="0.25">
      <c r="A31">
        <v>1265200</v>
      </c>
      <c r="B31" t="s">
        <v>97</v>
      </c>
      <c r="F31" t="s">
        <v>23</v>
      </c>
      <c r="H31">
        <v>5531</v>
      </c>
      <c r="I31" t="s">
        <v>39</v>
      </c>
      <c r="J31">
        <f>VLOOKUP(I31,Key!$A$1:$C$72,2,FALSE)</f>
        <v>43.03913</v>
      </c>
      <c r="K31">
        <f>VLOOKUP(I31,Key!$A$1:$C$72,3,FALSE)</f>
        <v>-87.916150000000002</v>
      </c>
      <c r="L31" t="s">
        <v>47</v>
      </c>
      <c r="M31">
        <f>VLOOKUP(L31,Key!$A$1:$C$72,2,FALSE)</f>
        <v>43.049230000000001</v>
      </c>
      <c r="N31">
        <f>VLOOKUP(L31,Key!$A$1:$C$72,3,FALSE)</f>
        <v>-87.911940000000001</v>
      </c>
      <c r="O31">
        <v>7</v>
      </c>
      <c r="P31">
        <v>0</v>
      </c>
      <c r="Q31">
        <v>1.1000000000000001</v>
      </c>
      <c r="R31">
        <v>1</v>
      </c>
      <c r="S31">
        <v>42</v>
      </c>
      <c r="T31">
        <f t="shared" si="8"/>
        <v>-1</v>
      </c>
      <c r="U31" s="1">
        <v>42812</v>
      </c>
      <c r="V31" s="3">
        <f t="shared" si="0"/>
        <v>42795</v>
      </c>
      <c r="W31" s="4">
        <f t="shared" si="9"/>
        <v>42812</v>
      </c>
      <c r="X31" s="1" t="str">
        <f t="shared" si="2"/>
        <v>Saturday</v>
      </c>
      <c r="Y31" s="2">
        <v>0.6974999999999999</v>
      </c>
      <c r="Z31" s="2">
        <f t="shared" si="3"/>
        <v>0.70833333333333326</v>
      </c>
      <c r="AA31">
        <f>1</f>
        <v>1</v>
      </c>
      <c r="AB31" s="1">
        <v>42812</v>
      </c>
      <c r="AC31" s="3">
        <f t="shared" si="4"/>
        <v>42795</v>
      </c>
      <c r="AD31" s="4">
        <f t="shared" si="10"/>
        <v>42812</v>
      </c>
      <c r="AE31" s="1" t="str">
        <f t="shared" si="6"/>
        <v>Saturday</v>
      </c>
      <c r="AF31" s="2">
        <v>0.70275462962962953</v>
      </c>
      <c r="AG31" s="2">
        <f t="shared" si="7"/>
        <v>0.70833333333333326</v>
      </c>
      <c r="AH31" t="s">
        <v>27</v>
      </c>
    </row>
    <row r="32" spans="1:34" x14ac:dyDescent="0.25">
      <c r="A32">
        <v>1265200</v>
      </c>
      <c r="B32" t="s">
        <v>97</v>
      </c>
      <c r="F32" t="s">
        <v>23</v>
      </c>
      <c r="H32">
        <v>11051</v>
      </c>
      <c r="I32" t="s">
        <v>47</v>
      </c>
      <c r="J32">
        <f>VLOOKUP(I32,Key!$A$1:$C$72,2,FALSE)</f>
        <v>43.049230000000001</v>
      </c>
      <c r="K32">
        <f>VLOOKUP(I32,Key!$A$1:$C$72,3,FALSE)</f>
        <v>-87.911940000000001</v>
      </c>
      <c r="L32" t="s">
        <v>47</v>
      </c>
      <c r="M32">
        <f>VLOOKUP(L32,Key!$A$1:$C$72,2,FALSE)</f>
        <v>43.049230000000001</v>
      </c>
      <c r="N32">
        <f>VLOOKUP(L32,Key!$A$1:$C$72,3,FALSE)</f>
        <v>-87.911940000000001</v>
      </c>
      <c r="O32">
        <v>8</v>
      </c>
      <c r="P32">
        <v>0</v>
      </c>
      <c r="Q32">
        <v>1.2</v>
      </c>
      <c r="R32">
        <v>1.1000000000000001</v>
      </c>
      <c r="S32">
        <v>48</v>
      </c>
      <c r="T32">
        <f t="shared" si="8"/>
        <v>-1</v>
      </c>
      <c r="U32" s="1">
        <v>42809</v>
      </c>
      <c r="V32" s="3">
        <f t="shared" si="0"/>
        <v>42795</v>
      </c>
      <c r="W32" s="4">
        <f t="shared" si="9"/>
        <v>42809</v>
      </c>
      <c r="X32" s="1" t="str">
        <f t="shared" si="2"/>
        <v>Wednesday</v>
      </c>
      <c r="Y32" s="2">
        <v>0.64019675925925923</v>
      </c>
      <c r="Z32" s="2">
        <f t="shared" si="3"/>
        <v>0.625</v>
      </c>
      <c r="AA32">
        <f>1</f>
        <v>1</v>
      </c>
      <c r="AB32" s="1">
        <v>42809</v>
      </c>
      <c r="AC32" s="3">
        <f t="shared" si="4"/>
        <v>42795</v>
      </c>
      <c r="AD32" s="4">
        <f t="shared" si="10"/>
        <v>42809</v>
      </c>
      <c r="AE32" s="1" t="str">
        <f t="shared" si="6"/>
        <v>Wednesday</v>
      </c>
      <c r="AF32" s="2">
        <v>0.64575231481481488</v>
      </c>
      <c r="AG32" s="2">
        <f t="shared" si="7"/>
        <v>0.625</v>
      </c>
      <c r="AH32" t="s">
        <v>35</v>
      </c>
    </row>
    <row r="33" spans="1:34" x14ac:dyDescent="0.25">
      <c r="A33">
        <v>1265200</v>
      </c>
      <c r="B33" t="s">
        <v>97</v>
      </c>
      <c r="F33" t="s">
        <v>23</v>
      </c>
      <c r="H33">
        <v>11114</v>
      </c>
      <c r="I33" t="s">
        <v>47</v>
      </c>
      <c r="J33">
        <f>VLOOKUP(I33,Key!$A$1:$C$72,2,FALSE)</f>
        <v>43.049230000000001</v>
      </c>
      <c r="K33">
        <f>VLOOKUP(I33,Key!$A$1:$C$72,3,FALSE)</f>
        <v>-87.911940000000001</v>
      </c>
      <c r="L33" t="s">
        <v>39</v>
      </c>
      <c r="M33">
        <f>VLOOKUP(L33,Key!$A$1:$C$72,2,FALSE)</f>
        <v>43.03913</v>
      </c>
      <c r="N33">
        <f>VLOOKUP(L33,Key!$A$1:$C$72,3,FALSE)</f>
        <v>-87.916150000000002</v>
      </c>
      <c r="O33">
        <v>7</v>
      </c>
      <c r="P33">
        <v>0</v>
      </c>
      <c r="Q33">
        <v>1.1000000000000001</v>
      </c>
      <c r="R33">
        <v>1</v>
      </c>
      <c r="S33">
        <v>42</v>
      </c>
      <c r="T33">
        <f t="shared" si="8"/>
        <v>-1</v>
      </c>
      <c r="U33" s="1">
        <v>42815</v>
      </c>
      <c r="V33" s="3">
        <f t="shared" si="0"/>
        <v>42795</v>
      </c>
      <c r="W33" s="4">
        <f t="shared" si="9"/>
        <v>42815</v>
      </c>
      <c r="X33" s="1" t="str">
        <f t="shared" si="2"/>
        <v>Tuesday</v>
      </c>
      <c r="Y33" s="2">
        <v>0.62276620370370372</v>
      </c>
      <c r="Z33" s="2">
        <f t="shared" si="3"/>
        <v>0.625</v>
      </c>
      <c r="AA33">
        <f>1</f>
        <v>1</v>
      </c>
      <c r="AB33" s="1">
        <v>42815</v>
      </c>
      <c r="AC33" s="3">
        <f t="shared" si="4"/>
        <v>42795</v>
      </c>
      <c r="AD33" s="4">
        <f t="shared" si="10"/>
        <v>42815</v>
      </c>
      <c r="AE33" s="1" t="str">
        <f t="shared" si="6"/>
        <v>Tuesday</v>
      </c>
      <c r="AF33" s="2">
        <v>0.62711805555555555</v>
      </c>
      <c r="AG33" s="2">
        <f t="shared" si="7"/>
        <v>0.625</v>
      </c>
      <c r="AH33" t="s">
        <v>27</v>
      </c>
    </row>
    <row r="34" spans="1:34" x14ac:dyDescent="0.25">
      <c r="A34">
        <v>1265200</v>
      </c>
      <c r="B34" t="s">
        <v>97</v>
      </c>
      <c r="F34" t="s">
        <v>23</v>
      </c>
      <c r="H34">
        <v>11162</v>
      </c>
      <c r="I34" t="s">
        <v>47</v>
      </c>
      <c r="J34">
        <f>VLOOKUP(I34,Key!$A$1:$C$72,2,FALSE)</f>
        <v>43.049230000000001</v>
      </c>
      <c r="K34">
        <f>VLOOKUP(I34,Key!$A$1:$C$72,3,FALSE)</f>
        <v>-87.911940000000001</v>
      </c>
      <c r="L34" t="s">
        <v>39</v>
      </c>
      <c r="M34">
        <f>VLOOKUP(L34,Key!$A$1:$C$72,2,FALSE)</f>
        <v>43.03913</v>
      </c>
      <c r="N34">
        <f>VLOOKUP(L34,Key!$A$1:$C$72,3,FALSE)</f>
        <v>-87.916150000000002</v>
      </c>
      <c r="O34">
        <v>7</v>
      </c>
      <c r="P34">
        <v>0</v>
      </c>
      <c r="Q34">
        <v>1.1000000000000001</v>
      </c>
      <c r="R34">
        <v>1</v>
      </c>
      <c r="S34">
        <v>42</v>
      </c>
      <c r="T34">
        <f t="shared" si="8"/>
        <v>-1</v>
      </c>
      <c r="U34" s="1">
        <v>42800</v>
      </c>
      <c r="V34" s="3">
        <f t="shared" si="0"/>
        <v>42795</v>
      </c>
      <c r="W34" s="4">
        <f t="shared" si="9"/>
        <v>42800</v>
      </c>
      <c r="X34" s="1" t="str">
        <f t="shared" si="2"/>
        <v>Monday</v>
      </c>
      <c r="Y34" s="2">
        <v>0.62239583333333337</v>
      </c>
      <c r="Z34" s="2">
        <f t="shared" si="3"/>
        <v>0.625</v>
      </c>
      <c r="AA34">
        <f>1</f>
        <v>1</v>
      </c>
      <c r="AB34" s="1">
        <v>42800</v>
      </c>
      <c r="AC34" s="3">
        <f t="shared" si="4"/>
        <v>42795</v>
      </c>
      <c r="AD34" s="4">
        <f t="shared" si="10"/>
        <v>42800</v>
      </c>
      <c r="AE34" s="1" t="str">
        <f t="shared" si="6"/>
        <v>Monday</v>
      </c>
      <c r="AF34" s="2">
        <v>0.62754629629629632</v>
      </c>
      <c r="AG34" s="2">
        <f t="shared" si="7"/>
        <v>0.625</v>
      </c>
      <c r="AH34" t="s">
        <v>27</v>
      </c>
    </row>
    <row r="35" spans="1:34" x14ac:dyDescent="0.25">
      <c r="A35">
        <v>1272850</v>
      </c>
      <c r="B35" t="s">
        <v>97</v>
      </c>
      <c r="F35" t="s">
        <v>23</v>
      </c>
      <c r="H35">
        <v>11047</v>
      </c>
      <c r="I35" t="s">
        <v>41</v>
      </c>
      <c r="J35">
        <f>VLOOKUP(I35,Key!$A$1:$C$72,2,FALSE)</f>
        <v>43.04824</v>
      </c>
      <c r="K35">
        <f>VLOOKUP(I35,Key!$A$1:$C$72,3,FALSE)</f>
        <v>-87.904970000000006</v>
      </c>
      <c r="L35" t="s">
        <v>31</v>
      </c>
      <c r="M35">
        <f>VLOOKUP(L35,Key!$A$1:$C$72,2,FALSE)</f>
        <v>43.03519</v>
      </c>
      <c r="N35">
        <f>VLOOKUP(L35,Key!$A$1:$C$72,3,FALSE)</f>
        <v>-87.907390000000007</v>
      </c>
      <c r="O35">
        <v>17</v>
      </c>
      <c r="P35">
        <v>0</v>
      </c>
      <c r="Q35">
        <v>2.6</v>
      </c>
      <c r="R35">
        <v>2.4</v>
      </c>
      <c r="S35">
        <v>102</v>
      </c>
      <c r="T35">
        <f t="shared" si="8"/>
        <v>-1</v>
      </c>
      <c r="U35" s="1">
        <v>42814</v>
      </c>
      <c r="V35" s="3">
        <f t="shared" si="0"/>
        <v>42795</v>
      </c>
      <c r="W35" s="4">
        <f t="shared" si="9"/>
        <v>42814</v>
      </c>
      <c r="X35" s="1" t="str">
        <f t="shared" si="2"/>
        <v>Monday</v>
      </c>
      <c r="Y35" s="2">
        <v>0.70315972222222223</v>
      </c>
      <c r="Z35" s="2">
        <f t="shared" si="3"/>
        <v>0.70833333333333326</v>
      </c>
      <c r="AA35">
        <f>1</f>
        <v>1</v>
      </c>
      <c r="AB35" s="1">
        <v>42814</v>
      </c>
      <c r="AC35" s="3">
        <f t="shared" si="4"/>
        <v>42795</v>
      </c>
      <c r="AD35" s="4">
        <f t="shared" si="10"/>
        <v>42814</v>
      </c>
      <c r="AE35" s="1" t="str">
        <f t="shared" si="6"/>
        <v>Monday</v>
      </c>
      <c r="AF35" s="2">
        <v>0.7146527777777778</v>
      </c>
      <c r="AG35" s="2">
        <f t="shared" si="7"/>
        <v>0.70833333333333326</v>
      </c>
      <c r="AH35" t="s">
        <v>27</v>
      </c>
    </row>
    <row r="36" spans="1:34" x14ac:dyDescent="0.25">
      <c r="A36">
        <v>1272850</v>
      </c>
      <c r="B36" t="s">
        <v>97</v>
      </c>
      <c r="F36" t="s">
        <v>23</v>
      </c>
      <c r="H36">
        <v>11047</v>
      </c>
      <c r="I36" t="s">
        <v>39</v>
      </c>
      <c r="J36">
        <f>VLOOKUP(I36,Key!$A$1:$C$72,2,FALSE)</f>
        <v>43.03913</v>
      </c>
      <c r="K36">
        <f>VLOOKUP(I36,Key!$A$1:$C$72,3,FALSE)</f>
        <v>-87.916150000000002</v>
      </c>
      <c r="L36" t="s">
        <v>41</v>
      </c>
      <c r="M36">
        <f>VLOOKUP(L36,Key!$A$1:$C$72,2,FALSE)</f>
        <v>43.04824</v>
      </c>
      <c r="N36">
        <f>VLOOKUP(L36,Key!$A$1:$C$72,3,FALSE)</f>
        <v>-87.904970000000006</v>
      </c>
      <c r="O36">
        <v>23</v>
      </c>
      <c r="P36">
        <v>0</v>
      </c>
      <c r="Q36">
        <v>3.5</v>
      </c>
      <c r="R36">
        <v>3.3</v>
      </c>
      <c r="S36">
        <v>138</v>
      </c>
      <c r="T36">
        <f t="shared" si="8"/>
        <v>-1</v>
      </c>
      <c r="U36" s="1">
        <v>42814</v>
      </c>
      <c r="V36" s="3">
        <f t="shared" si="0"/>
        <v>42795</v>
      </c>
      <c r="W36" s="4">
        <f t="shared" si="9"/>
        <v>42814</v>
      </c>
      <c r="X36" s="1" t="str">
        <f t="shared" si="2"/>
        <v>Monday</v>
      </c>
      <c r="Y36" s="2">
        <v>0.67521990740740734</v>
      </c>
      <c r="Z36" s="2">
        <f t="shared" si="3"/>
        <v>0.66666666666666663</v>
      </c>
      <c r="AA36">
        <f>1</f>
        <v>1</v>
      </c>
      <c r="AB36" s="1">
        <v>42814</v>
      </c>
      <c r="AC36" s="3">
        <f t="shared" si="4"/>
        <v>42795</v>
      </c>
      <c r="AD36" s="4">
        <f t="shared" si="10"/>
        <v>42814</v>
      </c>
      <c r="AE36" s="1" t="str">
        <f t="shared" si="6"/>
        <v>Monday</v>
      </c>
      <c r="AF36" s="2">
        <v>0.69100694444444455</v>
      </c>
      <c r="AG36" s="2">
        <f t="shared" si="7"/>
        <v>0.70833333333333326</v>
      </c>
      <c r="AH36" t="s">
        <v>27</v>
      </c>
    </row>
    <row r="37" spans="1:34" x14ac:dyDescent="0.25">
      <c r="A37">
        <v>1272850</v>
      </c>
      <c r="B37" t="s">
        <v>97</v>
      </c>
      <c r="F37" t="s">
        <v>23</v>
      </c>
      <c r="H37">
        <v>5436</v>
      </c>
      <c r="I37" t="s">
        <v>69</v>
      </c>
      <c r="J37">
        <f>VLOOKUP(I37,Key!$A$1:$C$72,2,FALSE)</f>
        <v>43.048200000000001</v>
      </c>
      <c r="K37">
        <f>VLOOKUP(I37,Key!$A$1:$C$72,3,FALSE)</f>
        <v>-87.900859999999994</v>
      </c>
      <c r="L37" t="s">
        <v>69</v>
      </c>
      <c r="M37">
        <f>VLOOKUP(L37,Key!$A$1:$C$72,2,FALSE)</f>
        <v>43.048200000000001</v>
      </c>
      <c r="N37">
        <f>VLOOKUP(L37,Key!$A$1:$C$72,3,FALSE)</f>
        <v>-87.900859999999994</v>
      </c>
      <c r="O37">
        <v>1</v>
      </c>
      <c r="P37">
        <v>0</v>
      </c>
      <c r="Q37">
        <v>0.2</v>
      </c>
      <c r="R37">
        <v>0.1</v>
      </c>
      <c r="S37">
        <v>6</v>
      </c>
      <c r="T37">
        <f t="shared" si="8"/>
        <v>-1</v>
      </c>
      <c r="U37" s="1">
        <v>42807</v>
      </c>
      <c r="V37" s="3">
        <f t="shared" si="0"/>
        <v>42795</v>
      </c>
      <c r="W37" s="4">
        <f t="shared" si="9"/>
        <v>42807</v>
      </c>
      <c r="X37" s="1" t="str">
        <f t="shared" si="2"/>
        <v>Monday</v>
      </c>
      <c r="Y37" s="2">
        <v>0.63550925925925927</v>
      </c>
      <c r="Z37" s="2">
        <f t="shared" si="3"/>
        <v>0.625</v>
      </c>
      <c r="AA37">
        <f>1</f>
        <v>1</v>
      </c>
      <c r="AB37" s="1">
        <v>42807</v>
      </c>
      <c r="AC37" s="3">
        <f t="shared" si="4"/>
        <v>42795</v>
      </c>
      <c r="AD37" s="4">
        <f t="shared" si="10"/>
        <v>42807</v>
      </c>
      <c r="AE37" s="1" t="str">
        <f t="shared" si="6"/>
        <v>Monday</v>
      </c>
      <c r="AF37" s="2">
        <v>0.63648148148148154</v>
      </c>
      <c r="AG37" s="2">
        <f t="shared" si="7"/>
        <v>0.625</v>
      </c>
      <c r="AH37" t="s">
        <v>35</v>
      </c>
    </row>
    <row r="38" spans="1:34" x14ac:dyDescent="0.25">
      <c r="A38">
        <v>1273097</v>
      </c>
      <c r="B38" t="s">
        <v>97</v>
      </c>
      <c r="F38" t="s">
        <v>23</v>
      </c>
      <c r="H38">
        <v>11162</v>
      </c>
      <c r="I38" t="s">
        <v>47</v>
      </c>
      <c r="J38">
        <f>VLOOKUP(I38,Key!$A$1:$C$72,2,FALSE)</f>
        <v>43.049230000000001</v>
      </c>
      <c r="K38">
        <f>VLOOKUP(I38,Key!$A$1:$C$72,3,FALSE)</f>
        <v>-87.911940000000001</v>
      </c>
      <c r="L38" t="s">
        <v>93</v>
      </c>
      <c r="M38">
        <f>VLOOKUP(L38,Key!$A$1:$C$72,2,FALSE)</f>
        <v>43.051119999999997</v>
      </c>
      <c r="N38">
        <f>VLOOKUP(L38,Key!$A$1:$C$72,3,FALSE)</f>
        <v>-87.918819999999997</v>
      </c>
      <c r="O38">
        <v>4</v>
      </c>
      <c r="P38">
        <v>0</v>
      </c>
      <c r="Q38">
        <v>0.6</v>
      </c>
      <c r="R38">
        <v>0.6</v>
      </c>
      <c r="S38">
        <v>24</v>
      </c>
      <c r="T38">
        <f t="shared" si="8"/>
        <v>-1</v>
      </c>
      <c r="U38" s="1">
        <v>42797</v>
      </c>
      <c r="V38" s="3">
        <f t="shared" si="0"/>
        <v>42795</v>
      </c>
      <c r="W38" s="4">
        <f t="shared" si="9"/>
        <v>42797</v>
      </c>
      <c r="X38" s="1" t="str">
        <f t="shared" si="2"/>
        <v>Friday</v>
      </c>
      <c r="Y38" s="2">
        <v>0.79798611111111117</v>
      </c>
      <c r="Z38" s="2">
        <f t="shared" si="3"/>
        <v>0.79166666666666663</v>
      </c>
      <c r="AA38">
        <f>1</f>
        <v>1</v>
      </c>
      <c r="AB38" s="1">
        <v>42797</v>
      </c>
      <c r="AC38" s="3">
        <f t="shared" si="4"/>
        <v>42795</v>
      </c>
      <c r="AD38" s="4">
        <f t="shared" si="10"/>
        <v>42797</v>
      </c>
      <c r="AE38" s="1" t="str">
        <f t="shared" si="6"/>
        <v>Friday</v>
      </c>
      <c r="AF38" s="2">
        <v>0.80121527777777779</v>
      </c>
      <c r="AG38" s="2">
        <f t="shared" si="7"/>
        <v>0.79166666666666663</v>
      </c>
      <c r="AH38" t="s">
        <v>27</v>
      </c>
    </row>
    <row r="39" spans="1:34" x14ac:dyDescent="0.25">
      <c r="A39">
        <v>1273097</v>
      </c>
      <c r="B39" t="s">
        <v>97</v>
      </c>
      <c r="F39" t="s">
        <v>23</v>
      </c>
      <c r="H39">
        <v>11162</v>
      </c>
      <c r="I39" t="s">
        <v>93</v>
      </c>
      <c r="J39">
        <f>VLOOKUP(I39,Key!$A$1:$C$72,2,FALSE)</f>
        <v>43.051119999999997</v>
      </c>
      <c r="K39">
        <f>VLOOKUP(I39,Key!$A$1:$C$72,3,FALSE)</f>
        <v>-87.918819999999997</v>
      </c>
      <c r="L39" t="s">
        <v>47</v>
      </c>
      <c r="M39">
        <f>VLOOKUP(L39,Key!$A$1:$C$72,2,FALSE)</f>
        <v>43.049230000000001</v>
      </c>
      <c r="N39">
        <f>VLOOKUP(L39,Key!$A$1:$C$72,3,FALSE)</f>
        <v>-87.911940000000001</v>
      </c>
      <c r="O39">
        <v>4</v>
      </c>
      <c r="P39">
        <v>0</v>
      </c>
      <c r="Q39">
        <v>0.6</v>
      </c>
      <c r="R39">
        <v>0.6</v>
      </c>
      <c r="S39">
        <v>24</v>
      </c>
      <c r="T39">
        <f t="shared" si="8"/>
        <v>-1</v>
      </c>
      <c r="U39" s="1">
        <v>42797</v>
      </c>
      <c r="V39" s="3">
        <f t="shared" si="0"/>
        <v>42795</v>
      </c>
      <c r="W39" s="4">
        <f t="shared" si="9"/>
        <v>42797</v>
      </c>
      <c r="X39" s="1" t="str">
        <f t="shared" si="2"/>
        <v>Friday</v>
      </c>
      <c r="Y39" s="2">
        <v>0.85321759259259267</v>
      </c>
      <c r="Z39" s="2">
        <f t="shared" si="3"/>
        <v>0.83333333333333326</v>
      </c>
      <c r="AA39">
        <f>1</f>
        <v>1</v>
      </c>
      <c r="AB39" s="1">
        <v>42797</v>
      </c>
      <c r="AC39" s="3">
        <f t="shared" si="4"/>
        <v>42795</v>
      </c>
      <c r="AD39" s="4">
        <f t="shared" si="10"/>
        <v>42797</v>
      </c>
      <c r="AE39" s="1" t="str">
        <f t="shared" si="6"/>
        <v>Friday</v>
      </c>
      <c r="AF39" s="2">
        <v>0.85594907407407417</v>
      </c>
      <c r="AG39" s="2">
        <f t="shared" si="7"/>
        <v>0.875</v>
      </c>
      <c r="AH39" t="s">
        <v>27</v>
      </c>
    </row>
    <row r="40" spans="1:34" x14ac:dyDescent="0.25">
      <c r="A40">
        <v>1279123</v>
      </c>
      <c r="B40" t="s">
        <v>97</v>
      </c>
      <c r="F40" t="s">
        <v>23</v>
      </c>
      <c r="H40">
        <v>5713</v>
      </c>
      <c r="I40" t="s">
        <v>60</v>
      </c>
      <c r="J40">
        <f>VLOOKUP(I40,Key!$A$1:$C$72,2,FALSE)</f>
        <v>43.066893999999998</v>
      </c>
      <c r="K40">
        <f>VLOOKUP(I40,Key!$A$1:$C$72,3,FALSE)</f>
        <v>-87.877936000000005</v>
      </c>
      <c r="L40" t="s">
        <v>43</v>
      </c>
      <c r="M40">
        <f>VLOOKUP(L40,Key!$A$1:$C$72,2,FALSE)</f>
        <v>43.03886</v>
      </c>
      <c r="N40">
        <f>VLOOKUP(L40,Key!$A$1:$C$72,3,FALSE)</f>
        <v>-87.902720000000002</v>
      </c>
      <c r="O40">
        <v>29</v>
      </c>
      <c r="P40">
        <v>0</v>
      </c>
      <c r="Q40">
        <v>4.4000000000000004</v>
      </c>
      <c r="R40">
        <v>4.0999999999999996</v>
      </c>
      <c r="S40">
        <v>174</v>
      </c>
      <c r="T40">
        <f t="shared" si="8"/>
        <v>-1</v>
      </c>
      <c r="U40" s="1">
        <v>42818</v>
      </c>
      <c r="V40" s="3">
        <f t="shared" si="0"/>
        <v>42795</v>
      </c>
      <c r="W40" s="4">
        <f t="shared" si="9"/>
        <v>42818</v>
      </c>
      <c r="X40" s="1" t="str">
        <f t="shared" si="2"/>
        <v>Friday</v>
      </c>
      <c r="Y40" s="2">
        <v>0.4036689814814815</v>
      </c>
      <c r="Z40" s="2">
        <f t="shared" si="3"/>
        <v>0.41666666666666663</v>
      </c>
      <c r="AA40">
        <f>1</f>
        <v>1</v>
      </c>
      <c r="AB40" s="1">
        <v>42818</v>
      </c>
      <c r="AC40" s="3">
        <f t="shared" si="4"/>
        <v>42795</v>
      </c>
      <c r="AD40" s="4">
        <f t="shared" si="10"/>
        <v>42818</v>
      </c>
      <c r="AE40" s="1" t="str">
        <f t="shared" si="6"/>
        <v>Friday</v>
      </c>
      <c r="AF40" s="2">
        <v>0.42375000000000002</v>
      </c>
      <c r="AG40" s="2">
        <f t="shared" si="7"/>
        <v>0.41666666666666663</v>
      </c>
      <c r="AH40" t="s">
        <v>27</v>
      </c>
    </row>
    <row r="41" spans="1:34" x14ac:dyDescent="0.25">
      <c r="A41">
        <v>1279123</v>
      </c>
      <c r="B41" t="s">
        <v>97</v>
      </c>
      <c r="F41" t="s">
        <v>23</v>
      </c>
      <c r="H41">
        <v>5221</v>
      </c>
      <c r="I41" t="s">
        <v>60</v>
      </c>
      <c r="J41">
        <f>VLOOKUP(I41,Key!$A$1:$C$72,2,FALSE)</f>
        <v>43.066893999999998</v>
      </c>
      <c r="K41">
        <f>VLOOKUP(I41,Key!$A$1:$C$72,3,FALSE)</f>
        <v>-87.877936000000005</v>
      </c>
      <c r="L41" t="s">
        <v>43</v>
      </c>
      <c r="M41">
        <f>VLOOKUP(L41,Key!$A$1:$C$72,2,FALSE)</f>
        <v>43.03886</v>
      </c>
      <c r="N41">
        <f>VLOOKUP(L41,Key!$A$1:$C$72,3,FALSE)</f>
        <v>-87.902720000000002</v>
      </c>
      <c r="O41">
        <v>14</v>
      </c>
      <c r="P41">
        <v>0</v>
      </c>
      <c r="Q41">
        <v>2.1</v>
      </c>
      <c r="R41">
        <v>2</v>
      </c>
      <c r="S41">
        <v>84</v>
      </c>
      <c r="T41">
        <f t="shared" si="8"/>
        <v>-1</v>
      </c>
      <c r="U41" s="1">
        <v>42817</v>
      </c>
      <c r="V41" s="3">
        <f t="shared" si="0"/>
        <v>42795</v>
      </c>
      <c r="W41" s="4">
        <f t="shared" si="9"/>
        <v>42817</v>
      </c>
      <c r="X41" s="1" t="str">
        <f t="shared" si="2"/>
        <v>Thursday</v>
      </c>
      <c r="Y41" s="2">
        <v>0.31944444444444448</v>
      </c>
      <c r="Z41" s="2">
        <f t="shared" si="3"/>
        <v>0.33333333333333331</v>
      </c>
      <c r="AA41">
        <f>1</f>
        <v>1</v>
      </c>
      <c r="AB41" s="1">
        <v>42817</v>
      </c>
      <c r="AC41" s="3">
        <f t="shared" si="4"/>
        <v>42795</v>
      </c>
      <c r="AD41" s="4">
        <f t="shared" si="10"/>
        <v>42817</v>
      </c>
      <c r="AE41" s="1" t="str">
        <f t="shared" si="6"/>
        <v>Thursday</v>
      </c>
      <c r="AF41" s="2">
        <v>0.32935185185185184</v>
      </c>
      <c r="AG41" s="2">
        <f t="shared" si="7"/>
        <v>0.33333333333333331</v>
      </c>
      <c r="AH41" t="s">
        <v>27</v>
      </c>
    </row>
    <row r="42" spans="1:34" x14ac:dyDescent="0.25">
      <c r="A42">
        <v>1279123</v>
      </c>
      <c r="B42" t="s">
        <v>97</v>
      </c>
      <c r="F42" t="s">
        <v>23</v>
      </c>
      <c r="H42">
        <v>21</v>
      </c>
      <c r="I42" t="s">
        <v>43</v>
      </c>
      <c r="J42">
        <f>VLOOKUP(I42,Key!$A$1:$C$72,2,FALSE)</f>
        <v>43.03886</v>
      </c>
      <c r="K42">
        <f>VLOOKUP(I42,Key!$A$1:$C$72,3,FALSE)</f>
        <v>-87.902720000000002</v>
      </c>
      <c r="L42" t="s">
        <v>31</v>
      </c>
      <c r="M42">
        <f>VLOOKUP(L42,Key!$A$1:$C$72,2,FALSE)</f>
        <v>43.03519</v>
      </c>
      <c r="N42">
        <f>VLOOKUP(L42,Key!$A$1:$C$72,3,FALSE)</f>
        <v>-87.907390000000007</v>
      </c>
      <c r="O42">
        <v>3</v>
      </c>
      <c r="P42">
        <v>0</v>
      </c>
      <c r="Q42">
        <v>0.5</v>
      </c>
      <c r="R42">
        <v>0.4</v>
      </c>
      <c r="S42">
        <v>18</v>
      </c>
      <c r="T42">
        <f t="shared" si="8"/>
        <v>-1</v>
      </c>
      <c r="U42" s="1">
        <v>42797</v>
      </c>
      <c r="V42" s="3">
        <f t="shared" si="0"/>
        <v>42795</v>
      </c>
      <c r="W42" s="4">
        <f t="shared" si="9"/>
        <v>42797</v>
      </c>
      <c r="X42" s="1" t="str">
        <f t="shared" si="2"/>
        <v>Friday</v>
      </c>
      <c r="Y42" s="2">
        <v>0.47373842592592591</v>
      </c>
      <c r="Z42" s="2">
        <f t="shared" si="3"/>
        <v>0.45833333333333331</v>
      </c>
      <c r="AA42">
        <f>1</f>
        <v>1</v>
      </c>
      <c r="AB42" s="1">
        <v>42797</v>
      </c>
      <c r="AC42" s="3">
        <f t="shared" si="4"/>
        <v>42795</v>
      </c>
      <c r="AD42" s="4">
        <f t="shared" si="10"/>
        <v>42797</v>
      </c>
      <c r="AE42" s="1" t="str">
        <f t="shared" si="6"/>
        <v>Friday</v>
      </c>
      <c r="AF42" s="2">
        <v>0.47574074074074074</v>
      </c>
      <c r="AG42" s="2">
        <f t="shared" si="7"/>
        <v>0.45833333333333331</v>
      </c>
      <c r="AH42" t="s">
        <v>27</v>
      </c>
    </row>
    <row r="43" spans="1:34" x14ac:dyDescent="0.25">
      <c r="A43">
        <v>1290637</v>
      </c>
      <c r="B43" t="s">
        <v>97</v>
      </c>
      <c r="F43" t="s">
        <v>23</v>
      </c>
      <c r="H43">
        <v>242</v>
      </c>
      <c r="I43" t="s">
        <v>33</v>
      </c>
      <c r="J43">
        <f>VLOOKUP(I43,Key!$A$1:$C$72,2,FALSE)</f>
        <v>43.034619999999997</v>
      </c>
      <c r="K43">
        <f>VLOOKUP(I43,Key!$A$1:$C$72,3,FALSE)</f>
        <v>-87.917500000000004</v>
      </c>
      <c r="L43" t="s">
        <v>64</v>
      </c>
      <c r="M43">
        <f>VLOOKUP(L43,Key!$A$1:$C$72,2,FALSE)</f>
        <v>43.049909999999997</v>
      </c>
      <c r="N43">
        <f>VLOOKUP(L43,Key!$A$1:$C$72,3,FALSE)</f>
        <v>-87.914237</v>
      </c>
      <c r="O43">
        <v>57</v>
      </c>
      <c r="P43">
        <v>0</v>
      </c>
      <c r="Q43">
        <v>8.6</v>
      </c>
      <c r="R43">
        <v>8.1</v>
      </c>
      <c r="S43">
        <v>342</v>
      </c>
      <c r="T43">
        <f t="shared" si="8"/>
        <v>-1</v>
      </c>
      <c r="U43" s="1">
        <v>42801</v>
      </c>
      <c r="V43" s="3">
        <f t="shared" si="0"/>
        <v>42795</v>
      </c>
      <c r="W43" s="4">
        <f t="shared" si="9"/>
        <v>42801</v>
      </c>
      <c r="X43" s="1" t="str">
        <f t="shared" si="2"/>
        <v>Tuesday</v>
      </c>
      <c r="Y43" s="2">
        <v>0.41596064814814815</v>
      </c>
      <c r="Z43" s="2">
        <f t="shared" si="3"/>
        <v>0.41666666666666663</v>
      </c>
      <c r="AA43">
        <f>1</f>
        <v>1</v>
      </c>
      <c r="AB43" s="1">
        <v>42801</v>
      </c>
      <c r="AC43" s="3">
        <f t="shared" si="4"/>
        <v>42795</v>
      </c>
      <c r="AD43" s="4">
        <f t="shared" si="10"/>
        <v>42801</v>
      </c>
      <c r="AE43" s="1" t="str">
        <f t="shared" si="6"/>
        <v>Tuesday</v>
      </c>
      <c r="AF43" s="2">
        <v>0.45533564814814814</v>
      </c>
      <c r="AG43" s="2">
        <f t="shared" si="7"/>
        <v>0.45833333333333331</v>
      </c>
      <c r="AH43" t="s">
        <v>27</v>
      </c>
    </row>
    <row r="44" spans="1:34" x14ac:dyDescent="0.25">
      <c r="A44">
        <v>1290637</v>
      </c>
      <c r="B44" t="s">
        <v>97</v>
      </c>
      <c r="F44" t="s">
        <v>23</v>
      </c>
      <c r="H44">
        <v>318</v>
      </c>
      <c r="I44" t="s">
        <v>33</v>
      </c>
      <c r="J44">
        <f>VLOOKUP(I44,Key!$A$1:$C$72,2,FALSE)</f>
        <v>43.034619999999997</v>
      </c>
      <c r="K44">
        <f>VLOOKUP(I44,Key!$A$1:$C$72,3,FALSE)</f>
        <v>-87.917500000000004</v>
      </c>
      <c r="L44" t="s">
        <v>64</v>
      </c>
      <c r="M44">
        <f>VLOOKUP(L44,Key!$A$1:$C$72,2,FALSE)</f>
        <v>43.049909999999997</v>
      </c>
      <c r="N44">
        <f>VLOOKUP(L44,Key!$A$1:$C$72,3,FALSE)</f>
        <v>-87.914237</v>
      </c>
      <c r="O44">
        <v>10</v>
      </c>
      <c r="P44">
        <v>0</v>
      </c>
      <c r="Q44">
        <v>1.5</v>
      </c>
      <c r="R44">
        <v>1.4</v>
      </c>
      <c r="S44">
        <v>60</v>
      </c>
      <c r="T44">
        <f t="shared" si="8"/>
        <v>-1</v>
      </c>
      <c r="U44" s="1">
        <v>42802</v>
      </c>
      <c r="V44" s="3">
        <f t="shared" si="0"/>
        <v>42795</v>
      </c>
      <c r="W44" s="4">
        <f t="shared" si="9"/>
        <v>42802</v>
      </c>
      <c r="X44" s="1" t="str">
        <f t="shared" si="2"/>
        <v>Wednesday</v>
      </c>
      <c r="Y44" s="2">
        <v>0.37138888888888894</v>
      </c>
      <c r="Z44" s="2">
        <f t="shared" si="3"/>
        <v>0.375</v>
      </c>
      <c r="AA44">
        <f>1</f>
        <v>1</v>
      </c>
      <c r="AB44" s="1">
        <v>42802</v>
      </c>
      <c r="AC44" s="3">
        <f t="shared" si="4"/>
        <v>42795</v>
      </c>
      <c r="AD44" s="4">
        <f t="shared" si="10"/>
        <v>42802</v>
      </c>
      <c r="AE44" s="1" t="str">
        <f t="shared" si="6"/>
        <v>Wednesday</v>
      </c>
      <c r="AF44" s="2">
        <v>0.37778935185185186</v>
      </c>
      <c r="AG44" s="2">
        <f t="shared" si="7"/>
        <v>0.375</v>
      </c>
      <c r="AH44" t="s">
        <v>27</v>
      </c>
    </row>
    <row r="45" spans="1:34" x14ac:dyDescent="0.25">
      <c r="A45">
        <v>1290637</v>
      </c>
      <c r="B45" t="s">
        <v>97</v>
      </c>
      <c r="F45" t="s">
        <v>23</v>
      </c>
      <c r="H45">
        <v>5533</v>
      </c>
      <c r="I45" t="s">
        <v>33</v>
      </c>
      <c r="J45">
        <f>VLOOKUP(I45,Key!$A$1:$C$72,2,FALSE)</f>
        <v>43.034619999999997</v>
      </c>
      <c r="K45">
        <f>VLOOKUP(I45,Key!$A$1:$C$72,3,FALSE)</f>
        <v>-87.917500000000004</v>
      </c>
      <c r="L45" t="s">
        <v>64</v>
      </c>
      <c r="M45">
        <f>VLOOKUP(L45,Key!$A$1:$C$72,2,FALSE)</f>
        <v>43.049909999999997</v>
      </c>
      <c r="N45">
        <f>VLOOKUP(L45,Key!$A$1:$C$72,3,FALSE)</f>
        <v>-87.914237</v>
      </c>
      <c r="O45">
        <v>103</v>
      </c>
      <c r="P45">
        <v>0</v>
      </c>
      <c r="Q45">
        <v>15.5</v>
      </c>
      <c r="R45">
        <v>14.7</v>
      </c>
      <c r="S45">
        <v>618</v>
      </c>
      <c r="T45">
        <f t="shared" si="8"/>
        <v>-1</v>
      </c>
      <c r="U45" s="1">
        <v>42804</v>
      </c>
      <c r="V45" s="3">
        <f t="shared" si="0"/>
        <v>42795</v>
      </c>
      <c r="W45" s="4">
        <f t="shared" si="9"/>
        <v>42804</v>
      </c>
      <c r="X45" s="1" t="str">
        <f t="shared" si="2"/>
        <v>Friday</v>
      </c>
      <c r="Y45" s="2">
        <v>0.41315972222222225</v>
      </c>
      <c r="Z45" s="2">
        <f t="shared" si="3"/>
        <v>0.41666666666666663</v>
      </c>
      <c r="AA45">
        <f>1</f>
        <v>1</v>
      </c>
      <c r="AB45" s="1">
        <v>42804</v>
      </c>
      <c r="AC45" s="3">
        <f t="shared" si="4"/>
        <v>42795</v>
      </c>
      <c r="AD45" s="4">
        <f t="shared" si="10"/>
        <v>42804</v>
      </c>
      <c r="AE45" s="1" t="str">
        <f t="shared" si="6"/>
        <v>Friday</v>
      </c>
      <c r="AF45" s="2">
        <v>0.48445601851851849</v>
      </c>
      <c r="AG45" s="2">
        <f t="shared" si="7"/>
        <v>0.5</v>
      </c>
      <c r="AH45" t="s">
        <v>27</v>
      </c>
    </row>
    <row r="46" spans="1:34" x14ac:dyDescent="0.25">
      <c r="A46">
        <v>1290637</v>
      </c>
      <c r="B46" t="s">
        <v>97</v>
      </c>
      <c r="F46" t="s">
        <v>23</v>
      </c>
      <c r="H46">
        <v>5438</v>
      </c>
      <c r="I46" t="s">
        <v>33</v>
      </c>
      <c r="J46">
        <f>VLOOKUP(I46,Key!$A$1:$C$72,2,FALSE)</f>
        <v>43.034619999999997</v>
      </c>
      <c r="K46">
        <f>VLOOKUP(I46,Key!$A$1:$C$72,3,FALSE)</f>
        <v>-87.917500000000004</v>
      </c>
      <c r="L46" t="s">
        <v>64</v>
      </c>
      <c r="M46">
        <f>VLOOKUP(L46,Key!$A$1:$C$72,2,FALSE)</f>
        <v>43.049909999999997</v>
      </c>
      <c r="N46">
        <f>VLOOKUP(L46,Key!$A$1:$C$72,3,FALSE)</f>
        <v>-87.914237</v>
      </c>
      <c r="O46">
        <v>1458</v>
      </c>
      <c r="P46">
        <v>0</v>
      </c>
      <c r="Q46">
        <v>18</v>
      </c>
      <c r="R46">
        <v>17.100000000000001</v>
      </c>
      <c r="S46">
        <v>720</v>
      </c>
      <c r="T46">
        <f t="shared" si="8"/>
        <v>-1</v>
      </c>
      <c r="U46" s="1">
        <v>42795</v>
      </c>
      <c r="V46" s="3">
        <f t="shared" si="0"/>
        <v>42795</v>
      </c>
      <c r="W46" s="4">
        <f t="shared" si="9"/>
        <v>42795</v>
      </c>
      <c r="X46" s="1" t="str">
        <f t="shared" si="2"/>
        <v>Wednesday</v>
      </c>
      <c r="Y46" s="2">
        <v>0.37555555555555559</v>
      </c>
      <c r="Z46" s="2">
        <f t="shared" si="3"/>
        <v>0.375</v>
      </c>
      <c r="AA46">
        <f>1</f>
        <v>1</v>
      </c>
      <c r="AB46" s="1">
        <v>42796</v>
      </c>
      <c r="AC46" s="3">
        <f t="shared" si="4"/>
        <v>42795</v>
      </c>
      <c r="AD46" s="4">
        <f t="shared" si="10"/>
        <v>42796</v>
      </c>
      <c r="AE46" s="1" t="str">
        <f t="shared" si="6"/>
        <v>Thursday</v>
      </c>
      <c r="AF46" s="2">
        <v>0.38809027777777777</v>
      </c>
      <c r="AG46" s="2">
        <f t="shared" si="7"/>
        <v>0.375</v>
      </c>
      <c r="AH46" t="s">
        <v>27</v>
      </c>
    </row>
    <row r="47" spans="1:34" x14ac:dyDescent="0.25">
      <c r="A47">
        <v>1290637</v>
      </c>
      <c r="B47" t="s">
        <v>97</v>
      </c>
      <c r="F47" t="s">
        <v>23</v>
      </c>
      <c r="H47">
        <v>5492</v>
      </c>
      <c r="I47" t="s">
        <v>33</v>
      </c>
      <c r="J47">
        <f>VLOOKUP(I47,Key!$A$1:$C$72,2,FALSE)</f>
        <v>43.034619999999997</v>
      </c>
      <c r="K47">
        <f>VLOOKUP(I47,Key!$A$1:$C$72,3,FALSE)</f>
        <v>-87.917500000000004</v>
      </c>
      <c r="L47" t="s">
        <v>64</v>
      </c>
      <c r="M47">
        <f>VLOOKUP(L47,Key!$A$1:$C$72,2,FALSE)</f>
        <v>43.049909999999997</v>
      </c>
      <c r="N47">
        <f>VLOOKUP(L47,Key!$A$1:$C$72,3,FALSE)</f>
        <v>-87.914237</v>
      </c>
      <c r="O47">
        <v>261</v>
      </c>
      <c r="P47">
        <v>0</v>
      </c>
      <c r="Q47">
        <v>18</v>
      </c>
      <c r="R47">
        <v>17.100000000000001</v>
      </c>
      <c r="S47">
        <v>720</v>
      </c>
      <c r="T47">
        <f t="shared" si="8"/>
        <v>-1</v>
      </c>
      <c r="U47" s="1">
        <v>42810</v>
      </c>
      <c r="V47" s="3">
        <f t="shared" si="0"/>
        <v>42795</v>
      </c>
      <c r="W47" s="4">
        <f t="shared" si="9"/>
        <v>42810</v>
      </c>
      <c r="X47" s="1" t="str">
        <f t="shared" si="2"/>
        <v>Thursday</v>
      </c>
      <c r="Y47" s="2">
        <v>0.36908564814814815</v>
      </c>
      <c r="Z47" s="2">
        <f t="shared" si="3"/>
        <v>0.375</v>
      </c>
      <c r="AA47">
        <f>1</f>
        <v>1</v>
      </c>
      <c r="AB47" s="1">
        <v>42810</v>
      </c>
      <c r="AC47" s="3">
        <f t="shared" si="4"/>
        <v>42795</v>
      </c>
      <c r="AD47" s="4">
        <f t="shared" si="10"/>
        <v>42810</v>
      </c>
      <c r="AE47" s="1" t="str">
        <f t="shared" si="6"/>
        <v>Thursday</v>
      </c>
      <c r="AF47" s="2">
        <v>0.55034722222222221</v>
      </c>
      <c r="AG47" s="2">
        <f t="shared" si="7"/>
        <v>0.54166666666666663</v>
      </c>
      <c r="AH47" t="s">
        <v>27</v>
      </c>
    </row>
    <row r="48" spans="1:34" x14ac:dyDescent="0.25">
      <c r="A48">
        <v>1331191</v>
      </c>
      <c r="B48" t="s">
        <v>97</v>
      </c>
      <c r="F48" t="s">
        <v>23</v>
      </c>
      <c r="H48">
        <v>47</v>
      </c>
      <c r="I48" t="s">
        <v>67</v>
      </c>
      <c r="J48">
        <f>VLOOKUP(I48,Key!$A$1:$C$72,2,FALSE)</f>
        <v>43.074890000000003</v>
      </c>
      <c r="K48">
        <f>VLOOKUP(I48,Key!$A$1:$C$72,3,FALSE)</f>
        <v>-87.882810000000006</v>
      </c>
      <c r="L48" t="s">
        <v>67</v>
      </c>
      <c r="M48">
        <f>VLOOKUP(L48,Key!$A$1:$C$72,2,FALSE)</f>
        <v>43.074890000000003</v>
      </c>
      <c r="N48">
        <f>VLOOKUP(L48,Key!$A$1:$C$72,3,FALSE)</f>
        <v>-87.882810000000006</v>
      </c>
      <c r="O48">
        <v>1</v>
      </c>
      <c r="P48">
        <v>0</v>
      </c>
      <c r="Q48">
        <v>0.2</v>
      </c>
      <c r="R48">
        <v>0.1</v>
      </c>
      <c r="S48">
        <v>6</v>
      </c>
      <c r="T48">
        <f t="shared" si="8"/>
        <v>-1</v>
      </c>
      <c r="U48" s="1">
        <v>42799</v>
      </c>
      <c r="V48" s="3">
        <f t="shared" si="0"/>
        <v>42795</v>
      </c>
      <c r="W48" s="4">
        <f t="shared" si="9"/>
        <v>42799</v>
      </c>
      <c r="X48" s="1" t="str">
        <f t="shared" si="2"/>
        <v>Sunday</v>
      </c>
      <c r="Y48" s="2">
        <v>2.9062500000000002E-2</v>
      </c>
      <c r="Z48" s="2">
        <f t="shared" si="3"/>
        <v>4.1666666666666664E-2</v>
      </c>
      <c r="AA48">
        <f>1</f>
        <v>1</v>
      </c>
      <c r="AB48" s="1">
        <v>42799</v>
      </c>
      <c r="AC48" s="3">
        <f t="shared" si="4"/>
        <v>42795</v>
      </c>
      <c r="AD48" s="4">
        <f t="shared" si="10"/>
        <v>42799</v>
      </c>
      <c r="AE48" s="1" t="str">
        <f t="shared" si="6"/>
        <v>Sunday</v>
      </c>
      <c r="AF48" s="2">
        <v>2.9340277777777781E-2</v>
      </c>
      <c r="AG48" s="2">
        <f t="shared" si="7"/>
        <v>4.1666666666666664E-2</v>
      </c>
      <c r="AH48" t="s">
        <v>35</v>
      </c>
    </row>
    <row r="49" spans="1:34" x14ac:dyDescent="0.25">
      <c r="A49">
        <v>1468435</v>
      </c>
      <c r="B49" t="s">
        <v>97</v>
      </c>
      <c r="F49" t="s">
        <v>23</v>
      </c>
      <c r="H49">
        <v>11131</v>
      </c>
      <c r="I49" t="s">
        <v>87</v>
      </c>
      <c r="J49">
        <f>VLOOKUP(I49,Key!$A$1:$C$72,2,FALSE)</f>
        <v>43.077359999999999</v>
      </c>
      <c r="K49">
        <f>VLOOKUP(I49,Key!$A$1:$C$72,3,FALSE)</f>
        <v>-87.880769999999998</v>
      </c>
      <c r="L49" t="s">
        <v>65</v>
      </c>
      <c r="M49">
        <f>VLOOKUP(L49,Key!$A$1:$C$72,2,FALSE)</f>
        <v>43.060786</v>
      </c>
      <c r="N49">
        <f>VLOOKUP(L49,Key!$A$1:$C$72,3,FALSE)</f>
        <v>-87.883825999999999</v>
      </c>
      <c r="O49">
        <v>16</v>
      </c>
      <c r="P49">
        <v>0</v>
      </c>
      <c r="Q49">
        <v>2.4</v>
      </c>
      <c r="R49">
        <v>2.2999999999999998</v>
      </c>
      <c r="S49">
        <v>96</v>
      </c>
      <c r="T49">
        <f t="shared" si="8"/>
        <v>-1</v>
      </c>
      <c r="U49" s="1">
        <v>42801</v>
      </c>
      <c r="V49" s="3">
        <f t="shared" si="0"/>
        <v>42795</v>
      </c>
      <c r="W49" s="4">
        <f t="shared" si="9"/>
        <v>42801</v>
      </c>
      <c r="X49" s="1" t="str">
        <f t="shared" si="2"/>
        <v>Tuesday</v>
      </c>
      <c r="Y49" s="2">
        <v>0.53732638888888895</v>
      </c>
      <c r="Z49" s="2">
        <f t="shared" si="3"/>
        <v>0.54166666666666663</v>
      </c>
      <c r="AA49">
        <f>1</f>
        <v>1</v>
      </c>
      <c r="AB49" s="1">
        <v>42801</v>
      </c>
      <c r="AC49" s="3">
        <f t="shared" si="4"/>
        <v>42795</v>
      </c>
      <c r="AD49" s="4">
        <f t="shared" si="10"/>
        <v>42801</v>
      </c>
      <c r="AE49" s="1" t="str">
        <f t="shared" si="6"/>
        <v>Tuesday</v>
      </c>
      <c r="AF49" s="2">
        <v>0.54856481481481478</v>
      </c>
      <c r="AG49" s="2">
        <f t="shared" si="7"/>
        <v>0.54166666666666663</v>
      </c>
      <c r="AH49" t="s">
        <v>27</v>
      </c>
    </row>
    <row r="50" spans="1:34" x14ac:dyDescent="0.25">
      <c r="A50">
        <v>1468435</v>
      </c>
      <c r="B50" t="s">
        <v>97</v>
      </c>
      <c r="F50" t="s">
        <v>23</v>
      </c>
      <c r="H50">
        <v>11106</v>
      </c>
      <c r="I50" t="s">
        <v>65</v>
      </c>
      <c r="J50">
        <f>VLOOKUP(I50,Key!$A$1:$C$72,2,FALSE)</f>
        <v>43.060786</v>
      </c>
      <c r="K50">
        <f>VLOOKUP(I50,Key!$A$1:$C$72,3,FALSE)</f>
        <v>-87.883825999999999</v>
      </c>
      <c r="L50" t="s">
        <v>30</v>
      </c>
      <c r="M50">
        <f>VLOOKUP(L50,Key!$A$1:$C$72,2,FALSE)</f>
        <v>43.05847</v>
      </c>
      <c r="N50">
        <f>VLOOKUP(L50,Key!$A$1:$C$72,3,FALSE)</f>
        <v>-87.898079999999993</v>
      </c>
      <c r="O50">
        <v>10</v>
      </c>
      <c r="P50">
        <v>0</v>
      </c>
      <c r="Q50">
        <v>1.5</v>
      </c>
      <c r="R50">
        <v>1.4</v>
      </c>
      <c r="S50">
        <v>60</v>
      </c>
      <c r="T50">
        <f t="shared" si="8"/>
        <v>-1</v>
      </c>
      <c r="U50" s="1">
        <v>42803</v>
      </c>
      <c r="V50" s="3">
        <f t="shared" si="0"/>
        <v>42795</v>
      </c>
      <c r="W50" s="4">
        <f t="shared" si="9"/>
        <v>42803</v>
      </c>
      <c r="X50" s="1" t="str">
        <f t="shared" si="2"/>
        <v>Thursday</v>
      </c>
      <c r="Y50" s="2">
        <v>0.34996527777777775</v>
      </c>
      <c r="Z50" s="2">
        <f t="shared" si="3"/>
        <v>0.33333333333333331</v>
      </c>
      <c r="AA50">
        <f>1</f>
        <v>1</v>
      </c>
      <c r="AB50" s="1">
        <v>42803</v>
      </c>
      <c r="AC50" s="3">
        <f t="shared" si="4"/>
        <v>42795</v>
      </c>
      <c r="AD50" s="4">
        <f t="shared" si="10"/>
        <v>42803</v>
      </c>
      <c r="AE50" s="1" t="str">
        <f t="shared" si="6"/>
        <v>Thursday</v>
      </c>
      <c r="AF50" s="2">
        <v>0.35634259259259254</v>
      </c>
      <c r="AG50" s="2">
        <f t="shared" si="7"/>
        <v>0.375</v>
      </c>
      <c r="AH50" t="s">
        <v>27</v>
      </c>
    </row>
    <row r="51" spans="1:34" x14ac:dyDescent="0.25">
      <c r="A51">
        <v>1468435</v>
      </c>
      <c r="B51" t="s">
        <v>97</v>
      </c>
      <c r="F51" t="s">
        <v>23</v>
      </c>
      <c r="H51">
        <v>11146</v>
      </c>
      <c r="I51" t="s">
        <v>86</v>
      </c>
      <c r="J51">
        <f>VLOOKUP(I51,Key!$A$1:$C$72,2,FALSE)</f>
        <v>43.054830000000003</v>
      </c>
      <c r="K51">
        <f>VLOOKUP(I51,Key!$A$1:$C$72,3,FALSE)</f>
        <v>-87.91874</v>
      </c>
      <c r="L51" t="s">
        <v>86</v>
      </c>
      <c r="M51">
        <f>VLOOKUP(L51,Key!$A$1:$C$72,2,FALSE)</f>
        <v>43.054830000000003</v>
      </c>
      <c r="N51">
        <f>VLOOKUP(L51,Key!$A$1:$C$72,3,FALSE)</f>
        <v>-87.91874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8"/>
        <v>-1</v>
      </c>
      <c r="U51" s="1">
        <v>42821</v>
      </c>
      <c r="V51" s="3">
        <f t="shared" si="0"/>
        <v>42795</v>
      </c>
      <c r="W51" s="4">
        <f t="shared" si="9"/>
        <v>42821</v>
      </c>
      <c r="X51" s="1" t="str">
        <f t="shared" si="2"/>
        <v>Monday</v>
      </c>
      <c r="Y51" s="2">
        <v>0.54464120370370372</v>
      </c>
      <c r="Z51" s="2">
        <f t="shared" si="3"/>
        <v>0.54166666666666663</v>
      </c>
      <c r="AA51">
        <f>1</f>
        <v>1</v>
      </c>
      <c r="AB51" s="1">
        <v>42821</v>
      </c>
      <c r="AC51" s="3">
        <f t="shared" si="4"/>
        <v>42795</v>
      </c>
      <c r="AD51" s="4">
        <f t="shared" si="10"/>
        <v>42821</v>
      </c>
      <c r="AE51" s="1" t="str">
        <f t="shared" si="6"/>
        <v>Monday</v>
      </c>
      <c r="AF51" s="2">
        <v>0.54475694444444445</v>
      </c>
      <c r="AG51" s="2">
        <f t="shared" si="7"/>
        <v>0.54166666666666663</v>
      </c>
      <c r="AH51" t="s">
        <v>35</v>
      </c>
    </row>
    <row r="52" spans="1:34" x14ac:dyDescent="0.25">
      <c r="A52">
        <v>1468435</v>
      </c>
      <c r="B52" t="s">
        <v>97</v>
      </c>
      <c r="F52" t="s">
        <v>23</v>
      </c>
      <c r="H52">
        <v>5525</v>
      </c>
      <c r="I52" t="s">
        <v>86</v>
      </c>
      <c r="J52">
        <f>VLOOKUP(I52,Key!$A$1:$C$72,2,FALSE)</f>
        <v>43.054830000000003</v>
      </c>
      <c r="K52">
        <f>VLOOKUP(I52,Key!$A$1:$C$72,3,FALSE)</f>
        <v>-87.91874</v>
      </c>
      <c r="L52" t="s">
        <v>78</v>
      </c>
      <c r="M52">
        <f>VLOOKUP(L52,Key!$A$1:$C$72,2,FALSE)</f>
        <v>43.060250000000003</v>
      </c>
      <c r="N52">
        <f>VLOOKUP(L52,Key!$A$1:$C$72,3,FALSE)</f>
        <v>-87.892169999999993</v>
      </c>
      <c r="O52">
        <v>22</v>
      </c>
      <c r="P52">
        <v>0</v>
      </c>
      <c r="Q52">
        <v>3.3</v>
      </c>
      <c r="R52">
        <v>3.1</v>
      </c>
      <c r="S52">
        <v>132</v>
      </c>
      <c r="T52">
        <f t="shared" si="8"/>
        <v>-1</v>
      </c>
      <c r="U52" s="1">
        <v>42821</v>
      </c>
      <c r="V52" s="3">
        <f t="shared" si="0"/>
        <v>42795</v>
      </c>
      <c r="W52" s="4">
        <f t="shared" si="9"/>
        <v>42821</v>
      </c>
      <c r="X52" s="1" t="str">
        <f t="shared" si="2"/>
        <v>Monday</v>
      </c>
      <c r="Y52" s="2">
        <v>0.54481481481481475</v>
      </c>
      <c r="Z52" s="2">
        <f t="shared" si="3"/>
        <v>0.54166666666666663</v>
      </c>
      <c r="AA52">
        <f>1</f>
        <v>1</v>
      </c>
      <c r="AB52" s="1">
        <v>42821</v>
      </c>
      <c r="AC52" s="3">
        <f t="shared" si="4"/>
        <v>42795</v>
      </c>
      <c r="AD52" s="4">
        <f t="shared" si="10"/>
        <v>42821</v>
      </c>
      <c r="AE52" s="1" t="str">
        <f t="shared" si="6"/>
        <v>Monday</v>
      </c>
      <c r="AF52" s="2">
        <v>0.56003472222222228</v>
      </c>
      <c r="AG52" s="2">
        <f t="shared" si="7"/>
        <v>0.54166666666666663</v>
      </c>
      <c r="AH52" t="s">
        <v>27</v>
      </c>
    </row>
    <row r="53" spans="1:34" x14ac:dyDescent="0.25">
      <c r="A53">
        <v>1468435</v>
      </c>
      <c r="B53" t="s">
        <v>97</v>
      </c>
      <c r="F53" t="s">
        <v>23</v>
      </c>
      <c r="H53">
        <v>5525</v>
      </c>
      <c r="I53" t="s">
        <v>30</v>
      </c>
      <c r="J53">
        <f>VLOOKUP(I53,Key!$A$1:$C$72,2,FALSE)</f>
        <v>43.05847</v>
      </c>
      <c r="K53">
        <f>VLOOKUP(I53,Key!$A$1:$C$72,3,FALSE)</f>
        <v>-87.898079999999993</v>
      </c>
      <c r="L53" t="s">
        <v>86</v>
      </c>
      <c r="M53">
        <f>VLOOKUP(L53,Key!$A$1:$C$72,2,FALSE)</f>
        <v>43.054830000000003</v>
      </c>
      <c r="N53">
        <f>VLOOKUP(L53,Key!$A$1:$C$72,3,FALSE)</f>
        <v>-87.91874</v>
      </c>
      <c r="O53">
        <v>20</v>
      </c>
      <c r="P53">
        <v>0</v>
      </c>
      <c r="Q53">
        <v>3</v>
      </c>
      <c r="R53">
        <v>2.9</v>
      </c>
      <c r="S53">
        <v>120</v>
      </c>
      <c r="T53">
        <f t="shared" si="8"/>
        <v>-1</v>
      </c>
      <c r="U53" s="1">
        <v>42821</v>
      </c>
      <c r="V53" s="3">
        <f t="shared" si="0"/>
        <v>42795</v>
      </c>
      <c r="W53" s="4">
        <f t="shared" si="9"/>
        <v>42821</v>
      </c>
      <c r="X53" s="1" t="str">
        <f t="shared" si="2"/>
        <v>Monday</v>
      </c>
      <c r="Y53" s="2">
        <v>0.52953703703703703</v>
      </c>
      <c r="Z53" s="2">
        <f t="shared" si="3"/>
        <v>0.54166666666666663</v>
      </c>
      <c r="AA53">
        <f>1</f>
        <v>1</v>
      </c>
      <c r="AB53" s="1">
        <v>42821</v>
      </c>
      <c r="AC53" s="3">
        <f t="shared" si="4"/>
        <v>42795</v>
      </c>
      <c r="AD53" s="4">
        <f t="shared" si="10"/>
        <v>42821</v>
      </c>
      <c r="AE53" s="1" t="str">
        <f t="shared" si="6"/>
        <v>Monday</v>
      </c>
      <c r="AF53" s="2">
        <v>0.54373842592592592</v>
      </c>
      <c r="AG53" s="2">
        <f t="shared" si="7"/>
        <v>0.54166666666666663</v>
      </c>
      <c r="AH53" t="s">
        <v>27</v>
      </c>
    </row>
    <row r="54" spans="1:34" x14ac:dyDescent="0.25">
      <c r="A54">
        <v>1475073</v>
      </c>
      <c r="B54" t="s">
        <v>97</v>
      </c>
      <c r="F54" t="s">
        <v>23</v>
      </c>
      <c r="H54">
        <v>5583</v>
      </c>
      <c r="I54" t="s">
        <v>43</v>
      </c>
      <c r="J54">
        <f>VLOOKUP(I54,Key!$A$1:$C$72,2,FALSE)</f>
        <v>43.03886</v>
      </c>
      <c r="K54">
        <f>VLOOKUP(I54,Key!$A$1:$C$72,3,FALSE)</f>
        <v>-87.902720000000002</v>
      </c>
      <c r="L54" t="s">
        <v>67</v>
      </c>
      <c r="M54">
        <f>VLOOKUP(L54,Key!$A$1:$C$72,2,FALSE)</f>
        <v>43.074890000000003</v>
      </c>
      <c r="N54">
        <f>VLOOKUP(L54,Key!$A$1:$C$72,3,FALSE)</f>
        <v>-87.882810000000006</v>
      </c>
      <c r="O54">
        <v>17</v>
      </c>
      <c r="P54">
        <v>0</v>
      </c>
      <c r="Q54">
        <v>2.6</v>
      </c>
      <c r="R54">
        <v>2.4</v>
      </c>
      <c r="S54">
        <v>102</v>
      </c>
      <c r="T54">
        <f t="shared" si="8"/>
        <v>-1</v>
      </c>
      <c r="U54" s="1">
        <v>42801</v>
      </c>
      <c r="V54" s="3">
        <f t="shared" si="0"/>
        <v>42795</v>
      </c>
      <c r="W54" s="4">
        <f t="shared" si="9"/>
        <v>42801</v>
      </c>
      <c r="X54" s="1" t="str">
        <f t="shared" si="2"/>
        <v>Tuesday</v>
      </c>
      <c r="Y54" s="2">
        <v>0.73706018518518512</v>
      </c>
      <c r="Z54" s="2">
        <f t="shared" si="3"/>
        <v>0.75</v>
      </c>
      <c r="AA54">
        <f>1</f>
        <v>1</v>
      </c>
      <c r="AB54" s="1">
        <v>42801</v>
      </c>
      <c r="AC54" s="3">
        <f t="shared" si="4"/>
        <v>42795</v>
      </c>
      <c r="AD54" s="4">
        <f t="shared" si="10"/>
        <v>42801</v>
      </c>
      <c r="AE54" s="1" t="str">
        <f t="shared" si="6"/>
        <v>Tuesday</v>
      </c>
      <c r="AF54" s="2">
        <v>0.7489351851851852</v>
      </c>
      <c r="AG54" s="2">
        <f t="shared" si="7"/>
        <v>0.75</v>
      </c>
      <c r="AH54" t="s">
        <v>27</v>
      </c>
    </row>
    <row r="55" spans="1:34" x14ac:dyDescent="0.25">
      <c r="A55">
        <v>1475073</v>
      </c>
      <c r="B55" t="s">
        <v>97</v>
      </c>
      <c r="F55" t="s">
        <v>23</v>
      </c>
      <c r="H55">
        <v>983</v>
      </c>
      <c r="I55" t="s">
        <v>81</v>
      </c>
      <c r="J55">
        <f>VLOOKUP(I55,Key!$A$1:$C$72,2,FALSE)</f>
        <v>43.06033</v>
      </c>
      <c r="K55">
        <f>VLOOKUP(I55,Key!$A$1:$C$72,3,FALSE)</f>
        <v>-87.89546</v>
      </c>
      <c r="L55" t="s">
        <v>44</v>
      </c>
      <c r="M55">
        <f>VLOOKUP(L55,Key!$A$1:$C$72,2,FALSE)</f>
        <v>43.045712999999999</v>
      </c>
      <c r="N55">
        <f>VLOOKUP(L55,Key!$A$1:$C$72,3,FALSE)</f>
        <v>-87.899756999999994</v>
      </c>
      <c r="O55">
        <v>12</v>
      </c>
      <c r="P55">
        <v>0</v>
      </c>
      <c r="Q55">
        <v>1.8</v>
      </c>
      <c r="R55">
        <v>1.7</v>
      </c>
      <c r="S55">
        <v>72</v>
      </c>
      <c r="T55">
        <f t="shared" si="8"/>
        <v>-1</v>
      </c>
      <c r="U55" s="1">
        <v>42801</v>
      </c>
      <c r="V55" s="3">
        <f t="shared" si="0"/>
        <v>42795</v>
      </c>
      <c r="W55" s="4">
        <f t="shared" si="9"/>
        <v>42801</v>
      </c>
      <c r="X55" s="1" t="str">
        <f t="shared" si="2"/>
        <v>Tuesday</v>
      </c>
      <c r="Y55" s="2">
        <v>0.39553240740740742</v>
      </c>
      <c r="Z55" s="2">
        <f t="shared" si="3"/>
        <v>0.375</v>
      </c>
      <c r="AA55">
        <f>1</f>
        <v>1</v>
      </c>
      <c r="AB55" s="1">
        <v>42801</v>
      </c>
      <c r="AC55" s="3">
        <f t="shared" si="4"/>
        <v>42795</v>
      </c>
      <c r="AD55" s="4">
        <f t="shared" si="10"/>
        <v>42801</v>
      </c>
      <c r="AE55" s="1" t="str">
        <f t="shared" si="6"/>
        <v>Tuesday</v>
      </c>
      <c r="AF55" s="2">
        <v>0.40364583333333331</v>
      </c>
      <c r="AG55" s="2">
        <f t="shared" si="7"/>
        <v>0.41666666666666663</v>
      </c>
      <c r="AH55" t="s">
        <v>27</v>
      </c>
    </row>
    <row r="56" spans="1:34" x14ac:dyDescent="0.25">
      <c r="A56">
        <v>1475073</v>
      </c>
      <c r="B56" t="s">
        <v>97</v>
      </c>
      <c r="F56" t="s">
        <v>23</v>
      </c>
      <c r="H56">
        <v>11086</v>
      </c>
      <c r="I56" t="s">
        <v>104</v>
      </c>
      <c r="J56">
        <f>VLOOKUP(I56,Key!$A$1:$C$72,2,FALSE)</f>
        <v>43.020020000000002</v>
      </c>
      <c r="K56">
        <f>VLOOKUP(I56,Key!$A$1:$C$72,3,FALSE)</f>
        <v>-87.912540000000007</v>
      </c>
      <c r="L56" t="s">
        <v>36</v>
      </c>
      <c r="M56">
        <f>VLOOKUP(L56,Key!$A$1:$C$72,2,FALSE)</f>
        <v>43.038580000000003</v>
      </c>
      <c r="N56">
        <f>VLOOKUP(L56,Key!$A$1:$C$72,3,FALSE)</f>
        <v>-87.90934</v>
      </c>
      <c r="O56">
        <v>9</v>
      </c>
      <c r="P56">
        <v>0</v>
      </c>
      <c r="Q56">
        <v>1.4</v>
      </c>
      <c r="R56">
        <v>1.3</v>
      </c>
      <c r="S56">
        <v>54</v>
      </c>
      <c r="T56">
        <f t="shared" si="8"/>
        <v>-1</v>
      </c>
      <c r="U56" s="1">
        <v>42800</v>
      </c>
      <c r="V56" s="3">
        <f t="shared" si="0"/>
        <v>42795</v>
      </c>
      <c r="W56" s="4">
        <f t="shared" si="9"/>
        <v>42800</v>
      </c>
      <c r="X56" s="1" t="str">
        <f t="shared" si="2"/>
        <v>Monday</v>
      </c>
      <c r="Y56" s="2">
        <v>0.65171296296296299</v>
      </c>
      <c r="Z56" s="2">
        <f t="shared" si="3"/>
        <v>0.66666666666666663</v>
      </c>
      <c r="AA56">
        <f>1</f>
        <v>1</v>
      </c>
      <c r="AB56" s="1">
        <v>42800</v>
      </c>
      <c r="AC56" s="3">
        <f t="shared" si="4"/>
        <v>42795</v>
      </c>
      <c r="AD56" s="4">
        <f t="shared" si="10"/>
        <v>42800</v>
      </c>
      <c r="AE56" s="1" t="str">
        <f t="shared" si="6"/>
        <v>Monday</v>
      </c>
      <c r="AF56" s="2">
        <v>0.65766203703703707</v>
      </c>
      <c r="AG56" s="2">
        <f t="shared" si="7"/>
        <v>0.66666666666666663</v>
      </c>
      <c r="AH56" t="s">
        <v>27</v>
      </c>
    </row>
    <row r="57" spans="1:34" x14ac:dyDescent="0.25">
      <c r="A57">
        <v>1475073</v>
      </c>
      <c r="B57" t="s">
        <v>97</v>
      </c>
      <c r="F57" t="s">
        <v>23</v>
      </c>
      <c r="H57">
        <v>146</v>
      </c>
      <c r="I57" t="s">
        <v>57</v>
      </c>
      <c r="J57">
        <f>VLOOKUP(I57,Key!$A$1:$C$72,2,FALSE)</f>
        <v>43.048609999999996</v>
      </c>
      <c r="K57">
        <f>VLOOKUP(I57,Key!$A$1:$C$72,3,FALSE)</f>
        <v>-88.008480000000006</v>
      </c>
      <c r="L57" t="s">
        <v>64</v>
      </c>
      <c r="M57">
        <f>VLOOKUP(L57,Key!$A$1:$C$72,2,FALSE)</f>
        <v>43.049909999999997</v>
      </c>
      <c r="N57">
        <f>VLOOKUP(L57,Key!$A$1:$C$72,3,FALSE)</f>
        <v>-87.914237</v>
      </c>
      <c r="O57">
        <v>33</v>
      </c>
      <c r="P57">
        <v>0</v>
      </c>
      <c r="Q57">
        <v>5</v>
      </c>
      <c r="R57">
        <v>4.7</v>
      </c>
      <c r="S57">
        <v>198</v>
      </c>
      <c r="T57">
        <f t="shared" si="8"/>
        <v>-1</v>
      </c>
      <c r="U57" s="1">
        <v>42806</v>
      </c>
      <c r="V57" s="3">
        <f t="shared" si="0"/>
        <v>42795</v>
      </c>
      <c r="W57" s="4">
        <f t="shared" si="9"/>
        <v>42806</v>
      </c>
      <c r="X57" s="1" t="str">
        <f t="shared" si="2"/>
        <v>Sunday</v>
      </c>
      <c r="Y57" s="2">
        <v>0.57836805555555559</v>
      </c>
      <c r="Z57" s="2">
        <f t="shared" si="3"/>
        <v>0.58333333333333326</v>
      </c>
      <c r="AA57">
        <f>1</f>
        <v>1</v>
      </c>
      <c r="AB57" s="1">
        <v>42806</v>
      </c>
      <c r="AC57" s="3">
        <f t="shared" si="4"/>
        <v>42795</v>
      </c>
      <c r="AD57" s="4">
        <f t="shared" si="10"/>
        <v>42806</v>
      </c>
      <c r="AE57" s="1" t="str">
        <f t="shared" si="6"/>
        <v>Sunday</v>
      </c>
      <c r="AF57" s="2">
        <v>0.60086805555555556</v>
      </c>
      <c r="AG57" s="2">
        <f t="shared" si="7"/>
        <v>0.58333333333333326</v>
      </c>
      <c r="AH57" t="s">
        <v>27</v>
      </c>
    </row>
    <row r="58" spans="1:34" x14ac:dyDescent="0.25">
      <c r="A58">
        <v>1475073</v>
      </c>
      <c r="B58" t="s">
        <v>97</v>
      </c>
      <c r="F58" t="s">
        <v>23</v>
      </c>
      <c r="H58">
        <v>5508</v>
      </c>
      <c r="I58" t="s">
        <v>62</v>
      </c>
      <c r="J58">
        <f>VLOOKUP(I58,Key!$A$1:$C$72,2,FALSE)</f>
        <v>43.058010000000003</v>
      </c>
      <c r="K58">
        <f>VLOOKUP(I58,Key!$A$1:$C$72,3,FALSE)</f>
        <v>-87.877300000000005</v>
      </c>
      <c r="L58" t="s">
        <v>77</v>
      </c>
      <c r="M58">
        <f>VLOOKUP(L58,Key!$A$1:$C$72,2,FALSE)</f>
        <v>43.074655999999997</v>
      </c>
      <c r="N58">
        <f>VLOOKUP(L58,Key!$A$1:$C$72,3,FALSE)</f>
        <v>-87.889011999999994</v>
      </c>
      <c r="O58">
        <v>43</v>
      </c>
      <c r="P58">
        <v>0</v>
      </c>
      <c r="Q58">
        <v>6.5</v>
      </c>
      <c r="R58">
        <v>6.1</v>
      </c>
      <c r="S58">
        <v>258</v>
      </c>
      <c r="T58">
        <f t="shared" si="8"/>
        <v>-1</v>
      </c>
      <c r="U58" s="1">
        <v>42820</v>
      </c>
      <c r="V58" s="3">
        <f t="shared" si="0"/>
        <v>42795</v>
      </c>
      <c r="W58" s="4">
        <f t="shared" si="9"/>
        <v>42820</v>
      </c>
      <c r="X58" s="1" t="str">
        <f t="shared" si="2"/>
        <v>Sunday</v>
      </c>
      <c r="Y58" s="2">
        <v>0.54181712962962958</v>
      </c>
      <c r="Z58" s="2">
        <f t="shared" si="3"/>
        <v>0.54166666666666663</v>
      </c>
      <c r="AA58">
        <f>1</f>
        <v>1</v>
      </c>
      <c r="AB58" s="1">
        <v>42820</v>
      </c>
      <c r="AC58" s="3">
        <f t="shared" si="4"/>
        <v>42795</v>
      </c>
      <c r="AD58" s="4">
        <f t="shared" si="10"/>
        <v>42820</v>
      </c>
      <c r="AE58" s="1" t="str">
        <f t="shared" si="6"/>
        <v>Sunday</v>
      </c>
      <c r="AF58" s="2">
        <v>0.57193287037037044</v>
      </c>
      <c r="AG58" s="2">
        <f t="shared" si="7"/>
        <v>0.58333333333333326</v>
      </c>
      <c r="AH58" t="s">
        <v>27</v>
      </c>
    </row>
    <row r="59" spans="1:34" x14ac:dyDescent="0.25">
      <c r="A59">
        <v>1482508</v>
      </c>
      <c r="B59" t="s">
        <v>97</v>
      </c>
      <c r="F59" t="s">
        <v>23</v>
      </c>
      <c r="H59">
        <v>5506</v>
      </c>
      <c r="I59" t="s">
        <v>50</v>
      </c>
      <c r="J59">
        <f>VLOOKUP(I59,Key!$A$1:$C$72,2,FALSE)</f>
        <v>43.052549999999997</v>
      </c>
      <c r="K59">
        <f>VLOOKUP(I59,Key!$A$1:$C$72,3,FALSE)</f>
        <v>-87.909329999999997</v>
      </c>
      <c r="L59" t="s">
        <v>64</v>
      </c>
      <c r="M59">
        <f>VLOOKUP(L59,Key!$A$1:$C$72,2,FALSE)</f>
        <v>43.049909999999997</v>
      </c>
      <c r="N59">
        <f>VLOOKUP(L59,Key!$A$1:$C$72,3,FALSE)</f>
        <v>-87.914237</v>
      </c>
      <c r="O59">
        <v>1478</v>
      </c>
      <c r="P59">
        <v>0</v>
      </c>
      <c r="Q59">
        <v>18</v>
      </c>
      <c r="R59">
        <v>17.100000000000001</v>
      </c>
      <c r="S59">
        <v>720</v>
      </c>
      <c r="T59">
        <f t="shared" si="8"/>
        <v>-1</v>
      </c>
      <c r="U59" s="1">
        <v>42815</v>
      </c>
      <c r="V59" s="3">
        <f t="shared" si="0"/>
        <v>42795</v>
      </c>
      <c r="W59" s="4">
        <f t="shared" si="9"/>
        <v>42815</v>
      </c>
      <c r="X59" s="1" t="str">
        <f t="shared" si="2"/>
        <v>Tuesday</v>
      </c>
      <c r="Y59" s="2">
        <v>0.49965277777777778</v>
      </c>
      <c r="Z59" s="2">
        <f t="shared" si="3"/>
        <v>0.5</v>
      </c>
      <c r="AA59">
        <f>1</f>
        <v>1</v>
      </c>
      <c r="AB59" s="1">
        <v>42816</v>
      </c>
      <c r="AC59" s="3">
        <f t="shared" si="4"/>
        <v>42795</v>
      </c>
      <c r="AD59" s="4">
        <f t="shared" si="10"/>
        <v>42816</v>
      </c>
      <c r="AE59" s="1" t="str">
        <f t="shared" si="6"/>
        <v>Wednesday</v>
      </c>
      <c r="AF59" s="2">
        <v>0.52615740740740746</v>
      </c>
      <c r="AG59" s="2">
        <f t="shared" si="7"/>
        <v>0.54166666666666663</v>
      </c>
      <c r="AH59" t="s">
        <v>27</v>
      </c>
    </row>
    <row r="60" spans="1:34" x14ac:dyDescent="0.25">
      <c r="A60">
        <v>1482508</v>
      </c>
      <c r="B60" t="s">
        <v>97</v>
      </c>
      <c r="F60" t="s">
        <v>23</v>
      </c>
      <c r="H60">
        <v>11107</v>
      </c>
      <c r="I60" t="s">
        <v>50</v>
      </c>
      <c r="J60">
        <f>VLOOKUP(I60,Key!$A$1:$C$72,2,FALSE)</f>
        <v>43.052549999999997</v>
      </c>
      <c r="K60">
        <f>VLOOKUP(I60,Key!$A$1:$C$72,3,FALSE)</f>
        <v>-87.909329999999997</v>
      </c>
      <c r="L60" t="s">
        <v>50</v>
      </c>
      <c r="M60">
        <f>VLOOKUP(L60,Key!$A$1:$C$72,2,FALSE)</f>
        <v>43.052549999999997</v>
      </c>
      <c r="N60">
        <f>VLOOKUP(L60,Key!$A$1:$C$72,3,FALSE)</f>
        <v>-87.909329999999997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8"/>
        <v>-1</v>
      </c>
      <c r="U60" s="1">
        <v>42816</v>
      </c>
      <c r="V60" s="3">
        <f t="shared" si="0"/>
        <v>42795</v>
      </c>
      <c r="W60" s="4">
        <f t="shared" si="9"/>
        <v>42816</v>
      </c>
      <c r="X60" s="1" t="str">
        <f t="shared" si="2"/>
        <v>Wednesday</v>
      </c>
      <c r="Y60" s="2">
        <v>0.61262731481481481</v>
      </c>
      <c r="Z60" s="2">
        <f t="shared" si="3"/>
        <v>0.625</v>
      </c>
      <c r="AA60">
        <f>1</f>
        <v>1</v>
      </c>
      <c r="AB60" s="1">
        <v>42816</v>
      </c>
      <c r="AC60" s="3">
        <f t="shared" si="4"/>
        <v>42795</v>
      </c>
      <c r="AD60" s="4">
        <f t="shared" si="10"/>
        <v>42816</v>
      </c>
      <c r="AE60" s="1" t="str">
        <f t="shared" si="6"/>
        <v>Wednesday</v>
      </c>
      <c r="AF60" s="2">
        <v>0.61297453703703708</v>
      </c>
      <c r="AG60" s="2">
        <f t="shared" si="7"/>
        <v>0.625</v>
      </c>
      <c r="AH60" t="s">
        <v>35</v>
      </c>
    </row>
    <row r="61" spans="1:34" x14ac:dyDescent="0.25">
      <c r="A61">
        <v>1482508</v>
      </c>
      <c r="B61" t="s">
        <v>97</v>
      </c>
      <c r="F61" t="s">
        <v>23</v>
      </c>
      <c r="H61">
        <v>5449</v>
      </c>
      <c r="I61" t="s">
        <v>50</v>
      </c>
      <c r="J61">
        <f>VLOOKUP(I61,Key!$A$1:$C$72,2,FALSE)</f>
        <v>43.052549999999997</v>
      </c>
      <c r="K61">
        <f>VLOOKUP(I61,Key!$A$1:$C$72,3,FALSE)</f>
        <v>-87.909329999999997</v>
      </c>
      <c r="L61" t="s">
        <v>47</v>
      </c>
      <c r="M61">
        <f>VLOOKUP(L61,Key!$A$1:$C$72,2,FALSE)</f>
        <v>43.049230000000001</v>
      </c>
      <c r="N61">
        <f>VLOOKUP(L61,Key!$A$1:$C$72,3,FALSE)</f>
        <v>-87.911940000000001</v>
      </c>
      <c r="O61">
        <v>329</v>
      </c>
      <c r="P61">
        <v>0</v>
      </c>
      <c r="Q61">
        <v>18</v>
      </c>
      <c r="R61">
        <v>17.100000000000001</v>
      </c>
      <c r="S61">
        <v>720</v>
      </c>
      <c r="T61">
        <f t="shared" si="8"/>
        <v>-1</v>
      </c>
      <c r="U61" s="1">
        <v>42816</v>
      </c>
      <c r="V61" s="3">
        <f t="shared" si="0"/>
        <v>42795</v>
      </c>
      <c r="W61" s="4">
        <f t="shared" si="9"/>
        <v>42816</v>
      </c>
      <c r="X61" s="1" t="str">
        <f t="shared" si="2"/>
        <v>Wednesday</v>
      </c>
      <c r="Y61" s="2">
        <v>0.6129282407407407</v>
      </c>
      <c r="Z61" s="2">
        <f t="shared" si="3"/>
        <v>0.625</v>
      </c>
      <c r="AA61">
        <f>1</f>
        <v>1</v>
      </c>
      <c r="AB61" s="1">
        <v>42816</v>
      </c>
      <c r="AC61" s="3">
        <f t="shared" si="4"/>
        <v>42795</v>
      </c>
      <c r="AD61" s="4">
        <f t="shared" si="10"/>
        <v>42816</v>
      </c>
      <c r="AE61" s="1" t="str">
        <f t="shared" si="6"/>
        <v>Wednesday</v>
      </c>
      <c r="AF61" s="2">
        <v>0.84135416666666663</v>
      </c>
      <c r="AG61" s="2">
        <f t="shared" si="7"/>
        <v>0.83333333333333326</v>
      </c>
      <c r="AH61" t="s">
        <v>27</v>
      </c>
    </row>
    <row r="62" spans="1:34" x14ac:dyDescent="0.25">
      <c r="A62">
        <v>1482508</v>
      </c>
      <c r="B62" t="s">
        <v>97</v>
      </c>
      <c r="F62" t="s">
        <v>23</v>
      </c>
      <c r="H62">
        <v>11114</v>
      </c>
      <c r="I62" t="s">
        <v>47</v>
      </c>
      <c r="J62">
        <f>VLOOKUP(I62,Key!$A$1:$C$72,2,FALSE)</f>
        <v>43.049230000000001</v>
      </c>
      <c r="K62">
        <f>VLOOKUP(I62,Key!$A$1:$C$72,3,FALSE)</f>
        <v>-87.911940000000001</v>
      </c>
      <c r="L62" t="s">
        <v>47</v>
      </c>
      <c r="M62">
        <f>VLOOKUP(L62,Key!$A$1:$C$72,2,FALSE)</f>
        <v>43.049230000000001</v>
      </c>
      <c r="N62">
        <f>VLOOKUP(L62,Key!$A$1:$C$72,3,FALSE)</f>
        <v>-87.911940000000001</v>
      </c>
      <c r="O62">
        <v>382</v>
      </c>
      <c r="P62">
        <v>0</v>
      </c>
      <c r="Q62">
        <v>18</v>
      </c>
      <c r="R62">
        <v>17.100000000000001</v>
      </c>
      <c r="S62">
        <v>720</v>
      </c>
      <c r="T62">
        <f t="shared" si="8"/>
        <v>-1</v>
      </c>
      <c r="U62" s="1">
        <v>42813</v>
      </c>
      <c r="V62" s="3">
        <f t="shared" si="0"/>
        <v>42795</v>
      </c>
      <c r="W62" s="4">
        <f t="shared" si="9"/>
        <v>42813</v>
      </c>
      <c r="X62" s="1" t="str">
        <f t="shared" si="2"/>
        <v>Sunday</v>
      </c>
      <c r="Y62" s="2">
        <v>0.48472222222222222</v>
      </c>
      <c r="Z62" s="2">
        <f t="shared" si="3"/>
        <v>0.5</v>
      </c>
      <c r="AA62">
        <f>1</f>
        <v>1</v>
      </c>
      <c r="AB62" s="1">
        <v>42813</v>
      </c>
      <c r="AC62" s="3">
        <f t="shared" si="4"/>
        <v>42795</v>
      </c>
      <c r="AD62" s="4">
        <f t="shared" si="10"/>
        <v>42813</v>
      </c>
      <c r="AE62" s="1" t="str">
        <f t="shared" si="6"/>
        <v>Sunday</v>
      </c>
      <c r="AF62" s="2">
        <v>0.75061342592592595</v>
      </c>
      <c r="AG62" s="2">
        <f t="shared" si="7"/>
        <v>0.75</v>
      </c>
      <c r="AH62" t="s">
        <v>35</v>
      </c>
    </row>
    <row r="63" spans="1:34" x14ac:dyDescent="0.25">
      <c r="A63">
        <v>1511624</v>
      </c>
      <c r="B63" t="s">
        <v>97</v>
      </c>
      <c r="F63" t="s">
        <v>23</v>
      </c>
      <c r="H63">
        <v>5544</v>
      </c>
      <c r="I63" t="s">
        <v>44</v>
      </c>
      <c r="J63">
        <f>VLOOKUP(I63,Key!$A$1:$C$72,2,FALSE)</f>
        <v>43.045712999999999</v>
      </c>
      <c r="K63">
        <f>VLOOKUP(I63,Key!$A$1:$C$72,3,FALSE)</f>
        <v>-87.899756999999994</v>
      </c>
      <c r="L63" t="s">
        <v>36</v>
      </c>
      <c r="M63">
        <f>VLOOKUP(L63,Key!$A$1:$C$72,2,FALSE)</f>
        <v>43.038580000000003</v>
      </c>
      <c r="N63">
        <f>VLOOKUP(L63,Key!$A$1:$C$72,3,FALSE)</f>
        <v>-87.90934</v>
      </c>
      <c r="O63">
        <v>11</v>
      </c>
      <c r="P63">
        <v>0</v>
      </c>
      <c r="Q63">
        <v>1.7</v>
      </c>
      <c r="R63">
        <v>1.6</v>
      </c>
      <c r="S63">
        <v>66</v>
      </c>
      <c r="T63">
        <f t="shared" si="8"/>
        <v>-1</v>
      </c>
      <c r="U63" s="1">
        <v>42812</v>
      </c>
      <c r="V63" s="3">
        <f t="shared" si="0"/>
        <v>42795</v>
      </c>
      <c r="W63" s="4">
        <f t="shared" si="9"/>
        <v>42812</v>
      </c>
      <c r="X63" s="1" t="str">
        <f t="shared" si="2"/>
        <v>Saturday</v>
      </c>
      <c r="Y63" s="2">
        <v>0.48746527777777776</v>
      </c>
      <c r="Z63" s="2">
        <f t="shared" si="3"/>
        <v>0.5</v>
      </c>
      <c r="AA63">
        <f>1</f>
        <v>1</v>
      </c>
      <c r="AB63" s="1">
        <v>42812</v>
      </c>
      <c r="AC63" s="3">
        <f t="shared" si="4"/>
        <v>42795</v>
      </c>
      <c r="AD63" s="4">
        <f t="shared" si="10"/>
        <v>42812</v>
      </c>
      <c r="AE63" s="1" t="str">
        <f t="shared" si="6"/>
        <v>Saturday</v>
      </c>
      <c r="AF63" s="2">
        <v>0.49508101851851855</v>
      </c>
      <c r="AG63" s="2">
        <f t="shared" si="7"/>
        <v>0.5</v>
      </c>
      <c r="AH63" t="s">
        <v>27</v>
      </c>
    </row>
    <row r="64" spans="1:34" x14ac:dyDescent="0.25">
      <c r="A64">
        <v>1511624</v>
      </c>
      <c r="B64" t="s">
        <v>97</v>
      </c>
      <c r="F64" t="s">
        <v>23</v>
      </c>
      <c r="H64">
        <v>993</v>
      </c>
      <c r="I64" t="s">
        <v>68</v>
      </c>
      <c r="J64">
        <f>VLOOKUP(I64,Key!$A$1:$C$72,2,FALSE)</f>
        <v>43.04804</v>
      </c>
      <c r="K64">
        <f>VLOOKUP(I64,Key!$A$1:$C$72,3,FALSE)</f>
        <v>-87.896720000000002</v>
      </c>
      <c r="L64" t="s">
        <v>68</v>
      </c>
      <c r="M64">
        <f>VLOOKUP(L64,Key!$A$1:$C$72,2,FALSE)</f>
        <v>43.04804</v>
      </c>
      <c r="N64">
        <f>VLOOKUP(L64,Key!$A$1:$C$72,3,FALSE)</f>
        <v>-87.896720000000002</v>
      </c>
      <c r="O64">
        <v>87</v>
      </c>
      <c r="P64">
        <v>0</v>
      </c>
      <c r="Q64">
        <v>13.1</v>
      </c>
      <c r="R64">
        <v>12.4</v>
      </c>
      <c r="S64">
        <v>522</v>
      </c>
      <c r="T64">
        <f t="shared" si="8"/>
        <v>-1</v>
      </c>
      <c r="U64" s="1">
        <v>42822</v>
      </c>
      <c r="V64" s="3">
        <f t="shared" si="0"/>
        <v>42795</v>
      </c>
      <c r="W64" s="4">
        <f t="shared" si="9"/>
        <v>42822</v>
      </c>
      <c r="X64" s="1" t="str">
        <f t="shared" si="2"/>
        <v>Tuesday</v>
      </c>
      <c r="Y64" s="2">
        <v>0.53896990740740736</v>
      </c>
      <c r="Z64" s="2">
        <f t="shared" si="3"/>
        <v>0.54166666666666663</v>
      </c>
      <c r="AA64">
        <f>1</f>
        <v>1</v>
      </c>
      <c r="AB64" s="1">
        <v>42822</v>
      </c>
      <c r="AC64" s="3">
        <f t="shared" si="4"/>
        <v>42795</v>
      </c>
      <c r="AD64" s="4">
        <f t="shared" si="10"/>
        <v>42822</v>
      </c>
      <c r="AE64" s="1" t="str">
        <f t="shared" si="6"/>
        <v>Tuesday</v>
      </c>
      <c r="AF64" s="2">
        <v>0.59965277777777781</v>
      </c>
      <c r="AG64" s="2">
        <f t="shared" si="7"/>
        <v>0.58333333333333326</v>
      </c>
      <c r="AH64" t="s">
        <v>35</v>
      </c>
    </row>
    <row r="65" spans="1:34" x14ac:dyDescent="0.25">
      <c r="A65">
        <v>1279123</v>
      </c>
      <c r="B65" t="s">
        <v>97</v>
      </c>
      <c r="F65" t="s">
        <v>23</v>
      </c>
      <c r="H65">
        <v>21</v>
      </c>
      <c r="I65" t="s">
        <v>31</v>
      </c>
      <c r="J65">
        <f>VLOOKUP(I65,Key!$A$1:$C$72,2,FALSE)</f>
        <v>43.03519</v>
      </c>
      <c r="K65">
        <f>VLOOKUP(I65,Key!$A$1:$C$72,3,FALSE)</f>
        <v>-87.907390000000007</v>
      </c>
      <c r="L65" t="s">
        <v>43</v>
      </c>
      <c r="M65">
        <f>VLOOKUP(L65,Key!$A$1:$C$72,2,FALSE)</f>
        <v>43.03886</v>
      </c>
      <c r="N65">
        <f>VLOOKUP(L65,Key!$A$1:$C$72,3,FALSE)</f>
        <v>-87.902720000000002</v>
      </c>
      <c r="O65">
        <v>4</v>
      </c>
      <c r="P65">
        <v>0</v>
      </c>
      <c r="Q65">
        <v>0.6</v>
      </c>
      <c r="R65">
        <v>0.6</v>
      </c>
      <c r="S65">
        <v>24</v>
      </c>
      <c r="T65">
        <f t="shared" si="8"/>
        <v>-1</v>
      </c>
      <c r="U65" s="1">
        <v>42797</v>
      </c>
      <c r="V65" s="3">
        <f t="shared" si="0"/>
        <v>42795</v>
      </c>
      <c r="W65" s="4">
        <f t="shared" si="9"/>
        <v>42797</v>
      </c>
      <c r="X65" s="1" t="str">
        <f t="shared" si="2"/>
        <v>Friday</v>
      </c>
      <c r="Y65" s="2">
        <v>0.53910879629629627</v>
      </c>
      <c r="Z65" s="2">
        <f t="shared" si="3"/>
        <v>0.54166666666666663</v>
      </c>
      <c r="AA65">
        <f>1</f>
        <v>1</v>
      </c>
      <c r="AB65" s="1">
        <v>42797</v>
      </c>
      <c r="AC65" s="3">
        <f t="shared" si="4"/>
        <v>42795</v>
      </c>
      <c r="AD65" s="4">
        <f t="shared" si="10"/>
        <v>42797</v>
      </c>
      <c r="AE65" s="1" t="str">
        <f t="shared" si="6"/>
        <v>Friday</v>
      </c>
      <c r="AF65" s="2">
        <v>0.54185185185185192</v>
      </c>
      <c r="AG65" s="2">
        <f t="shared" si="7"/>
        <v>0.54166666666666663</v>
      </c>
      <c r="AH65" t="s">
        <v>27</v>
      </c>
    </row>
    <row r="66" spans="1:34" x14ac:dyDescent="0.25">
      <c r="A66">
        <v>1257611</v>
      </c>
      <c r="B66" t="s">
        <v>97</v>
      </c>
      <c r="F66" t="s">
        <v>23</v>
      </c>
      <c r="H66">
        <v>5500</v>
      </c>
      <c r="I66" t="s">
        <v>79</v>
      </c>
      <c r="J66">
        <f>VLOOKUP(I66,Key!$A$1:$C$72,2,FALSE)</f>
        <v>43.038649999999997</v>
      </c>
      <c r="K66">
        <f>VLOOKUP(I66,Key!$A$1:$C$72,3,FALSE)</f>
        <v>-87.921930000000003</v>
      </c>
      <c r="L66" t="s">
        <v>29</v>
      </c>
      <c r="M66">
        <f>VLOOKUP(L66,Key!$A$1:$C$72,2,FALSE)</f>
        <v>43.042490000000001</v>
      </c>
      <c r="N66">
        <f>VLOOKUP(L66,Key!$A$1:$C$72,3,FALSE)</f>
        <v>-87.909959999999998</v>
      </c>
      <c r="O66">
        <v>7</v>
      </c>
      <c r="P66">
        <v>0</v>
      </c>
      <c r="Q66">
        <v>1.1000000000000001</v>
      </c>
      <c r="R66">
        <v>1</v>
      </c>
      <c r="S66">
        <v>42</v>
      </c>
      <c r="T66">
        <f t="shared" si="8"/>
        <v>-1</v>
      </c>
      <c r="U66" s="1">
        <v>42802</v>
      </c>
      <c r="V66" s="3">
        <f t="shared" ref="V66:V129" si="11">DATE(YEAR(U66), MONTH(U66), 1)</f>
        <v>42795</v>
      </c>
      <c r="W66" s="4">
        <f t="shared" si="9"/>
        <v>42802</v>
      </c>
      <c r="X66" s="1" t="str">
        <f t="shared" ref="X66:X129" si="12">TEXT(W66,"dddd")</f>
        <v>Wednesday</v>
      </c>
      <c r="Y66" s="2">
        <v>0.30943287037037037</v>
      </c>
      <c r="Z66" s="2">
        <f t="shared" ref="Z66:Z129" si="13">MROUND(Y66, "1:00")</f>
        <v>0.29166666666666663</v>
      </c>
      <c r="AA66">
        <f>1</f>
        <v>1</v>
      </c>
      <c r="AB66" s="1">
        <v>42802</v>
      </c>
      <c r="AC66" s="3">
        <f t="shared" ref="AC66:AC129" si="14">DATE(YEAR(AB66), MONTH(AB66), 1)</f>
        <v>42795</v>
      </c>
      <c r="AD66" s="4">
        <f t="shared" si="10"/>
        <v>42802</v>
      </c>
      <c r="AE66" s="1" t="str">
        <f t="shared" ref="AE66:AE129" si="15">TEXT(AD66,"dddd")</f>
        <v>Wednesday</v>
      </c>
      <c r="AF66" s="2">
        <v>0.31435185185185183</v>
      </c>
      <c r="AG66" s="2">
        <f t="shared" ref="AG66:AG129" si="16">MROUND(AF66, "1:00")</f>
        <v>0.33333333333333331</v>
      </c>
      <c r="AH66" t="s">
        <v>27</v>
      </c>
    </row>
    <row r="67" spans="1:34" x14ac:dyDescent="0.25">
      <c r="A67">
        <v>1482508</v>
      </c>
      <c r="B67" t="s">
        <v>97</v>
      </c>
      <c r="F67" t="s">
        <v>23</v>
      </c>
      <c r="H67">
        <v>11114</v>
      </c>
      <c r="I67" t="s">
        <v>47</v>
      </c>
      <c r="J67">
        <f>VLOOKUP(I67,Key!$A$1:$C$72,2,FALSE)</f>
        <v>43.049230000000001</v>
      </c>
      <c r="K67">
        <f>VLOOKUP(I67,Key!$A$1:$C$72,3,FALSE)</f>
        <v>-87.911940000000001</v>
      </c>
      <c r="L67" t="s">
        <v>47</v>
      </c>
      <c r="M67">
        <f>VLOOKUP(L67,Key!$A$1:$C$72,2,FALSE)</f>
        <v>43.049230000000001</v>
      </c>
      <c r="N67">
        <f>VLOOKUP(L67,Key!$A$1:$C$72,3,FALSE)</f>
        <v>-87.911940000000001</v>
      </c>
      <c r="O67">
        <v>16</v>
      </c>
      <c r="P67">
        <v>0</v>
      </c>
      <c r="Q67">
        <v>2.4</v>
      </c>
      <c r="R67">
        <v>2.2999999999999998</v>
      </c>
      <c r="S67">
        <v>96</v>
      </c>
      <c r="T67">
        <f t="shared" ref="T67:T130" si="17">-1</f>
        <v>-1</v>
      </c>
      <c r="U67" s="1">
        <v>42812</v>
      </c>
      <c r="V67" s="3">
        <f t="shared" si="11"/>
        <v>42795</v>
      </c>
      <c r="W67" s="4">
        <f t="shared" ref="W67:W130" si="18">U67</f>
        <v>42812</v>
      </c>
      <c r="X67" s="1" t="str">
        <f t="shared" si="12"/>
        <v>Saturday</v>
      </c>
      <c r="Y67" s="2">
        <v>0.72855324074074079</v>
      </c>
      <c r="Z67" s="2">
        <f t="shared" si="13"/>
        <v>0.70833333333333326</v>
      </c>
      <c r="AA67">
        <f>1</f>
        <v>1</v>
      </c>
      <c r="AB67" s="1">
        <v>42812</v>
      </c>
      <c r="AC67" s="3">
        <f t="shared" si="14"/>
        <v>42795</v>
      </c>
      <c r="AD67" s="4">
        <f t="shared" ref="AD67:AD130" si="19">AB67</f>
        <v>42812</v>
      </c>
      <c r="AE67" s="1" t="str">
        <f t="shared" si="15"/>
        <v>Saturday</v>
      </c>
      <c r="AF67" s="2">
        <v>0.74016203703703709</v>
      </c>
      <c r="AG67" s="2">
        <f t="shared" si="16"/>
        <v>0.75</v>
      </c>
      <c r="AH67" t="s">
        <v>35</v>
      </c>
    </row>
    <row r="68" spans="1:34" x14ac:dyDescent="0.25">
      <c r="A68">
        <v>1171974</v>
      </c>
      <c r="B68" t="s">
        <v>97</v>
      </c>
      <c r="F68" t="s">
        <v>23</v>
      </c>
      <c r="H68">
        <v>11151</v>
      </c>
      <c r="I68" t="s">
        <v>29</v>
      </c>
      <c r="J68">
        <f>VLOOKUP(I68,Key!$A$1:$C$72,2,FALSE)</f>
        <v>43.042490000000001</v>
      </c>
      <c r="K68">
        <f>VLOOKUP(I68,Key!$A$1:$C$72,3,FALSE)</f>
        <v>-87.909959999999998</v>
      </c>
      <c r="L68" t="s">
        <v>80</v>
      </c>
      <c r="M68">
        <f>VLOOKUP(L68,Key!$A$1:$C$72,2,FALSE)</f>
        <v>43.052460000000004</v>
      </c>
      <c r="N68">
        <f>VLOOKUP(L68,Key!$A$1:$C$72,3,FALSE)</f>
        <v>-87.891000000000005</v>
      </c>
      <c r="O68">
        <v>8</v>
      </c>
      <c r="P68">
        <v>0</v>
      </c>
      <c r="Q68">
        <v>1.2</v>
      </c>
      <c r="R68">
        <v>1.1000000000000001</v>
      </c>
      <c r="S68">
        <v>48</v>
      </c>
      <c r="T68">
        <f t="shared" si="17"/>
        <v>-1</v>
      </c>
      <c r="U68" s="1">
        <v>42796</v>
      </c>
      <c r="V68" s="3">
        <f t="shared" si="11"/>
        <v>42795</v>
      </c>
      <c r="W68" s="4">
        <f t="shared" si="18"/>
        <v>42796</v>
      </c>
      <c r="X68" s="1" t="str">
        <f t="shared" si="12"/>
        <v>Thursday</v>
      </c>
      <c r="Y68" s="2">
        <v>0.82467592592592587</v>
      </c>
      <c r="Z68" s="2">
        <f t="shared" si="13"/>
        <v>0.83333333333333326</v>
      </c>
      <c r="AA68">
        <f>1</f>
        <v>1</v>
      </c>
      <c r="AB68" s="1">
        <v>42796</v>
      </c>
      <c r="AC68" s="3">
        <f t="shared" si="14"/>
        <v>42795</v>
      </c>
      <c r="AD68" s="4">
        <f t="shared" si="19"/>
        <v>42796</v>
      </c>
      <c r="AE68" s="1" t="str">
        <f t="shared" si="15"/>
        <v>Thursday</v>
      </c>
      <c r="AF68" s="2">
        <v>0.8299305555555555</v>
      </c>
      <c r="AG68" s="2">
        <f t="shared" si="16"/>
        <v>0.83333333333333326</v>
      </c>
      <c r="AH68" t="s">
        <v>27</v>
      </c>
    </row>
    <row r="69" spans="1:34" x14ac:dyDescent="0.25">
      <c r="A69">
        <v>1265200</v>
      </c>
      <c r="B69" t="s">
        <v>97</v>
      </c>
      <c r="F69" t="s">
        <v>23</v>
      </c>
      <c r="H69">
        <v>17</v>
      </c>
      <c r="I69" t="s">
        <v>47</v>
      </c>
      <c r="J69">
        <f>VLOOKUP(I69,Key!$A$1:$C$72,2,FALSE)</f>
        <v>43.049230000000001</v>
      </c>
      <c r="K69">
        <f>VLOOKUP(I69,Key!$A$1:$C$72,3,FALSE)</f>
        <v>-87.911940000000001</v>
      </c>
      <c r="L69" t="s">
        <v>47</v>
      </c>
      <c r="M69">
        <f>VLOOKUP(L69,Key!$A$1:$C$72,2,FALSE)</f>
        <v>43.049230000000001</v>
      </c>
      <c r="N69">
        <f>VLOOKUP(L69,Key!$A$1:$C$72,3,FALSE)</f>
        <v>-87.911940000000001</v>
      </c>
      <c r="O69">
        <v>6</v>
      </c>
      <c r="P69">
        <v>0</v>
      </c>
      <c r="Q69">
        <v>0.9</v>
      </c>
      <c r="R69">
        <v>0.9</v>
      </c>
      <c r="S69">
        <v>36</v>
      </c>
      <c r="T69">
        <f t="shared" si="17"/>
        <v>-1</v>
      </c>
      <c r="U69" s="1">
        <v>42812</v>
      </c>
      <c r="V69" s="3">
        <f t="shared" si="11"/>
        <v>42795</v>
      </c>
      <c r="W69" s="4">
        <f t="shared" si="18"/>
        <v>42812</v>
      </c>
      <c r="X69" s="1" t="str">
        <f t="shared" si="12"/>
        <v>Saturday</v>
      </c>
      <c r="Y69" s="2">
        <v>0.70321759259259264</v>
      </c>
      <c r="Z69" s="2">
        <f t="shared" si="13"/>
        <v>0.70833333333333326</v>
      </c>
      <c r="AA69">
        <f>1</f>
        <v>1</v>
      </c>
      <c r="AB69" s="1">
        <v>42812</v>
      </c>
      <c r="AC69" s="3">
        <f t="shared" si="14"/>
        <v>42795</v>
      </c>
      <c r="AD69" s="4">
        <f t="shared" si="19"/>
        <v>42812</v>
      </c>
      <c r="AE69" s="1" t="str">
        <f t="shared" si="15"/>
        <v>Saturday</v>
      </c>
      <c r="AF69" s="2">
        <v>0.70758101851851851</v>
      </c>
      <c r="AG69" s="2">
        <f t="shared" si="16"/>
        <v>0.70833333333333326</v>
      </c>
      <c r="AH69" t="s">
        <v>35</v>
      </c>
    </row>
    <row r="70" spans="1:34" x14ac:dyDescent="0.25">
      <c r="A70">
        <v>1331191</v>
      </c>
      <c r="B70" t="s">
        <v>97</v>
      </c>
      <c r="F70" t="s">
        <v>23</v>
      </c>
      <c r="H70">
        <v>5465</v>
      </c>
      <c r="I70" t="s">
        <v>63</v>
      </c>
      <c r="J70">
        <f>VLOOKUP(I70,Key!$A$1:$C$72,2,FALSE)</f>
        <v>43.078530000000001</v>
      </c>
      <c r="K70">
        <f>VLOOKUP(I70,Key!$A$1:$C$72,3,FALSE)</f>
        <v>-87.882620000000003</v>
      </c>
      <c r="L70" t="s">
        <v>63</v>
      </c>
      <c r="M70">
        <f>VLOOKUP(L70,Key!$A$1:$C$72,2,FALSE)</f>
        <v>43.078530000000001</v>
      </c>
      <c r="N70">
        <f>VLOOKUP(L70,Key!$A$1:$C$72,3,FALSE)</f>
        <v>-87.882620000000003</v>
      </c>
      <c r="O70">
        <v>61</v>
      </c>
      <c r="P70">
        <v>0</v>
      </c>
      <c r="Q70">
        <v>9.1999999999999993</v>
      </c>
      <c r="R70">
        <v>8.6999999999999993</v>
      </c>
      <c r="S70">
        <v>366</v>
      </c>
      <c r="T70">
        <f t="shared" si="17"/>
        <v>-1</v>
      </c>
      <c r="U70" s="1">
        <v>42800</v>
      </c>
      <c r="V70" s="3">
        <f t="shared" si="11"/>
        <v>42795</v>
      </c>
      <c r="W70" s="4">
        <f t="shared" si="18"/>
        <v>42800</v>
      </c>
      <c r="X70" s="1" t="str">
        <f t="shared" si="12"/>
        <v>Monday</v>
      </c>
      <c r="Y70" s="2">
        <v>0.63356481481481486</v>
      </c>
      <c r="Z70" s="2">
        <f t="shared" si="13"/>
        <v>0.625</v>
      </c>
      <c r="AA70">
        <f>1</f>
        <v>1</v>
      </c>
      <c r="AB70" s="1">
        <v>42800</v>
      </c>
      <c r="AC70" s="3">
        <f t="shared" si="14"/>
        <v>42795</v>
      </c>
      <c r="AD70" s="4">
        <f t="shared" si="19"/>
        <v>42800</v>
      </c>
      <c r="AE70" s="1" t="str">
        <f t="shared" si="15"/>
        <v>Monday</v>
      </c>
      <c r="AF70" s="2">
        <v>0.67592592592592593</v>
      </c>
      <c r="AG70" s="2">
        <f t="shared" si="16"/>
        <v>0.66666666666666663</v>
      </c>
      <c r="AH70" t="s">
        <v>35</v>
      </c>
    </row>
    <row r="71" spans="1:34" x14ac:dyDescent="0.25">
      <c r="A71">
        <v>1257611</v>
      </c>
      <c r="B71" t="s">
        <v>97</v>
      </c>
      <c r="F71" t="s">
        <v>23</v>
      </c>
      <c r="H71">
        <v>11140</v>
      </c>
      <c r="I71" t="s">
        <v>29</v>
      </c>
      <c r="J71">
        <f>VLOOKUP(I71,Key!$A$1:$C$72,2,FALSE)</f>
        <v>43.042490000000001</v>
      </c>
      <c r="K71">
        <f>VLOOKUP(I71,Key!$A$1:$C$72,3,FALSE)</f>
        <v>-87.909959999999998</v>
      </c>
      <c r="L71" t="s">
        <v>79</v>
      </c>
      <c r="M71">
        <f>VLOOKUP(L71,Key!$A$1:$C$72,2,FALSE)</f>
        <v>43.038649999999997</v>
      </c>
      <c r="N71">
        <f>VLOOKUP(L71,Key!$A$1:$C$72,3,FALSE)</f>
        <v>-87.921930000000003</v>
      </c>
      <c r="O71">
        <v>9</v>
      </c>
      <c r="P71">
        <v>0</v>
      </c>
      <c r="Q71">
        <v>1.4</v>
      </c>
      <c r="R71">
        <v>1.3</v>
      </c>
      <c r="S71">
        <v>54</v>
      </c>
      <c r="T71">
        <f t="shared" si="17"/>
        <v>-1</v>
      </c>
      <c r="U71" s="1">
        <v>42818</v>
      </c>
      <c r="V71" s="3">
        <f t="shared" si="11"/>
        <v>42795</v>
      </c>
      <c r="W71" s="4">
        <f t="shared" si="18"/>
        <v>42818</v>
      </c>
      <c r="X71" s="1" t="str">
        <f t="shared" si="12"/>
        <v>Friday</v>
      </c>
      <c r="Y71" s="2">
        <v>0.42791666666666667</v>
      </c>
      <c r="Z71" s="2">
        <f t="shared" si="13"/>
        <v>0.41666666666666663</v>
      </c>
      <c r="AA71">
        <f>1</f>
        <v>1</v>
      </c>
      <c r="AB71" s="1">
        <v>42818</v>
      </c>
      <c r="AC71" s="3">
        <f t="shared" si="14"/>
        <v>42795</v>
      </c>
      <c r="AD71" s="4">
        <f t="shared" si="19"/>
        <v>42818</v>
      </c>
      <c r="AE71" s="1" t="str">
        <f t="shared" si="15"/>
        <v>Friday</v>
      </c>
      <c r="AF71" s="2">
        <v>0.43414351851851851</v>
      </c>
      <c r="AG71" s="2">
        <f t="shared" si="16"/>
        <v>0.41666666666666663</v>
      </c>
      <c r="AH71" t="s">
        <v>27</v>
      </c>
    </row>
    <row r="72" spans="1:34" x14ac:dyDescent="0.25">
      <c r="A72">
        <v>1272850</v>
      </c>
      <c r="B72" t="s">
        <v>97</v>
      </c>
      <c r="F72" t="s">
        <v>23</v>
      </c>
      <c r="H72">
        <v>11047</v>
      </c>
      <c r="I72" t="s">
        <v>31</v>
      </c>
      <c r="J72">
        <f>VLOOKUP(I72,Key!$A$1:$C$72,2,FALSE)</f>
        <v>43.03519</v>
      </c>
      <c r="K72">
        <f>VLOOKUP(I72,Key!$A$1:$C$72,3,FALSE)</f>
        <v>-87.907390000000007</v>
      </c>
      <c r="L72" t="s">
        <v>36</v>
      </c>
      <c r="M72">
        <f>VLOOKUP(L72,Key!$A$1:$C$72,2,FALSE)</f>
        <v>43.038580000000003</v>
      </c>
      <c r="N72">
        <f>VLOOKUP(L72,Key!$A$1:$C$72,3,FALSE)</f>
        <v>-87.90934</v>
      </c>
      <c r="O72">
        <v>9</v>
      </c>
      <c r="P72">
        <v>0</v>
      </c>
      <c r="Q72">
        <v>1.4</v>
      </c>
      <c r="R72">
        <v>1.3</v>
      </c>
      <c r="S72">
        <v>54</v>
      </c>
      <c r="T72">
        <f t="shared" si="17"/>
        <v>-1</v>
      </c>
      <c r="U72" s="1">
        <v>42814</v>
      </c>
      <c r="V72" s="3">
        <f t="shared" si="11"/>
        <v>42795</v>
      </c>
      <c r="W72" s="4">
        <f t="shared" si="18"/>
        <v>42814</v>
      </c>
      <c r="X72" s="1" t="str">
        <f t="shared" si="12"/>
        <v>Monday</v>
      </c>
      <c r="Y72" s="2">
        <v>0.7268634259259259</v>
      </c>
      <c r="Z72" s="2">
        <f t="shared" si="13"/>
        <v>0.70833333333333326</v>
      </c>
      <c r="AA72">
        <f>1</f>
        <v>1</v>
      </c>
      <c r="AB72" s="1">
        <v>42814</v>
      </c>
      <c r="AC72" s="3">
        <f t="shared" si="14"/>
        <v>42795</v>
      </c>
      <c r="AD72" s="4">
        <f t="shared" si="19"/>
        <v>42814</v>
      </c>
      <c r="AE72" s="1" t="str">
        <f t="shared" si="15"/>
        <v>Monday</v>
      </c>
      <c r="AF72" s="2">
        <v>0.73315972222222225</v>
      </c>
      <c r="AG72" s="2">
        <f t="shared" si="16"/>
        <v>0.75</v>
      </c>
      <c r="AH72" t="s">
        <v>27</v>
      </c>
    </row>
    <row r="73" spans="1:34" x14ac:dyDescent="0.25">
      <c r="A73">
        <v>1171981</v>
      </c>
      <c r="B73" t="s">
        <v>97</v>
      </c>
      <c r="F73" t="s">
        <v>23</v>
      </c>
      <c r="H73">
        <v>5500</v>
      </c>
      <c r="I73" t="s">
        <v>30</v>
      </c>
      <c r="J73">
        <f>VLOOKUP(I73,Key!$A$1:$C$72,2,FALSE)</f>
        <v>43.05847</v>
      </c>
      <c r="K73">
        <f>VLOOKUP(I73,Key!$A$1:$C$72,3,FALSE)</f>
        <v>-87.898079999999993</v>
      </c>
      <c r="L73" t="s">
        <v>33</v>
      </c>
      <c r="M73">
        <f>VLOOKUP(L73,Key!$A$1:$C$72,2,FALSE)</f>
        <v>43.034619999999997</v>
      </c>
      <c r="N73">
        <f>VLOOKUP(L73,Key!$A$1:$C$72,3,FALSE)</f>
        <v>-87.917500000000004</v>
      </c>
      <c r="O73">
        <v>23</v>
      </c>
      <c r="P73">
        <v>0</v>
      </c>
      <c r="Q73">
        <v>3.5</v>
      </c>
      <c r="R73">
        <v>3.3</v>
      </c>
      <c r="S73">
        <v>138</v>
      </c>
      <c r="T73">
        <f t="shared" si="17"/>
        <v>-1</v>
      </c>
      <c r="U73" s="1">
        <v>42824</v>
      </c>
      <c r="V73" s="3">
        <f t="shared" si="11"/>
        <v>42795</v>
      </c>
      <c r="W73" s="4">
        <f t="shared" si="18"/>
        <v>42824</v>
      </c>
      <c r="X73" s="1" t="str">
        <f t="shared" si="12"/>
        <v>Thursday</v>
      </c>
      <c r="Y73" s="2">
        <v>0.40289351851851851</v>
      </c>
      <c r="Z73" s="2">
        <f t="shared" si="13"/>
        <v>0.41666666666666663</v>
      </c>
      <c r="AA73">
        <f>1</f>
        <v>1</v>
      </c>
      <c r="AB73" s="1">
        <v>42824</v>
      </c>
      <c r="AC73" s="3">
        <f t="shared" si="14"/>
        <v>42795</v>
      </c>
      <c r="AD73" s="4">
        <f t="shared" si="19"/>
        <v>42824</v>
      </c>
      <c r="AE73" s="1" t="str">
        <f t="shared" si="15"/>
        <v>Thursday</v>
      </c>
      <c r="AF73" s="2">
        <v>0.41890046296296296</v>
      </c>
      <c r="AG73" s="2">
        <f t="shared" si="16"/>
        <v>0.41666666666666663</v>
      </c>
      <c r="AH73" t="s">
        <v>27</v>
      </c>
    </row>
    <row r="74" spans="1:34" x14ac:dyDescent="0.25">
      <c r="A74">
        <v>1200585</v>
      </c>
      <c r="B74" t="s">
        <v>97</v>
      </c>
      <c r="F74" t="s">
        <v>23</v>
      </c>
      <c r="H74">
        <v>11054</v>
      </c>
      <c r="I74" t="s">
        <v>73</v>
      </c>
      <c r="J74">
        <f>VLOOKUP(I74,Key!$A$1:$C$72,2,FALSE)</f>
        <v>43.040349999999997</v>
      </c>
      <c r="K74">
        <f>VLOOKUP(I74,Key!$A$1:$C$72,3,FALSE)</f>
        <v>-87.920760000000001</v>
      </c>
      <c r="L74" t="s">
        <v>36</v>
      </c>
      <c r="M74">
        <f>VLOOKUP(L74,Key!$A$1:$C$72,2,FALSE)</f>
        <v>43.038580000000003</v>
      </c>
      <c r="N74">
        <f>VLOOKUP(L74,Key!$A$1:$C$72,3,FALSE)</f>
        <v>-87.90934</v>
      </c>
      <c r="O74">
        <v>5</v>
      </c>
      <c r="P74">
        <v>0</v>
      </c>
      <c r="Q74">
        <v>0.8</v>
      </c>
      <c r="R74">
        <v>0.7</v>
      </c>
      <c r="S74">
        <v>30</v>
      </c>
      <c r="T74">
        <f t="shared" si="17"/>
        <v>-1</v>
      </c>
      <c r="U74" s="1">
        <v>42817</v>
      </c>
      <c r="V74" s="3">
        <f t="shared" si="11"/>
        <v>42795</v>
      </c>
      <c r="W74" s="4">
        <f t="shared" si="18"/>
        <v>42817</v>
      </c>
      <c r="X74" s="1" t="str">
        <f t="shared" si="12"/>
        <v>Thursday</v>
      </c>
      <c r="Y74" s="2">
        <v>0.57505787037037037</v>
      </c>
      <c r="Z74" s="2">
        <f t="shared" si="13"/>
        <v>0.58333333333333326</v>
      </c>
      <c r="AA74">
        <f>1</f>
        <v>1</v>
      </c>
      <c r="AB74" s="1">
        <v>42817</v>
      </c>
      <c r="AC74" s="3">
        <f t="shared" si="14"/>
        <v>42795</v>
      </c>
      <c r="AD74" s="4">
        <f t="shared" si="19"/>
        <v>42817</v>
      </c>
      <c r="AE74" s="1" t="str">
        <f t="shared" si="15"/>
        <v>Thursday</v>
      </c>
      <c r="AF74" s="2">
        <v>0.57905092592592589</v>
      </c>
      <c r="AG74" s="2">
        <f t="shared" si="16"/>
        <v>0.58333333333333326</v>
      </c>
      <c r="AH74" t="s">
        <v>27</v>
      </c>
    </row>
    <row r="75" spans="1:34" x14ac:dyDescent="0.25">
      <c r="A75">
        <v>1095886</v>
      </c>
      <c r="B75" t="s">
        <v>97</v>
      </c>
      <c r="F75" t="s">
        <v>23</v>
      </c>
      <c r="H75">
        <v>5433</v>
      </c>
      <c r="I75" t="s">
        <v>43</v>
      </c>
      <c r="J75">
        <f>VLOOKUP(I75,Key!$A$1:$C$72,2,FALSE)</f>
        <v>43.03886</v>
      </c>
      <c r="K75">
        <f>VLOOKUP(I75,Key!$A$1:$C$72,3,FALSE)</f>
        <v>-87.902720000000002</v>
      </c>
      <c r="L75" t="s">
        <v>69</v>
      </c>
      <c r="M75">
        <f>VLOOKUP(L75,Key!$A$1:$C$72,2,FALSE)</f>
        <v>43.048200000000001</v>
      </c>
      <c r="N75">
        <f>VLOOKUP(L75,Key!$A$1:$C$72,3,FALSE)</f>
        <v>-87.900859999999994</v>
      </c>
      <c r="O75">
        <v>7</v>
      </c>
      <c r="P75">
        <v>0</v>
      </c>
      <c r="Q75">
        <v>1.1000000000000001</v>
      </c>
      <c r="R75">
        <v>1</v>
      </c>
      <c r="S75">
        <v>42</v>
      </c>
      <c r="T75">
        <f t="shared" si="17"/>
        <v>-1</v>
      </c>
      <c r="U75" s="1">
        <v>42804</v>
      </c>
      <c r="V75" s="3">
        <f t="shared" si="11"/>
        <v>42795</v>
      </c>
      <c r="W75" s="4">
        <f t="shared" si="18"/>
        <v>42804</v>
      </c>
      <c r="X75" s="1" t="str">
        <f t="shared" si="12"/>
        <v>Friday</v>
      </c>
      <c r="Y75" s="2">
        <v>0.75638888888888889</v>
      </c>
      <c r="Z75" s="2">
        <f t="shared" si="13"/>
        <v>0.75</v>
      </c>
      <c r="AA75">
        <f>1</f>
        <v>1</v>
      </c>
      <c r="AB75" s="1">
        <v>42804</v>
      </c>
      <c r="AC75" s="3">
        <f t="shared" si="14"/>
        <v>42795</v>
      </c>
      <c r="AD75" s="4">
        <f t="shared" si="19"/>
        <v>42804</v>
      </c>
      <c r="AE75" s="1" t="str">
        <f t="shared" si="15"/>
        <v>Friday</v>
      </c>
      <c r="AF75" s="2">
        <v>0.76126157407407413</v>
      </c>
      <c r="AG75" s="2">
        <f t="shared" si="16"/>
        <v>0.75</v>
      </c>
      <c r="AH75" t="s">
        <v>27</v>
      </c>
    </row>
    <row r="76" spans="1:34" x14ac:dyDescent="0.25">
      <c r="A76">
        <v>1290637</v>
      </c>
      <c r="B76" t="s">
        <v>97</v>
      </c>
      <c r="F76" t="s">
        <v>23</v>
      </c>
      <c r="H76">
        <v>11107</v>
      </c>
      <c r="I76" t="s">
        <v>33</v>
      </c>
      <c r="J76">
        <f>VLOOKUP(I76,Key!$A$1:$C$72,2,FALSE)</f>
        <v>43.034619999999997</v>
      </c>
      <c r="K76">
        <f>VLOOKUP(I76,Key!$A$1:$C$72,3,FALSE)</f>
        <v>-87.917500000000004</v>
      </c>
      <c r="L76" t="s">
        <v>64</v>
      </c>
      <c r="M76">
        <f>VLOOKUP(L76,Key!$A$1:$C$72,2,FALSE)</f>
        <v>43.049909999999997</v>
      </c>
      <c r="N76">
        <f>VLOOKUP(L76,Key!$A$1:$C$72,3,FALSE)</f>
        <v>-87.914237</v>
      </c>
      <c r="O76">
        <v>8</v>
      </c>
      <c r="P76">
        <v>0</v>
      </c>
      <c r="Q76">
        <v>1.2</v>
      </c>
      <c r="R76">
        <v>1.1000000000000001</v>
      </c>
      <c r="S76">
        <v>48</v>
      </c>
      <c r="T76">
        <f t="shared" si="17"/>
        <v>-1</v>
      </c>
      <c r="U76" s="1">
        <v>42797</v>
      </c>
      <c r="V76" s="3">
        <f t="shared" si="11"/>
        <v>42795</v>
      </c>
      <c r="W76" s="4">
        <f t="shared" si="18"/>
        <v>42797</v>
      </c>
      <c r="X76" s="1" t="str">
        <f t="shared" si="12"/>
        <v>Friday</v>
      </c>
      <c r="Y76" s="2">
        <v>0.41164351851851855</v>
      </c>
      <c r="Z76" s="2">
        <f t="shared" si="13"/>
        <v>0.41666666666666663</v>
      </c>
      <c r="AA76">
        <f>1</f>
        <v>1</v>
      </c>
      <c r="AB76" s="1">
        <v>42797</v>
      </c>
      <c r="AC76" s="3">
        <f t="shared" si="14"/>
        <v>42795</v>
      </c>
      <c r="AD76" s="4">
        <f t="shared" si="19"/>
        <v>42797</v>
      </c>
      <c r="AE76" s="1" t="str">
        <f t="shared" si="15"/>
        <v>Friday</v>
      </c>
      <c r="AF76" s="2">
        <v>0.417025462962963</v>
      </c>
      <c r="AG76" s="2">
        <f t="shared" si="16"/>
        <v>0.41666666666666663</v>
      </c>
      <c r="AH76" t="s">
        <v>27</v>
      </c>
    </row>
    <row r="77" spans="1:34" x14ac:dyDescent="0.25">
      <c r="A77">
        <v>1257611</v>
      </c>
      <c r="B77" t="s">
        <v>97</v>
      </c>
      <c r="F77" t="s">
        <v>23</v>
      </c>
      <c r="H77">
        <v>5588</v>
      </c>
      <c r="I77" t="s">
        <v>79</v>
      </c>
      <c r="J77">
        <f>VLOOKUP(I77,Key!$A$1:$C$72,2,FALSE)</f>
        <v>43.038649999999997</v>
      </c>
      <c r="K77">
        <f>VLOOKUP(I77,Key!$A$1:$C$72,3,FALSE)</f>
        <v>-87.921930000000003</v>
      </c>
      <c r="L77" t="s">
        <v>29</v>
      </c>
      <c r="M77">
        <f>VLOOKUP(L77,Key!$A$1:$C$72,2,FALSE)</f>
        <v>43.042490000000001</v>
      </c>
      <c r="N77">
        <f>VLOOKUP(L77,Key!$A$1:$C$72,3,FALSE)</f>
        <v>-87.909959999999998</v>
      </c>
      <c r="O77">
        <v>6</v>
      </c>
      <c r="P77">
        <v>0</v>
      </c>
      <c r="Q77">
        <v>0.9</v>
      </c>
      <c r="R77">
        <v>0.9</v>
      </c>
      <c r="S77">
        <v>36</v>
      </c>
      <c r="T77">
        <f t="shared" si="17"/>
        <v>-1</v>
      </c>
      <c r="U77" s="1">
        <v>42809</v>
      </c>
      <c r="V77" s="3">
        <f t="shared" si="11"/>
        <v>42795</v>
      </c>
      <c r="W77" s="4">
        <f t="shared" si="18"/>
        <v>42809</v>
      </c>
      <c r="X77" s="1" t="str">
        <f t="shared" si="12"/>
        <v>Wednesday</v>
      </c>
      <c r="Y77" s="2">
        <v>0.30662037037037038</v>
      </c>
      <c r="Z77" s="2">
        <f t="shared" si="13"/>
        <v>0.29166666666666663</v>
      </c>
      <c r="AA77">
        <f>1</f>
        <v>1</v>
      </c>
      <c r="AB77" s="1">
        <v>42809</v>
      </c>
      <c r="AC77" s="3">
        <f t="shared" si="14"/>
        <v>42795</v>
      </c>
      <c r="AD77" s="4">
        <f t="shared" si="19"/>
        <v>42809</v>
      </c>
      <c r="AE77" s="1" t="str">
        <f t="shared" si="15"/>
        <v>Wednesday</v>
      </c>
      <c r="AF77" s="2">
        <v>0.3109837962962963</v>
      </c>
      <c r="AG77" s="2">
        <f t="shared" si="16"/>
        <v>0.29166666666666663</v>
      </c>
      <c r="AH77" t="s">
        <v>27</v>
      </c>
    </row>
    <row r="78" spans="1:34" x14ac:dyDescent="0.25">
      <c r="A78">
        <v>1290637</v>
      </c>
      <c r="B78" t="s">
        <v>97</v>
      </c>
      <c r="F78" t="s">
        <v>23</v>
      </c>
      <c r="H78">
        <v>28</v>
      </c>
      <c r="I78" t="s">
        <v>33</v>
      </c>
      <c r="J78">
        <f>VLOOKUP(I78,Key!$A$1:$C$72,2,FALSE)</f>
        <v>43.034619999999997</v>
      </c>
      <c r="K78">
        <f>VLOOKUP(I78,Key!$A$1:$C$72,3,FALSE)</f>
        <v>-87.917500000000004</v>
      </c>
      <c r="L78" t="s">
        <v>39</v>
      </c>
      <c r="M78">
        <f>VLOOKUP(L78,Key!$A$1:$C$72,2,FALSE)</f>
        <v>43.03913</v>
      </c>
      <c r="N78">
        <f>VLOOKUP(L78,Key!$A$1:$C$72,3,FALSE)</f>
        <v>-87.916150000000002</v>
      </c>
      <c r="O78">
        <v>4</v>
      </c>
      <c r="P78">
        <v>0</v>
      </c>
      <c r="Q78">
        <v>0.6</v>
      </c>
      <c r="R78">
        <v>0.6</v>
      </c>
      <c r="S78">
        <v>24</v>
      </c>
      <c r="T78">
        <f t="shared" si="17"/>
        <v>-1</v>
      </c>
      <c r="U78" s="1">
        <v>42811</v>
      </c>
      <c r="V78" s="3">
        <f t="shared" si="11"/>
        <v>42795</v>
      </c>
      <c r="W78" s="4">
        <f t="shared" si="18"/>
        <v>42811</v>
      </c>
      <c r="X78" s="1" t="str">
        <f t="shared" si="12"/>
        <v>Friday</v>
      </c>
      <c r="Y78" s="2">
        <v>0.42603009259259261</v>
      </c>
      <c r="Z78" s="2">
        <f t="shared" si="13"/>
        <v>0.41666666666666663</v>
      </c>
      <c r="AA78">
        <f>1</f>
        <v>1</v>
      </c>
      <c r="AB78" s="1">
        <v>42811</v>
      </c>
      <c r="AC78" s="3">
        <f t="shared" si="14"/>
        <v>42795</v>
      </c>
      <c r="AD78" s="4">
        <f t="shared" si="19"/>
        <v>42811</v>
      </c>
      <c r="AE78" s="1" t="str">
        <f t="shared" si="15"/>
        <v>Friday</v>
      </c>
      <c r="AF78" s="2">
        <v>0.42848379629629635</v>
      </c>
      <c r="AG78" s="2">
        <f t="shared" si="16"/>
        <v>0.41666666666666663</v>
      </c>
      <c r="AH78" t="s">
        <v>27</v>
      </c>
    </row>
    <row r="79" spans="1:34" x14ac:dyDescent="0.25">
      <c r="A79">
        <v>1290637</v>
      </c>
      <c r="B79" t="s">
        <v>97</v>
      </c>
      <c r="F79" t="s">
        <v>23</v>
      </c>
      <c r="H79">
        <v>279</v>
      </c>
      <c r="I79" t="s">
        <v>33</v>
      </c>
      <c r="J79">
        <f>VLOOKUP(I79,Key!$A$1:$C$72,2,FALSE)</f>
        <v>43.034619999999997</v>
      </c>
      <c r="K79">
        <f>VLOOKUP(I79,Key!$A$1:$C$72,3,FALSE)</f>
        <v>-87.917500000000004</v>
      </c>
      <c r="L79" t="s">
        <v>64</v>
      </c>
      <c r="M79">
        <f>VLOOKUP(L79,Key!$A$1:$C$72,2,FALSE)</f>
        <v>43.049909999999997</v>
      </c>
      <c r="N79">
        <f>VLOOKUP(L79,Key!$A$1:$C$72,3,FALSE)</f>
        <v>-87.914237</v>
      </c>
      <c r="O79">
        <v>8</v>
      </c>
      <c r="P79">
        <v>0</v>
      </c>
      <c r="Q79">
        <v>1.2</v>
      </c>
      <c r="R79">
        <v>1.1000000000000001</v>
      </c>
      <c r="S79">
        <v>48</v>
      </c>
      <c r="T79">
        <f t="shared" si="17"/>
        <v>-1</v>
      </c>
      <c r="U79" s="1">
        <v>42809</v>
      </c>
      <c r="V79" s="3">
        <f t="shared" si="11"/>
        <v>42795</v>
      </c>
      <c r="W79" s="4">
        <f t="shared" si="18"/>
        <v>42809</v>
      </c>
      <c r="X79" s="1" t="str">
        <f t="shared" si="12"/>
        <v>Wednesday</v>
      </c>
      <c r="Y79" s="2">
        <v>0.37490740740740741</v>
      </c>
      <c r="Z79" s="2">
        <f t="shared" si="13"/>
        <v>0.375</v>
      </c>
      <c r="AA79">
        <f>1</f>
        <v>1</v>
      </c>
      <c r="AB79" s="1">
        <v>42809</v>
      </c>
      <c r="AC79" s="3">
        <f t="shared" si="14"/>
        <v>42795</v>
      </c>
      <c r="AD79" s="4">
        <f t="shared" si="19"/>
        <v>42809</v>
      </c>
      <c r="AE79" s="1" t="str">
        <f t="shared" si="15"/>
        <v>Wednesday</v>
      </c>
      <c r="AF79" s="2">
        <v>0.37988425925925928</v>
      </c>
      <c r="AG79" s="2">
        <f t="shared" si="16"/>
        <v>0.375</v>
      </c>
      <c r="AH79" t="s">
        <v>27</v>
      </c>
    </row>
    <row r="80" spans="1:34" x14ac:dyDescent="0.25">
      <c r="A80">
        <v>1265200</v>
      </c>
      <c r="B80" t="s">
        <v>97</v>
      </c>
      <c r="F80" t="s">
        <v>23</v>
      </c>
      <c r="H80">
        <v>5435</v>
      </c>
      <c r="I80" t="s">
        <v>39</v>
      </c>
      <c r="J80">
        <f>VLOOKUP(I80,Key!$A$1:$C$72,2,FALSE)</f>
        <v>43.03913</v>
      </c>
      <c r="K80">
        <f>VLOOKUP(I80,Key!$A$1:$C$72,3,FALSE)</f>
        <v>-87.916150000000002</v>
      </c>
      <c r="L80" t="s">
        <v>47</v>
      </c>
      <c r="M80">
        <f>VLOOKUP(L80,Key!$A$1:$C$72,2,FALSE)</f>
        <v>43.049230000000001</v>
      </c>
      <c r="N80">
        <f>VLOOKUP(L80,Key!$A$1:$C$72,3,FALSE)</f>
        <v>-87.911940000000001</v>
      </c>
      <c r="O80">
        <v>8</v>
      </c>
      <c r="P80">
        <v>0</v>
      </c>
      <c r="Q80">
        <v>1.2</v>
      </c>
      <c r="R80">
        <v>1.1000000000000001</v>
      </c>
      <c r="S80">
        <v>48</v>
      </c>
      <c r="T80">
        <f t="shared" si="17"/>
        <v>-1</v>
      </c>
      <c r="U80" s="1">
        <v>42805</v>
      </c>
      <c r="V80" s="3">
        <f t="shared" si="11"/>
        <v>42795</v>
      </c>
      <c r="W80" s="4">
        <f t="shared" si="18"/>
        <v>42805</v>
      </c>
      <c r="X80" s="1" t="str">
        <f t="shared" si="12"/>
        <v>Saturday</v>
      </c>
      <c r="Y80" s="2">
        <v>0.72664351851851849</v>
      </c>
      <c r="Z80" s="2">
        <f t="shared" si="13"/>
        <v>0.70833333333333326</v>
      </c>
      <c r="AA80">
        <f>1</f>
        <v>1</v>
      </c>
      <c r="AB80" s="1">
        <v>42805</v>
      </c>
      <c r="AC80" s="3">
        <f t="shared" si="14"/>
        <v>42795</v>
      </c>
      <c r="AD80" s="4">
        <f t="shared" si="19"/>
        <v>42805</v>
      </c>
      <c r="AE80" s="1" t="str">
        <f t="shared" si="15"/>
        <v>Saturday</v>
      </c>
      <c r="AF80" s="2">
        <v>0.73234953703703709</v>
      </c>
      <c r="AG80" s="2">
        <f t="shared" si="16"/>
        <v>0.75</v>
      </c>
      <c r="AH80" t="s">
        <v>27</v>
      </c>
    </row>
    <row r="81" spans="1:34" x14ac:dyDescent="0.25">
      <c r="A81">
        <v>1095886</v>
      </c>
      <c r="B81" t="s">
        <v>97</v>
      </c>
      <c r="F81" t="s">
        <v>23</v>
      </c>
      <c r="H81">
        <v>274</v>
      </c>
      <c r="I81" t="s">
        <v>41</v>
      </c>
      <c r="J81">
        <f>VLOOKUP(I81,Key!$A$1:$C$72,2,FALSE)</f>
        <v>43.04824</v>
      </c>
      <c r="K81">
        <f>VLOOKUP(I81,Key!$A$1:$C$72,3,FALSE)</f>
        <v>-87.904970000000006</v>
      </c>
      <c r="L81" t="s">
        <v>29</v>
      </c>
      <c r="M81">
        <f>VLOOKUP(L81,Key!$A$1:$C$72,2,FALSE)</f>
        <v>43.042490000000001</v>
      </c>
      <c r="N81">
        <f>VLOOKUP(L81,Key!$A$1:$C$72,3,FALSE)</f>
        <v>-87.909959999999998</v>
      </c>
      <c r="O81">
        <v>69</v>
      </c>
      <c r="P81">
        <v>0</v>
      </c>
      <c r="Q81">
        <v>10.4</v>
      </c>
      <c r="R81">
        <v>9.8000000000000007</v>
      </c>
      <c r="S81">
        <v>414</v>
      </c>
      <c r="T81">
        <f t="shared" si="17"/>
        <v>-1</v>
      </c>
      <c r="U81" s="1">
        <v>42798</v>
      </c>
      <c r="V81" s="3">
        <f t="shared" si="11"/>
        <v>42795</v>
      </c>
      <c r="W81" s="4">
        <f t="shared" si="18"/>
        <v>42798</v>
      </c>
      <c r="X81" s="1" t="str">
        <f t="shared" si="12"/>
        <v>Saturday</v>
      </c>
      <c r="Y81" s="2">
        <v>0.77274305555555556</v>
      </c>
      <c r="Z81" s="2">
        <f t="shared" si="13"/>
        <v>0.79166666666666663</v>
      </c>
      <c r="AA81">
        <f>1</f>
        <v>1</v>
      </c>
      <c r="AB81" s="1">
        <v>42798</v>
      </c>
      <c r="AC81" s="3">
        <f t="shared" si="14"/>
        <v>42795</v>
      </c>
      <c r="AD81" s="4">
        <f t="shared" si="19"/>
        <v>42798</v>
      </c>
      <c r="AE81" s="1" t="str">
        <f t="shared" si="15"/>
        <v>Saturday</v>
      </c>
      <c r="AF81" s="2">
        <v>0.82019675925925928</v>
      </c>
      <c r="AG81" s="2">
        <f t="shared" si="16"/>
        <v>0.83333333333333326</v>
      </c>
      <c r="AH81" t="s">
        <v>27</v>
      </c>
    </row>
    <row r="82" spans="1:34" x14ac:dyDescent="0.25">
      <c r="A82">
        <v>1273080</v>
      </c>
      <c r="B82" t="s">
        <v>97</v>
      </c>
      <c r="F82" t="s">
        <v>23</v>
      </c>
      <c r="H82">
        <v>5516</v>
      </c>
      <c r="I82" t="s">
        <v>70</v>
      </c>
      <c r="J82">
        <f>VLOOKUP(I82,Key!$A$1:$C$72,2,FALSE)</f>
        <v>43.053040000000003</v>
      </c>
      <c r="K82">
        <f>VLOOKUP(I82,Key!$A$1:$C$72,3,FALSE)</f>
        <v>-87.897660000000002</v>
      </c>
      <c r="L82" t="s">
        <v>30</v>
      </c>
      <c r="M82">
        <f>VLOOKUP(L82,Key!$A$1:$C$72,2,FALSE)</f>
        <v>43.05847</v>
      </c>
      <c r="N82">
        <f>VLOOKUP(L82,Key!$A$1:$C$72,3,FALSE)</f>
        <v>-87.898079999999993</v>
      </c>
      <c r="O82">
        <v>2</v>
      </c>
      <c r="P82">
        <v>0</v>
      </c>
      <c r="Q82">
        <v>0.3</v>
      </c>
      <c r="R82">
        <v>0.3</v>
      </c>
      <c r="S82">
        <v>12</v>
      </c>
      <c r="T82">
        <f t="shared" si="17"/>
        <v>-1</v>
      </c>
      <c r="U82" s="1">
        <v>42824</v>
      </c>
      <c r="V82" s="3">
        <f t="shared" si="11"/>
        <v>42795</v>
      </c>
      <c r="W82" s="4">
        <f t="shared" si="18"/>
        <v>42824</v>
      </c>
      <c r="X82" s="1" t="str">
        <f t="shared" si="12"/>
        <v>Thursday</v>
      </c>
      <c r="Y82" s="2">
        <v>8.5555555555555551E-2</v>
      </c>
      <c r="Z82" s="2">
        <f t="shared" si="13"/>
        <v>8.3333333333333329E-2</v>
      </c>
      <c r="AA82">
        <f>1</f>
        <v>1</v>
      </c>
      <c r="AB82" s="1">
        <v>42824</v>
      </c>
      <c r="AC82" s="3">
        <f t="shared" si="14"/>
        <v>42795</v>
      </c>
      <c r="AD82" s="4">
        <f t="shared" si="19"/>
        <v>42824</v>
      </c>
      <c r="AE82" s="1" t="str">
        <f t="shared" si="15"/>
        <v>Thursday</v>
      </c>
      <c r="AF82" s="2">
        <v>8.7164351851851854E-2</v>
      </c>
      <c r="AG82" s="2">
        <f t="shared" si="16"/>
        <v>8.3333333333333329E-2</v>
      </c>
      <c r="AH82" t="s">
        <v>27</v>
      </c>
    </row>
    <row r="83" spans="1:34" x14ac:dyDescent="0.25">
      <c r="A83">
        <v>1257611</v>
      </c>
      <c r="B83" t="s">
        <v>97</v>
      </c>
      <c r="F83" t="s">
        <v>23</v>
      </c>
      <c r="H83">
        <v>11123</v>
      </c>
      <c r="I83" t="s">
        <v>79</v>
      </c>
      <c r="J83">
        <f>VLOOKUP(I83,Key!$A$1:$C$72,2,FALSE)</f>
        <v>43.038649999999997</v>
      </c>
      <c r="K83">
        <f>VLOOKUP(I83,Key!$A$1:$C$72,3,FALSE)</f>
        <v>-87.921930000000003</v>
      </c>
      <c r="L83" t="s">
        <v>29</v>
      </c>
      <c r="M83">
        <f>VLOOKUP(L83,Key!$A$1:$C$72,2,FALSE)</f>
        <v>43.042490000000001</v>
      </c>
      <c r="N83">
        <f>VLOOKUP(L83,Key!$A$1:$C$72,3,FALSE)</f>
        <v>-87.909959999999998</v>
      </c>
      <c r="O83">
        <v>6</v>
      </c>
      <c r="P83">
        <v>0</v>
      </c>
      <c r="Q83">
        <v>0.9</v>
      </c>
      <c r="R83">
        <v>0.9</v>
      </c>
      <c r="S83">
        <v>36</v>
      </c>
      <c r="T83">
        <f t="shared" si="17"/>
        <v>-1</v>
      </c>
      <c r="U83" s="1">
        <v>42796</v>
      </c>
      <c r="V83" s="3">
        <f t="shared" si="11"/>
        <v>42795</v>
      </c>
      <c r="W83" s="4">
        <f t="shared" si="18"/>
        <v>42796</v>
      </c>
      <c r="X83" s="1" t="str">
        <f t="shared" si="12"/>
        <v>Thursday</v>
      </c>
      <c r="Y83" s="2">
        <v>0.30712962962962964</v>
      </c>
      <c r="Z83" s="2">
        <f t="shared" si="13"/>
        <v>0.29166666666666663</v>
      </c>
      <c r="AA83">
        <f>1</f>
        <v>1</v>
      </c>
      <c r="AB83" s="1">
        <v>42796</v>
      </c>
      <c r="AC83" s="3">
        <f t="shared" si="14"/>
        <v>42795</v>
      </c>
      <c r="AD83" s="4">
        <f t="shared" si="19"/>
        <v>42796</v>
      </c>
      <c r="AE83" s="1" t="str">
        <f t="shared" si="15"/>
        <v>Thursday</v>
      </c>
      <c r="AF83" s="2">
        <v>0.31127314814814816</v>
      </c>
      <c r="AG83" s="2">
        <f t="shared" si="16"/>
        <v>0.29166666666666663</v>
      </c>
      <c r="AH83" t="s">
        <v>27</v>
      </c>
    </row>
    <row r="84" spans="1:34" x14ac:dyDescent="0.25">
      <c r="A84">
        <v>1200587</v>
      </c>
      <c r="B84" t="s">
        <v>97</v>
      </c>
      <c r="F84" t="s">
        <v>23</v>
      </c>
      <c r="H84">
        <v>5435</v>
      </c>
      <c r="I84" t="s">
        <v>41</v>
      </c>
      <c r="J84">
        <f>VLOOKUP(I84,Key!$A$1:$C$72,2,FALSE)</f>
        <v>43.04824</v>
      </c>
      <c r="K84">
        <f>VLOOKUP(I84,Key!$A$1:$C$72,3,FALSE)</f>
        <v>-87.904970000000006</v>
      </c>
      <c r="L84" t="s">
        <v>32</v>
      </c>
      <c r="M84">
        <f>VLOOKUP(L84,Key!$A$1:$C$72,2,FALSE)</f>
        <v>43.038719999999998</v>
      </c>
      <c r="N84">
        <f>VLOOKUP(L84,Key!$A$1:$C$72,3,FALSE)</f>
        <v>-87.905339999999995</v>
      </c>
      <c r="O84">
        <v>6</v>
      </c>
      <c r="P84">
        <v>0</v>
      </c>
      <c r="Q84">
        <v>0.9</v>
      </c>
      <c r="R84">
        <v>0.9</v>
      </c>
      <c r="S84">
        <v>36</v>
      </c>
      <c r="T84">
        <f t="shared" si="17"/>
        <v>-1</v>
      </c>
      <c r="U84" s="1">
        <v>42823</v>
      </c>
      <c r="V84" s="3">
        <f t="shared" si="11"/>
        <v>42795</v>
      </c>
      <c r="W84" s="4">
        <f t="shared" si="18"/>
        <v>42823</v>
      </c>
      <c r="X84" s="1" t="str">
        <f t="shared" si="12"/>
        <v>Wednesday</v>
      </c>
      <c r="Y84" s="2">
        <v>0.39682870370370371</v>
      </c>
      <c r="Z84" s="2">
        <f t="shared" si="13"/>
        <v>0.41666666666666663</v>
      </c>
      <c r="AA84">
        <f>1</f>
        <v>1</v>
      </c>
      <c r="AB84" s="1">
        <v>42823</v>
      </c>
      <c r="AC84" s="3">
        <f t="shared" si="14"/>
        <v>42795</v>
      </c>
      <c r="AD84" s="4">
        <f t="shared" si="19"/>
        <v>42823</v>
      </c>
      <c r="AE84" s="1" t="str">
        <f t="shared" si="15"/>
        <v>Wednesday</v>
      </c>
      <c r="AF84" s="2">
        <v>0.4007175925925926</v>
      </c>
      <c r="AG84" s="2">
        <f t="shared" si="16"/>
        <v>0.41666666666666663</v>
      </c>
      <c r="AH84" t="s">
        <v>27</v>
      </c>
    </row>
    <row r="85" spans="1:34" x14ac:dyDescent="0.25">
      <c r="A85">
        <v>1257611</v>
      </c>
      <c r="B85" t="s">
        <v>97</v>
      </c>
      <c r="F85" t="s">
        <v>23</v>
      </c>
      <c r="H85">
        <v>5589</v>
      </c>
      <c r="I85" t="s">
        <v>29</v>
      </c>
      <c r="J85">
        <f>VLOOKUP(I85,Key!$A$1:$C$72,2,FALSE)</f>
        <v>43.042490000000001</v>
      </c>
      <c r="K85">
        <f>VLOOKUP(I85,Key!$A$1:$C$72,3,FALSE)</f>
        <v>-87.909959999999998</v>
      </c>
      <c r="L85" t="s">
        <v>73</v>
      </c>
      <c r="M85">
        <f>VLOOKUP(L85,Key!$A$1:$C$72,2,FALSE)</f>
        <v>43.040349999999997</v>
      </c>
      <c r="N85">
        <f>VLOOKUP(L85,Key!$A$1:$C$72,3,FALSE)</f>
        <v>-87.920760000000001</v>
      </c>
      <c r="O85">
        <v>6</v>
      </c>
      <c r="P85">
        <v>0</v>
      </c>
      <c r="Q85">
        <v>0.9</v>
      </c>
      <c r="R85">
        <v>0.9</v>
      </c>
      <c r="S85">
        <v>36</v>
      </c>
      <c r="T85">
        <f t="shared" si="17"/>
        <v>-1</v>
      </c>
      <c r="U85" s="1">
        <v>42818</v>
      </c>
      <c r="V85" s="3">
        <f t="shared" si="11"/>
        <v>42795</v>
      </c>
      <c r="W85" s="4">
        <f t="shared" si="18"/>
        <v>42818</v>
      </c>
      <c r="X85" s="1" t="str">
        <f t="shared" si="12"/>
        <v>Friday</v>
      </c>
      <c r="Y85" s="2">
        <v>0.70521990740740748</v>
      </c>
      <c r="Z85" s="2">
        <f t="shared" si="13"/>
        <v>0.70833333333333326</v>
      </c>
      <c r="AA85">
        <f>1</f>
        <v>1</v>
      </c>
      <c r="AB85" s="1">
        <v>42818</v>
      </c>
      <c r="AC85" s="3">
        <f t="shared" si="14"/>
        <v>42795</v>
      </c>
      <c r="AD85" s="4">
        <f t="shared" si="19"/>
        <v>42818</v>
      </c>
      <c r="AE85" s="1" t="str">
        <f t="shared" si="15"/>
        <v>Friday</v>
      </c>
      <c r="AF85" s="2">
        <v>0.70936342592592594</v>
      </c>
      <c r="AG85" s="2">
        <f t="shared" si="16"/>
        <v>0.70833333333333326</v>
      </c>
      <c r="AH85" t="s">
        <v>27</v>
      </c>
    </row>
    <row r="86" spans="1:34" x14ac:dyDescent="0.25">
      <c r="A86">
        <v>1171974</v>
      </c>
      <c r="B86" t="s">
        <v>97</v>
      </c>
      <c r="F86" t="s">
        <v>23</v>
      </c>
      <c r="H86">
        <v>11151</v>
      </c>
      <c r="I86" t="s">
        <v>80</v>
      </c>
      <c r="J86">
        <f>VLOOKUP(I86,Key!$A$1:$C$72,2,FALSE)</f>
        <v>43.052460000000004</v>
      </c>
      <c r="K86">
        <f>VLOOKUP(I86,Key!$A$1:$C$72,3,FALSE)</f>
        <v>-87.891000000000005</v>
      </c>
      <c r="L86" t="s">
        <v>32</v>
      </c>
      <c r="M86">
        <f>VLOOKUP(L86,Key!$A$1:$C$72,2,FALSE)</f>
        <v>43.038719999999998</v>
      </c>
      <c r="N86">
        <f>VLOOKUP(L86,Key!$A$1:$C$72,3,FALSE)</f>
        <v>-87.905339999999995</v>
      </c>
      <c r="O86">
        <v>7</v>
      </c>
      <c r="P86">
        <v>0</v>
      </c>
      <c r="Q86">
        <v>1.1000000000000001</v>
      </c>
      <c r="R86">
        <v>1</v>
      </c>
      <c r="S86">
        <v>42</v>
      </c>
      <c r="T86">
        <f t="shared" si="17"/>
        <v>-1</v>
      </c>
      <c r="U86" s="1">
        <v>42796</v>
      </c>
      <c r="V86" s="3">
        <f t="shared" si="11"/>
        <v>42795</v>
      </c>
      <c r="W86" s="4">
        <f t="shared" si="18"/>
        <v>42796</v>
      </c>
      <c r="X86" s="1" t="str">
        <f t="shared" si="12"/>
        <v>Thursday</v>
      </c>
      <c r="Y86" s="2">
        <v>0.8840972222222222</v>
      </c>
      <c r="Z86" s="2">
        <f t="shared" si="13"/>
        <v>0.875</v>
      </c>
      <c r="AA86">
        <f>1</f>
        <v>1</v>
      </c>
      <c r="AB86" s="1">
        <v>42796</v>
      </c>
      <c r="AC86" s="3">
        <f t="shared" si="14"/>
        <v>42795</v>
      </c>
      <c r="AD86" s="4">
        <f t="shared" si="19"/>
        <v>42796</v>
      </c>
      <c r="AE86" s="1" t="str">
        <f t="shared" si="15"/>
        <v>Thursday</v>
      </c>
      <c r="AF86" s="2">
        <v>0.88947916666666671</v>
      </c>
      <c r="AG86" s="2">
        <f t="shared" si="16"/>
        <v>0.875</v>
      </c>
      <c r="AH86" t="s">
        <v>27</v>
      </c>
    </row>
    <row r="87" spans="1:34" x14ac:dyDescent="0.25">
      <c r="A87">
        <v>1095886</v>
      </c>
      <c r="B87" t="s">
        <v>97</v>
      </c>
      <c r="F87" t="s">
        <v>23</v>
      </c>
      <c r="H87">
        <v>5433</v>
      </c>
      <c r="I87" t="s">
        <v>43</v>
      </c>
      <c r="J87">
        <f>VLOOKUP(I87,Key!$A$1:$C$72,2,FALSE)</f>
        <v>43.03886</v>
      </c>
      <c r="K87">
        <f>VLOOKUP(I87,Key!$A$1:$C$72,3,FALSE)</f>
        <v>-87.902720000000002</v>
      </c>
      <c r="L87" t="s">
        <v>69</v>
      </c>
      <c r="M87">
        <f>VLOOKUP(L87,Key!$A$1:$C$72,2,FALSE)</f>
        <v>43.048200000000001</v>
      </c>
      <c r="N87">
        <f>VLOOKUP(L87,Key!$A$1:$C$72,3,FALSE)</f>
        <v>-87.900859999999994</v>
      </c>
      <c r="O87">
        <v>5</v>
      </c>
      <c r="P87">
        <v>0</v>
      </c>
      <c r="Q87">
        <v>0.8</v>
      </c>
      <c r="R87">
        <v>0.7</v>
      </c>
      <c r="S87">
        <v>30</v>
      </c>
      <c r="T87">
        <f t="shared" si="17"/>
        <v>-1</v>
      </c>
      <c r="U87" s="1">
        <v>42810</v>
      </c>
      <c r="V87" s="3">
        <f t="shared" si="11"/>
        <v>42795</v>
      </c>
      <c r="W87" s="4">
        <f t="shared" si="18"/>
        <v>42810</v>
      </c>
      <c r="X87" s="1" t="str">
        <f t="shared" si="12"/>
        <v>Thursday</v>
      </c>
      <c r="Y87" s="2">
        <v>0.70590277777777777</v>
      </c>
      <c r="Z87" s="2">
        <f t="shared" si="13"/>
        <v>0.70833333333333326</v>
      </c>
      <c r="AA87">
        <f>1</f>
        <v>1</v>
      </c>
      <c r="AB87" s="1">
        <v>42810</v>
      </c>
      <c r="AC87" s="3">
        <f t="shared" si="14"/>
        <v>42795</v>
      </c>
      <c r="AD87" s="4">
        <f t="shared" si="19"/>
        <v>42810</v>
      </c>
      <c r="AE87" s="1" t="str">
        <f t="shared" si="15"/>
        <v>Thursday</v>
      </c>
      <c r="AF87" s="2">
        <v>0.7096527777777778</v>
      </c>
      <c r="AG87" s="2">
        <f t="shared" si="16"/>
        <v>0.70833333333333326</v>
      </c>
      <c r="AH87" t="s">
        <v>27</v>
      </c>
    </row>
    <row r="88" spans="1:34" x14ac:dyDescent="0.25">
      <c r="A88">
        <v>1119467</v>
      </c>
      <c r="B88" t="s">
        <v>97</v>
      </c>
      <c r="F88" t="s">
        <v>23</v>
      </c>
      <c r="H88">
        <v>11111</v>
      </c>
      <c r="I88" t="s">
        <v>39</v>
      </c>
      <c r="J88">
        <f>VLOOKUP(I88,Key!$A$1:$C$72,2,FALSE)</f>
        <v>43.03913</v>
      </c>
      <c r="K88">
        <f>VLOOKUP(I88,Key!$A$1:$C$72,3,FALSE)</f>
        <v>-87.916150000000002</v>
      </c>
      <c r="L88" t="s">
        <v>73</v>
      </c>
      <c r="M88">
        <f>VLOOKUP(L88,Key!$A$1:$C$72,2,FALSE)</f>
        <v>43.040349999999997</v>
      </c>
      <c r="N88">
        <f>VLOOKUP(L88,Key!$A$1:$C$72,3,FALSE)</f>
        <v>-87.920760000000001</v>
      </c>
      <c r="O88">
        <v>19</v>
      </c>
      <c r="P88">
        <v>0</v>
      </c>
      <c r="Q88">
        <v>2.9</v>
      </c>
      <c r="R88">
        <v>2.7</v>
      </c>
      <c r="S88">
        <v>114</v>
      </c>
      <c r="T88">
        <f t="shared" si="17"/>
        <v>-1</v>
      </c>
      <c r="U88" s="1">
        <v>42807</v>
      </c>
      <c r="V88" s="3">
        <f t="shared" si="11"/>
        <v>42795</v>
      </c>
      <c r="W88" s="4">
        <f t="shared" si="18"/>
        <v>42807</v>
      </c>
      <c r="X88" s="1" t="str">
        <f t="shared" si="12"/>
        <v>Monday</v>
      </c>
      <c r="Y88" s="2">
        <v>0.58968750000000003</v>
      </c>
      <c r="Z88" s="2">
        <f t="shared" si="13"/>
        <v>0.58333333333333326</v>
      </c>
      <c r="AA88">
        <f>1</f>
        <v>1</v>
      </c>
      <c r="AB88" s="1">
        <v>42807</v>
      </c>
      <c r="AC88" s="3">
        <f t="shared" si="14"/>
        <v>42795</v>
      </c>
      <c r="AD88" s="4">
        <f t="shared" si="19"/>
        <v>42807</v>
      </c>
      <c r="AE88" s="1" t="str">
        <f t="shared" si="15"/>
        <v>Monday</v>
      </c>
      <c r="AF88" s="2">
        <v>0.60328703703703701</v>
      </c>
      <c r="AG88" s="2">
        <f t="shared" si="16"/>
        <v>0.58333333333333326</v>
      </c>
      <c r="AH88" t="s">
        <v>27</v>
      </c>
    </row>
    <row r="89" spans="1:34" x14ac:dyDescent="0.25">
      <c r="A89">
        <v>952950</v>
      </c>
      <c r="B89" t="s">
        <v>88</v>
      </c>
      <c r="E89">
        <v>53188</v>
      </c>
      <c r="F89" t="s">
        <v>23</v>
      </c>
      <c r="G89" t="s">
        <v>89</v>
      </c>
      <c r="H89">
        <v>5462</v>
      </c>
      <c r="I89" t="s">
        <v>74</v>
      </c>
      <c r="J89">
        <f>VLOOKUP(I89,Key!$A$1:$C$72,2,FALSE)</f>
        <v>43.040154000000001</v>
      </c>
      <c r="K89">
        <f>VLOOKUP(I89,Key!$A$1:$C$72,3,FALSE)</f>
        <v>-87.932113000000001</v>
      </c>
      <c r="L89" t="s">
        <v>74</v>
      </c>
      <c r="M89">
        <f>VLOOKUP(L89,Key!$A$1:$C$72,2,FALSE)</f>
        <v>43.040154000000001</v>
      </c>
      <c r="N89">
        <f>VLOOKUP(L89,Key!$A$1:$C$72,3,FALSE)</f>
        <v>-87.932113000000001</v>
      </c>
      <c r="O89">
        <v>5</v>
      </c>
      <c r="P89">
        <v>3</v>
      </c>
      <c r="Q89">
        <v>0.8</v>
      </c>
      <c r="R89">
        <v>0.7</v>
      </c>
      <c r="S89">
        <v>30</v>
      </c>
      <c r="T89">
        <f t="shared" si="17"/>
        <v>-1</v>
      </c>
      <c r="U89" s="1">
        <v>42802</v>
      </c>
      <c r="V89" s="3">
        <f t="shared" si="11"/>
        <v>42795</v>
      </c>
      <c r="W89" s="4">
        <f t="shared" si="18"/>
        <v>42802</v>
      </c>
      <c r="X89" s="1" t="str">
        <f t="shared" si="12"/>
        <v>Wednesday</v>
      </c>
      <c r="Y89" s="2">
        <v>0.73589120370370376</v>
      </c>
      <c r="Z89" s="2">
        <f t="shared" si="13"/>
        <v>0.75</v>
      </c>
      <c r="AA89">
        <f>1</f>
        <v>1</v>
      </c>
      <c r="AB89" s="1">
        <v>42802</v>
      </c>
      <c r="AC89" s="3">
        <f t="shared" si="14"/>
        <v>42795</v>
      </c>
      <c r="AD89" s="4">
        <f t="shared" si="19"/>
        <v>42802</v>
      </c>
      <c r="AE89" s="1" t="str">
        <f t="shared" si="15"/>
        <v>Wednesday</v>
      </c>
      <c r="AF89" s="2">
        <v>0.73908564814814814</v>
      </c>
      <c r="AG89" s="2">
        <f t="shared" si="16"/>
        <v>0.75</v>
      </c>
      <c r="AH89" t="s">
        <v>35</v>
      </c>
    </row>
    <row r="90" spans="1:34" x14ac:dyDescent="0.25">
      <c r="A90">
        <v>1088303</v>
      </c>
      <c r="B90" t="s">
        <v>88</v>
      </c>
      <c r="E90">
        <v>93010</v>
      </c>
      <c r="F90" t="s">
        <v>23</v>
      </c>
      <c r="G90" t="s">
        <v>89</v>
      </c>
      <c r="H90">
        <v>11132</v>
      </c>
      <c r="I90" t="s">
        <v>36</v>
      </c>
      <c r="J90">
        <f>VLOOKUP(I90,Key!$A$1:$C$72,2,FALSE)</f>
        <v>43.038580000000003</v>
      </c>
      <c r="K90">
        <f>VLOOKUP(I90,Key!$A$1:$C$72,3,FALSE)</f>
        <v>-87.90934</v>
      </c>
      <c r="L90" t="s">
        <v>79</v>
      </c>
      <c r="M90">
        <f>VLOOKUP(L90,Key!$A$1:$C$72,2,FALSE)</f>
        <v>43.038649999999997</v>
      </c>
      <c r="N90">
        <f>VLOOKUP(L90,Key!$A$1:$C$72,3,FALSE)</f>
        <v>-87.921930000000003</v>
      </c>
      <c r="O90">
        <v>7</v>
      </c>
      <c r="P90">
        <v>0</v>
      </c>
      <c r="Q90">
        <v>1.1000000000000001</v>
      </c>
      <c r="R90">
        <v>1</v>
      </c>
      <c r="S90">
        <v>42</v>
      </c>
      <c r="T90">
        <f t="shared" si="17"/>
        <v>-1</v>
      </c>
      <c r="U90" s="1">
        <v>42823</v>
      </c>
      <c r="V90" s="3">
        <f t="shared" si="11"/>
        <v>42795</v>
      </c>
      <c r="W90" s="4">
        <f t="shared" si="18"/>
        <v>42823</v>
      </c>
      <c r="X90" s="1" t="str">
        <f t="shared" si="12"/>
        <v>Wednesday</v>
      </c>
      <c r="Y90" s="2">
        <v>0.56232638888888886</v>
      </c>
      <c r="Z90" s="2">
        <f t="shared" si="13"/>
        <v>0.54166666666666663</v>
      </c>
      <c r="AA90">
        <f>1</f>
        <v>1</v>
      </c>
      <c r="AB90" s="1">
        <v>42823</v>
      </c>
      <c r="AC90" s="3">
        <f t="shared" si="14"/>
        <v>42795</v>
      </c>
      <c r="AD90" s="4">
        <f t="shared" si="19"/>
        <v>42823</v>
      </c>
      <c r="AE90" s="1" t="str">
        <f t="shared" si="15"/>
        <v>Wednesday</v>
      </c>
      <c r="AF90" s="2">
        <v>0.56734953703703705</v>
      </c>
      <c r="AG90" s="2">
        <f t="shared" si="16"/>
        <v>0.58333333333333326</v>
      </c>
      <c r="AH90" t="s">
        <v>27</v>
      </c>
    </row>
    <row r="91" spans="1:34" x14ac:dyDescent="0.25">
      <c r="A91">
        <v>1148204</v>
      </c>
      <c r="B91" t="s">
        <v>88</v>
      </c>
      <c r="E91">
        <v>53233</v>
      </c>
      <c r="F91" t="s">
        <v>23</v>
      </c>
      <c r="G91" t="s">
        <v>89</v>
      </c>
      <c r="H91">
        <v>237</v>
      </c>
      <c r="I91" t="s">
        <v>74</v>
      </c>
      <c r="J91">
        <f>VLOOKUP(I91,Key!$A$1:$C$72,2,FALSE)</f>
        <v>43.040154000000001</v>
      </c>
      <c r="K91">
        <f>VLOOKUP(I91,Key!$A$1:$C$72,3,FALSE)</f>
        <v>-87.932113000000001</v>
      </c>
      <c r="L91" t="s">
        <v>62</v>
      </c>
      <c r="M91">
        <f>VLOOKUP(L91,Key!$A$1:$C$72,2,FALSE)</f>
        <v>43.058010000000003</v>
      </c>
      <c r="N91">
        <f>VLOOKUP(L91,Key!$A$1:$C$72,3,FALSE)</f>
        <v>-87.877300000000005</v>
      </c>
      <c r="O91">
        <v>63</v>
      </c>
      <c r="P91">
        <v>0</v>
      </c>
      <c r="Q91">
        <v>9.5</v>
      </c>
      <c r="R91">
        <v>9</v>
      </c>
      <c r="S91">
        <v>378</v>
      </c>
      <c r="T91">
        <f t="shared" si="17"/>
        <v>-1</v>
      </c>
      <c r="U91" s="1">
        <v>42818</v>
      </c>
      <c r="V91" s="3">
        <f t="shared" si="11"/>
        <v>42795</v>
      </c>
      <c r="W91" s="4">
        <f t="shared" si="18"/>
        <v>42818</v>
      </c>
      <c r="X91" s="1" t="str">
        <f t="shared" si="12"/>
        <v>Friday</v>
      </c>
      <c r="Y91" s="2">
        <v>0.6012615740740741</v>
      </c>
      <c r="Z91" s="2">
        <f t="shared" si="13"/>
        <v>0.58333333333333326</v>
      </c>
      <c r="AA91">
        <f>1</f>
        <v>1</v>
      </c>
      <c r="AB91" s="1">
        <v>42818</v>
      </c>
      <c r="AC91" s="3">
        <f t="shared" si="14"/>
        <v>42795</v>
      </c>
      <c r="AD91" s="4">
        <f t="shared" si="19"/>
        <v>42818</v>
      </c>
      <c r="AE91" s="1" t="str">
        <f t="shared" si="15"/>
        <v>Friday</v>
      </c>
      <c r="AF91" s="2">
        <v>0.6449421296296296</v>
      </c>
      <c r="AG91" s="2">
        <f t="shared" si="16"/>
        <v>0.625</v>
      </c>
      <c r="AH91" t="s">
        <v>27</v>
      </c>
    </row>
    <row r="92" spans="1:34" x14ac:dyDescent="0.25">
      <c r="A92">
        <v>1177665</v>
      </c>
      <c r="B92" t="s">
        <v>88</v>
      </c>
      <c r="E92">
        <v>10509</v>
      </c>
      <c r="F92" t="s">
        <v>23</v>
      </c>
      <c r="G92" t="s">
        <v>89</v>
      </c>
      <c r="H92">
        <v>344</v>
      </c>
      <c r="I92" t="s">
        <v>85</v>
      </c>
      <c r="J92">
        <f>VLOOKUP(I92,Key!$A$1:$C$72,2,FALSE)</f>
        <v>43.041646999999998</v>
      </c>
      <c r="K92">
        <f>VLOOKUP(I92,Key!$A$1:$C$72,3,FALSE)</f>
        <v>-87.927257999999995</v>
      </c>
      <c r="L92" t="s">
        <v>61</v>
      </c>
      <c r="M92">
        <f>VLOOKUP(L92,Key!$A$1:$C$72,2,FALSE)</f>
        <v>43.058619999999998</v>
      </c>
      <c r="N92">
        <f>VLOOKUP(L92,Key!$A$1:$C$72,3,FALSE)</f>
        <v>-87.885319999999993</v>
      </c>
      <c r="O92">
        <v>27</v>
      </c>
      <c r="P92">
        <v>3</v>
      </c>
      <c r="Q92">
        <v>4.0999999999999996</v>
      </c>
      <c r="R92">
        <v>3.8</v>
      </c>
      <c r="S92">
        <v>162</v>
      </c>
      <c r="T92">
        <f t="shared" si="17"/>
        <v>-1</v>
      </c>
      <c r="U92" s="1">
        <v>42799</v>
      </c>
      <c r="V92" s="3">
        <f t="shared" si="11"/>
        <v>42795</v>
      </c>
      <c r="W92" s="4">
        <f t="shared" si="18"/>
        <v>42799</v>
      </c>
      <c r="X92" s="1" t="str">
        <f t="shared" si="12"/>
        <v>Sunday</v>
      </c>
      <c r="Y92" s="2">
        <v>0.51730324074074074</v>
      </c>
      <c r="Z92" s="2">
        <f t="shared" si="13"/>
        <v>0.5</v>
      </c>
      <c r="AA92">
        <f>1</f>
        <v>1</v>
      </c>
      <c r="AB92" s="1">
        <v>42799</v>
      </c>
      <c r="AC92" s="3">
        <f t="shared" si="14"/>
        <v>42795</v>
      </c>
      <c r="AD92" s="4">
        <f t="shared" si="19"/>
        <v>42799</v>
      </c>
      <c r="AE92" s="1" t="str">
        <f t="shared" si="15"/>
        <v>Sunday</v>
      </c>
      <c r="AF92" s="2">
        <v>0.53596064814814814</v>
      </c>
      <c r="AG92" s="2">
        <f t="shared" si="16"/>
        <v>0.54166666666666663</v>
      </c>
      <c r="AH92" t="s">
        <v>27</v>
      </c>
    </row>
    <row r="93" spans="1:34" x14ac:dyDescent="0.25">
      <c r="A93">
        <v>1198458</v>
      </c>
      <c r="B93" t="s">
        <v>88</v>
      </c>
      <c r="E93">
        <v>53207</v>
      </c>
      <c r="F93" t="s">
        <v>23</v>
      </c>
      <c r="G93" t="s">
        <v>89</v>
      </c>
      <c r="H93">
        <v>9</v>
      </c>
      <c r="I93" t="s">
        <v>78</v>
      </c>
      <c r="J93">
        <f>VLOOKUP(I93,Key!$A$1:$C$72,2,FALSE)</f>
        <v>43.060250000000003</v>
      </c>
      <c r="K93">
        <f>VLOOKUP(I93,Key!$A$1:$C$72,3,FALSE)</f>
        <v>-87.892169999999993</v>
      </c>
      <c r="L93" t="s">
        <v>78</v>
      </c>
      <c r="M93">
        <f>VLOOKUP(L93,Key!$A$1:$C$72,2,FALSE)</f>
        <v>43.060250000000003</v>
      </c>
      <c r="N93">
        <f>VLOOKUP(L93,Key!$A$1:$C$72,3,FALSE)</f>
        <v>-87.892169999999993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17"/>
        <v>-1</v>
      </c>
      <c r="U93" s="1">
        <v>42804</v>
      </c>
      <c r="V93" s="3">
        <f t="shared" si="11"/>
        <v>42795</v>
      </c>
      <c r="W93" s="4">
        <f t="shared" si="18"/>
        <v>42804</v>
      </c>
      <c r="X93" s="1" t="str">
        <f t="shared" si="12"/>
        <v>Friday</v>
      </c>
      <c r="Y93" s="2">
        <v>0.55765046296296295</v>
      </c>
      <c r="Z93" s="2">
        <f t="shared" si="13"/>
        <v>0.54166666666666663</v>
      </c>
      <c r="AA93">
        <f>1</f>
        <v>1</v>
      </c>
      <c r="AB93" s="1">
        <v>42804</v>
      </c>
      <c r="AC93" s="3">
        <f t="shared" si="14"/>
        <v>42795</v>
      </c>
      <c r="AD93" s="4">
        <f t="shared" si="19"/>
        <v>42804</v>
      </c>
      <c r="AE93" s="1" t="str">
        <f t="shared" si="15"/>
        <v>Friday</v>
      </c>
      <c r="AF93" s="2">
        <v>0.55777777777777782</v>
      </c>
      <c r="AG93" s="2">
        <f t="shared" si="16"/>
        <v>0.54166666666666663</v>
      </c>
      <c r="AH93" t="s">
        <v>35</v>
      </c>
    </row>
    <row r="94" spans="1:34" x14ac:dyDescent="0.25">
      <c r="A94">
        <v>1257677</v>
      </c>
      <c r="B94" t="s">
        <v>88</v>
      </c>
      <c r="E94">
        <v>53545</v>
      </c>
      <c r="F94" t="s">
        <v>23</v>
      </c>
      <c r="G94" t="s">
        <v>89</v>
      </c>
      <c r="H94">
        <v>17</v>
      </c>
      <c r="I94" t="s">
        <v>77</v>
      </c>
      <c r="J94">
        <f>VLOOKUP(I94,Key!$A$1:$C$72,2,FALSE)</f>
        <v>43.074655999999997</v>
      </c>
      <c r="K94">
        <f>VLOOKUP(I94,Key!$A$1:$C$72,3,FALSE)</f>
        <v>-87.889011999999994</v>
      </c>
      <c r="L94" t="s">
        <v>92</v>
      </c>
      <c r="M94">
        <f>VLOOKUP(L94,Key!$A$1:$C$72,2,FALSE)</f>
        <v>43.069021999999997</v>
      </c>
      <c r="N94">
        <f>VLOOKUP(L94,Key!$A$1:$C$72,3,FALSE)</f>
        <v>-87.887940999999998</v>
      </c>
      <c r="O94">
        <v>4</v>
      </c>
      <c r="P94">
        <v>0</v>
      </c>
      <c r="Q94">
        <v>0.6</v>
      </c>
      <c r="R94">
        <v>0.6</v>
      </c>
      <c r="S94">
        <v>24</v>
      </c>
      <c r="T94">
        <f t="shared" si="17"/>
        <v>-1</v>
      </c>
      <c r="U94" s="1">
        <v>42822</v>
      </c>
      <c r="V94" s="3">
        <f t="shared" si="11"/>
        <v>42795</v>
      </c>
      <c r="W94" s="4">
        <f t="shared" si="18"/>
        <v>42822</v>
      </c>
      <c r="X94" s="1" t="str">
        <f t="shared" si="12"/>
        <v>Tuesday</v>
      </c>
      <c r="Y94" s="2">
        <v>0.79756944444444444</v>
      </c>
      <c r="Z94" s="2">
        <f t="shared" si="13"/>
        <v>0.79166666666666663</v>
      </c>
      <c r="AA94">
        <f>1</f>
        <v>1</v>
      </c>
      <c r="AB94" s="1">
        <v>42822</v>
      </c>
      <c r="AC94" s="3">
        <f t="shared" si="14"/>
        <v>42795</v>
      </c>
      <c r="AD94" s="4">
        <f t="shared" si="19"/>
        <v>42822</v>
      </c>
      <c r="AE94" s="1" t="str">
        <f t="shared" si="15"/>
        <v>Tuesday</v>
      </c>
      <c r="AF94" s="2">
        <v>0.80009259259259258</v>
      </c>
      <c r="AG94" s="2">
        <f t="shared" si="16"/>
        <v>0.79166666666666663</v>
      </c>
      <c r="AH94" t="s">
        <v>27</v>
      </c>
    </row>
    <row r="95" spans="1:34" x14ac:dyDescent="0.25">
      <c r="A95">
        <v>1283451</v>
      </c>
      <c r="B95" t="s">
        <v>88</v>
      </c>
      <c r="E95">
        <v>53204</v>
      </c>
      <c r="F95" t="s">
        <v>23</v>
      </c>
      <c r="G95" t="s">
        <v>89</v>
      </c>
      <c r="H95">
        <v>5479</v>
      </c>
      <c r="I95" t="s">
        <v>84</v>
      </c>
      <c r="J95">
        <f>VLOOKUP(I95,Key!$A$1:$C$72,2,FALSE)</f>
        <v>43.024340000000002</v>
      </c>
      <c r="K95">
        <f>VLOOKUP(I95,Key!$A$1:$C$72,3,FALSE)</f>
        <v>-87.916753</v>
      </c>
      <c r="L95" t="s">
        <v>82</v>
      </c>
      <c r="M95">
        <f>VLOOKUP(L95,Key!$A$1:$C$72,2,FALSE)</f>
        <v>43.026229999999998</v>
      </c>
      <c r="N95">
        <f>VLOOKUP(L95,Key!$A$1:$C$72,3,FALSE)</f>
        <v>-87.912809999999993</v>
      </c>
      <c r="O95">
        <v>88</v>
      </c>
      <c r="P95">
        <v>9</v>
      </c>
      <c r="Q95">
        <v>13.2</v>
      </c>
      <c r="R95">
        <v>12.5</v>
      </c>
      <c r="S95">
        <v>528</v>
      </c>
      <c r="T95">
        <f t="shared" si="17"/>
        <v>-1</v>
      </c>
      <c r="U95" s="1">
        <v>42799</v>
      </c>
      <c r="V95" s="3">
        <f t="shared" si="11"/>
        <v>42795</v>
      </c>
      <c r="W95" s="4">
        <f t="shared" si="18"/>
        <v>42799</v>
      </c>
      <c r="X95" s="1" t="str">
        <f t="shared" si="12"/>
        <v>Sunday</v>
      </c>
      <c r="Y95" s="2">
        <v>0.62979166666666664</v>
      </c>
      <c r="Z95" s="2">
        <f t="shared" si="13"/>
        <v>0.625</v>
      </c>
      <c r="AA95">
        <f>1</f>
        <v>1</v>
      </c>
      <c r="AB95" s="1">
        <v>42799</v>
      </c>
      <c r="AC95" s="3">
        <f t="shared" si="14"/>
        <v>42795</v>
      </c>
      <c r="AD95" s="4">
        <f t="shared" si="19"/>
        <v>42799</v>
      </c>
      <c r="AE95" s="1" t="str">
        <f t="shared" si="15"/>
        <v>Sunday</v>
      </c>
      <c r="AF95" s="2">
        <v>0.69072916666666673</v>
      </c>
      <c r="AG95" s="2">
        <f t="shared" si="16"/>
        <v>0.70833333333333326</v>
      </c>
      <c r="AH95" t="s">
        <v>27</v>
      </c>
    </row>
    <row r="96" spans="1:34" x14ac:dyDescent="0.25">
      <c r="A96">
        <v>1335733</v>
      </c>
      <c r="B96" t="s">
        <v>88</v>
      </c>
      <c r="E96">
        <v>60045</v>
      </c>
      <c r="F96" t="s">
        <v>23</v>
      </c>
      <c r="G96" t="s">
        <v>89</v>
      </c>
      <c r="H96">
        <v>5522</v>
      </c>
      <c r="I96" t="s">
        <v>62</v>
      </c>
      <c r="J96">
        <f>VLOOKUP(I96,Key!$A$1:$C$72,2,FALSE)</f>
        <v>43.058010000000003</v>
      </c>
      <c r="K96">
        <f>VLOOKUP(I96,Key!$A$1:$C$72,3,FALSE)</f>
        <v>-87.877300000000005</v>
      </c>
      <c r="L96" t="s">
        <v>73</v>
      </c>
      <c r="M96">
        <f>VLOOKUP(L96,Key!$A$1:$C$72,2,FALSE)</f>
        <v>43.040349999999997</v>
      </c>
      <c r="N96">
        <f>VLOOKUP(L96,Key!$A$1:$C$72,3,FALSE)</f>
        <v>-87.920760000000001</v>
      </c>
      <c r="O96">
        <v>26</v>
      </c>
      <c r="P96">
        <v>0</v>
      </c>
      <c r="Q96">
        <v>3.9</v>
      </c>
      <c r="R96">
        <v>3.7</v>
      </c>
      <c r="S96">
        <v>156</v>
      </c>
      <c r="T96">
        <f t="shared" si="17"/>
        <v>-1</v>
      </c>
      <c r="U96" s="1">
        <v>42818</v>
      </c>
      <c r="V96" s="3">
        <f t="shared" si="11"/>
        <v>42795</v>
      </c>
      <c r="W96" s="4">
        <f t="shared" si="18"/>
        <v>42818</v>
      </c>
      <c r="X96" s="1" t="str">
        <f t="shared" si="12"/>
        <v>Friday</v>
      </c>
      <c r="Y96" s="2">
        <v>0.47113425925925928</v>
      </c>
      <c r="Z96" s="2">
        <f t="shared" si="13"/>
        <v>0.45833333333333331</v>
      </c>
      <c r="AA96">
        <f>1</f>
        <v>1</v>
      </c>
      <c r="AB96" s="1">
        <v>42818</v>
      </c>
      <c r="AC96" s="3">
        <f t="shared" si="14"/>
        <v>42795</v>
      </c>
      <c r="AD96" s="4">
        <f t="shared" si="19"/>
        <v>42818</v>
      </c>
      <c r="AE96" s="1" t="str">
        <f t="shared" si="15"/>
        <v>Friday</v>
      </c>
      <c r="AF96" s="2">
        <v>0.48927083333333332</v>
      </c>
      <c r="AG96" s="2">
        <f t="shared" si="16"/>
        <v>0.5</v>
      </c>
      <c r="AH96" t="s">
        <v>27</v>
      </c>
    </row>
    <row r="97" spans="1:34" x14ac:dyDescent="0.25">
      <c r="A97">
        <v>1368076</v>
      </c>
      <c r="B97" t="s">
        <v>88</v>
      </c>
      <c r="E97">
        <v>53089</v>
      </c>
      <c r="F97" t="s">
        <v>23</v>
      </c>
      <c r="G97" t="s">
        <v>89</v>
      </c>
      <c r="H97">
        <v>989</v>
      </c>
      <c r="I97" t="s">
        <v>54</v>
      </c>
      <c r="J97">
        <f>VLOOKUP(I97,Key!$A$1:$C$72,2,FALSE)</f>
        <v>43.046570000000003</v>
      </c>
      <c r="K97">
        <f>VLOOKUP(I97,Key!$A$1:$C$72,3,FALSE)</f>
        <v>-87.908720000000002</v>
      </c>
      <c r="L97" t="s">
        <v>61</v>
      </c>
      <c r="M97">
        <f>VLOOKUP(L97,Key!$A$1:$C$72,2,FALSE)</f>
        <v>43.058619999999998</v>
      </c>
      <c r="N97">
        <f>VLOOKUP(L97,Key!$A$1:$C$72,3,FALSE)</f>
        <v>-87.885319999999993</v>
      </c>
      <c r="O97">
        <v>14</v>
      </c>
      <c r="P97">
        <v>0</v>
      </c>
      <c r="Q97">
        <v>2.1</v>
      </c>
      <c r="R97">
        <v>2</v>
      </c>
      <c r="S97">
        <v>84</v>
      </c>
      <c r="T97">
        <f t="shared" si="17"/>
        <v>-1</v>
      </c>
      <c r="U97" s="1">
        <v>42810</v>
      </c>
      <c r="V97" s="3">
        <f t="shared" si="11"/>
        <v>42795</v>
      </c>
      <c r="W97" s="4">
        <f t="shared" si="18"/>
        <v>42810</v>
      </c>
      <c r="X97" s="1" t="str">
        <f t="shared" si="12"/>
        <v>Thursday</v>
      </c>
      <c r="Y97" s="2">
        <v>0.74299768518518527</v>
      </c>
      <c r="Z97" s="2">
        <f t="shared" si="13"/>
        <v>0.75</v>
      </c>
      <c r="AA97">
        <f>1</f>
        <v>1</v>
      </c>
      <c r="AB97" s="1">
        <v>42810</v>
      </c>
      <c r="AC97" s="3">
        <f t="shared" si="14"/>
        <v>42795</v>
      </c>
      <c r="AD97" s="4">
        <f t="shared" si="19"/>
        <v>42810</v>
      </c>
      <c r="AE97" s="1" t="str">
        <f t="shared" si="15"/>
        <v>Thursday</v>
      </c>
      <c r="AF97" s="2">
        <v>0.75249999999999995</v>
      </c>
      <c r="AG97" s="2">
        <f t="shared" si="16"/>
        <v>0.75</v>
      </c>
      <c r="AH97" t="s">
        <v>27</v>
      </c>
    </row>
    <row r="98" spans="1:34" x14ac:dyDescent="0.25">
      <c r="A98">
        <v>1375492</v>
      </c>
      <c r="B98" t="s">
        <v>88</v>
      </c>
      <c r="E98">
        <v>53202</v>
      </c>
      <c r="F98" t="s">
        <v>23</v>
      </c>
      <c r="G98" t="s">
        <v>89</v>
      </c>
      <c r="H98">
        <v>11085</v>
      </c>
      <c r="I98" t="s">
        <v>32</v>
      </c>
      <c r="J98">
        <f>VLOOKUP(I98,Key!$A$1:$C$72,2,FALSE)</f>
        <v>43.038719999999998</v>
      </c>
      <c r="K98">
        <f>VLOOKUP(I98,Key!$A$1:$C$72,3,FALSE)</f>
        <v>-87.905339999999995</v>
      </c>
      <c r="L98" t="s">
        <v>44</v>
      </c>
      <c r="M98">
        <f>VLOOKUP(L98,Key!$A$1:$C$72,2,FALSE)</f>
        <v>43.045712999999999</v>
      </c>
      <c r="N98">
        <f>VLOOKUP(L98,Key!$A$1:$C$72,3,FALSE)</f>
        <v>-87.899756999999994</v>
      </c>
      <c r="O98">
        <v>7</v>
      </c>
      <c r="P98">
        <v>0</v>
      </c>
      <c r="Q98">
        <v>1.1000000000000001</v>
      </c>
      <c r="R98">
        <v>1</v>
      </c>
      <c r="S98">
        <v>42</v>
      </c>
      <c r="T98">
        <f t="shared" si="17"/>
        <v>-1</v>
      </c>
      <c r="U98" s="1">
        <v>42823</v>
      </c>
      <c r="V98" s="3">
        <f t="shared" si="11"/>
        <v>42795</v>
      </c>
      <c r="W98" s="4">
        <f t="shared" si="18"/>
        <v>42823</v>
      </c>
      <c r="X98" s="1" t="str">
        <f t="shared" si="12"/>
        <v>Wednesday</v>
      </c>
      <c r="Y98" s="2">
        <v>0.79381944444444441</v>
      </c>
      <c r="Z98" s="2">
        <f t="shared" si="13"/>
        <v>0.79166666666666663</v>
      </c>
      <c r="AA98">
        <f>1</f>
        <v>1</v>
      </c>
      <c r="AB98" s="1">
        <v>42823</v>
      </c>
      <c r="AC98" s="3">
        <f t="shared" si="14"/>
        <v>42795</v>
      </c>
      <c r="AD98" s="4">
        <f t="shared" si="19"/>
        <v>42823</v>
      </c>
      <c r="AE98" s="1" t="str">
        <f t="shared" si="15"/>
        <v>Wednesday</v>
      </c>
      <c r="AF98" s="2">
        <v>0.79901620370370363</v>
      </c>
      <c r="AG98" s="2">
        <f t="shared" si="16"/>
        <v>0.79166666666666663</v>
      </c>
      <c r="AH98" t="s">
        <v>27</v>
      </c>
    </row>
    <row r="99" spans="1:34" x14ac:dyDescent="0.25">
      <c r="A99">
        <v>1391484</v>
      </c>
      <c r="B99" t="s">
        <v>88</v>
      </c>
      <c r="E99">
        <v>53224</v>
      </c>
      <c r="F99" t="s">
        <v>23</v>
      </c>
      <c r="G99" t="s">
        <v>89</v>
      </c>
      <c r="H99">
        <v>5533</v>
      </c>
      <c r="I99" t="s">
        <v>75</v>
      </c>
      <c r="J99">
        <f>VLOOKUP(I99,Key!$A$1:$C$72,2,FALSE)</f>
        <v>43.056539999999998</v>
      </c>
      <c r="K99">
        <f>VLOOKUP(I99,Key!$A$1:$C$72,3,FALSE)</f>
        <v>-87.914370000000005</v>
      </c>
      <c r="L99" t="s">
        <v>73</v>
      </c>
      <c r="M99">
        <f>VLOOKUP(L99,Key!$A$1:$C$72,2,FALSE)</f>
        <v>43.040349999999997</v>
      </c>
      <c r="N99">
        <f>VLOOKUP(L99,Key!$A$1:$C$72,3,FALSE)</f>
        <v>-87.920760000000001</v>
      </c>
      <c r="O99">
        <v>10</v>
      </c>
      <c r="P99">
        <v>0</v>
      </c>
      <c r="Q99">
        <v>1.5</v>
      </c>
      <c r="R99">
        <v>1.4</v>
      </c>
      <c r="S99">
        <v>60</v>
      </c>
      <c r="T99">
        <f t="shared" si="17"/>
        <v>-1</v>
      </c>
      <c r="U99" s="1">
        <v>42816</v>
      </c>
      <c r="V99" s="3">
        <f t="shared" si="11"/>
        <v>42795</v>
      </c>
      <c r="W99" s="4">
        <f t="shared" si="18"/>
        <v>42816</v>
      </c>
      <c r="X99" s="1" t="str">
        <f t="shared" si="12"/>
        <v>Wednesday</v>
      </c>
      <c r="Y99" s="2">
        <v>0.5226736111111111</v>
      </c>
      <c r="Z99" s="2">
        <f t="shared" si="13"/>
        <v>0.54166666666666663</v>
      </c>
      <c r="AA99">
        <f>1</f>
        <v>1</v>
      </c>
      <c r="AB99" s="1">
        <v>42816</v>
      </c>
      <c r="AC99" s="3">
        <f t="shared" si="14"/>
        <v>42795</v>
      </c>
      <c r="AD99" s="4">
        <f t="shared" si="19"/>
        <v>42816</v>
      </c>
      <c r="AE99" s="1" t="str">
        <f t="shared" si="15"/>
        <v>Wednesday</v>
      </c>
      <c r="AF99" s="2">
        <v>0.52953703703703703</v>
      </c>
      <c r="AG99" s="2">
        <f t="shared" si="16"/>
        <v>0.54166666666666663</v>
      </c>
      <c r="AH99" t="s">
        <v>27</v>
      </c>
    </row>
    <row r="100" spans="1:34" x14ac:dyDescent="0.25">
      <c r="A100">
        <v>1391484</v>
      </c>
      <c r="B100" t="s">
        <v>88</v>
      </c>
      <c r="E100">
        <v>53224</v>
      </c>
      <c r="F100" t="s">
        <v>23</v>
      </c>
      <c r="G100" t="s">
        <v>89</v>
      </c>
      <c r="H100">
        <v>11160</v>
      </c>
      <c r="I100" t="s">
        <v>75</v>
      </c>
      <c r="J100">
        <f>VLOOKUP(I100,Key!$A$1:$C$72,2,FALSE)</f>
        <v>43.056539999999998</v>
      </c>
      <c r="K100">
        <f>VLOOKUP(I100,Key!$A$1:$C$72,3,FALSE)</f>
        <v>-87.914370000000005</v>
      </c>
      <c r="L100" t="s">
        <v>73</v>
      </c>
      <c r="M100">
        <f>VLOOKUP(L100,Key!$A$1:$C$72,2,FALSE)</f>
        <v>43.040349999999997</v>
      </c>
      <c r="N100">
        <f>VLOOKUP(L100,Key!$A$1:$C$72,3,FALSE)</f>
        <v>-87.920760000000001</v>
      </c>
      <c r="O100">
        <v>9</v>
      </c>
      <c r="P100">
        <v>0</v>
      </c>
      <c r="Q100">
        <v>1.4</v>
      </c>
      <c r="R100">
        <v>1.3</v>
      </c>
      <c r="S100">
        <v>54</v>
      </c>
      <c r="T100">
        <f t="shared" si="17"/>
        <v>-1</v>
      </c>
      <c r="U100" s="1">
        <v>42823</v>
      </c>
      <c r="V100" s="3">
        <f t="shared" si="11"/>
        <v>42795</v>
      </c>
      <c r="W100" s="4">
        <f t="shared" si="18"/>
        <v>42823</v>
      </c>
      <c r="X100" s="1" t="str">
        <f t="shared" si="12"/>
        <v>Wednesday</v>
      </c>
      <c r="Y100" s="2">
        <v>0.51623842592592595</v>
      </c>
      <c r="Z100" s="2">
        <f t="shared" si="13"/>
        <v>0.5</v>
      </c>
      <c r="AA100">
        <f>1</f>
        <v>1</v>
      </c>
      <c r="AB100" s="1">
        <v>42823</v>
      </c>
      <c r="AC100" s="3">
        <f t="shared" si="14"/>
        <v>42795</v>
      </c>
      <c r="AD100" s="4">
        <f t="shared" si="19"/>
        <v>42823</v>
      </c>
      <c r="AE100" s="1" t="str">
        <f t="shared" si="15"/>
        <v>Wednesday</v>
      </c>
      <c r="AF100" s="2">
        <v>0.52232638888888883</v>
      </c>
      <c r="AG100" s="2">
        <f t="shared" si="16"/>
        <v>0.54166666666666663</v>
      </c>
      <c r="AH100" t="s">
        <v>27</v>
      </c>
    </row>
    <row r="101" spans="1:34" x14ac:dyDescent="0.25">
      <c r="A101">
        <v>1423058</v>
      </c>
      <c r="B101" t="s">
        <v>88</v>
      </c>
      <c r="E101">
        <v>53210</v>
      </c>
      <c r="F101" t="s">
        <v>23</v>
      </c>
      <c r="G101" t="s">
        <v>89</v>
      </c>
      <c r="H101">
        <v>38</v>
      </c>
      <c r="I101" t="s">
        <v>69</v>
      </c>
      <c r="J101">
        <f>VLOOKUP(I101,Key!$A$1:$C$72,2,FALSE)</f>
        <v>43.048200000000001</v>
      </c>
      <c r="K101">
        <f>VLOOKUP(I101,Key!$A$1:$C$72,3,FALSE)</f>
        <v>-87.900859999999994</v>
      </c>
      <c r="L101" t="s">
        <v>69</v>
      </c>
      <c r="M101">
        <f>VLOOKUP(L101,Key!$A$1:$C$72,2,FALSE)</f>
        <v>43.048200000000001</v>
      </c>
      <c r="N101">
        <f>VLOOKUP(L101,Key!$A$1:$C$72,3,FALSE)</f>
        <v>-87.900859999999994</v>
      </c>
      <c r="O101">
        <v>45</v>
      </c>
      <c r="P101">
        <v>3</v>
      </c>
      <c r="Q101">
        <v>6.8</v>
      </c>
      <c r="R101">
        <v>6.4</v>
      </c>
      <c r="S101">
        <v>270</v>
      </c>
      <c r="T101">
        <f t="shared" si="17"/>
        <v>-1</v>
      </c>
      <c r="U101" s="1">
        <v>42813</v>
      </c>
      <c r="V101" s="3">
        <f t="shared" si="11"/>
        <v>42795</v>
      </c>
      <c r="W101" s="4">
        <f t="shared" si="18"/>
        <v>42813</v>
      </c>
      <c r="X101" s="1" t="str">
        <f t="shared" si="12"/>
        <v>Sunday</v>
      </c>
      <c r="Y101" s="2">
        <v>0.32467592592592592</v>
      </c>
      <c r="Z101" s="2">
        <f t="shared" si="13"/>
        <v>0.33333333333333331</v>
      </c>
      <c r="AA101">
        <f>1</f>
        <v>1</v>
      </c>
      <c r="AB101" s="1">
        <v>42813</v>
      </c>
      <c r="AC101" s="3">
        <f t="shared" si="14"/>
        <v>42795</v>
      </c>
      <c r="AD101" s="4">
        <f t="shared" si="19"/>
        <v>42813</v>
      </c>
      <c r="AE101" s="1" t="str">
        <f t="shared" si="15"/>
        <v>Sunday</v>
      </c>
      <c r="AF101" s="2">
        <v>0.35569444444444448</v>
      </c>
      <c r="AG101" s="2">
        <f t="shared" si="16"/>
        <v>0.375</v>
      </c>
      <c r="AH101" t="s">
        <v>35</v>
      </c>
    </row>
    <row r="102" spans="1:34" x14ac:dyDescent="0.25">
      <c r="A102">
        <v>1424290</v>
      </c>
      <c r="B102" t="s">
        <v>88</v>
      </c>
      <c r="E102">
        <v>53211</v>
      </c>
      <c r="F102" t="s">
        <v>23</v>
      </c>
      <c r="G102" t="s">
        <v>89</v>
      </c>
      <c r="H102">
        <v>5486</v>
      </c>
      <c r="I102" t="s">
        <v>78</v>
      </c>
      <c r="J102">
        <f>VLOOKUP(I102,Key!$A$1:$C$72,2,FALSE)</f>
        <v>43.060250000000003</v>
      </c>
      <c r="K102">
        <f>VLOOKUP(I102,Key!$A$1:$C$72,3,FALSE)</f>
        <v>-87.892169999999993</v>
      </c>
      <c r="L102" t="s">
        <v>67</v>
      </c>
      <c r="M102">
        <f>VLOOKUP(L102,Key!$A$1:$C$72,2,FALSE)</f>
        <v>43.074890000000003</v>
      </c>
      <c r="N102">
        <f>VLOOKUP(L102,Key!$A$1:$C$72,3,FALSE)</f>
        <v>-87.882810000000006</v>
      </c>
      <c r="O102">
        <v>15</v>
      </c>
      <c r="P102">
        <v>0</v>
      </c>
      <c r="Q102">
        <v>2.2999999999999998</v>
      </c>
      <c r="R102">
        <v>2.1</v>
      </c>
      <c r="S102">
        <v>90</v>
      </c>
      <c r="T102">
        <f t="shared" si="17"/>
        <v>-1</v>
      </c>
      <c r="U102" s="1">
        <v>42824</v>
      </c>
      <c r="V102" s="3">
        <f t="shared" si="11"/>
        <v>42795</v>
      </c>
      <c r="W102" s="4">
        <f t="shared" si="18"/>
        <v>42824</v>
      </c>
      <c r="X102" s="1" t="str">
        <f t="shared" si="12"/>
        <v>Thursday</v>
      </c>
      <c r="Y102" s="2">
        <v>0.83458333333333334</v>
      </c>
      <c r="Z102" s="2">
        <f t="shared" si="13"/>
        <v>0.83333333333333326</v>
      </c>
      <c r="AA102">
        <f>1</f>
        <v>1</v>
      </c>
      <c r="AB102" s="1">
        <v>42824</v>
      </c>
      <c r="AC102" s="3">
        <f t="shared" si="14"/>
        <v>42795</v>
      </c>
      <c r="AD102" s="4">
        <f t="shared" si="19"/>
        <v>42824</v>
      </c>
      <c r="AE102" s="1" t="str">
        <f t="shared" si="15"/>
        <v>Thursday</v>
      </c>
      <c r="AF102" s="2">
        <v>0.84502314814814816</v>
      </c>
      <c r="AG102" s="2">
        <f t="shared" si="16"/>
        <v>0.83333333333333326</v>
      </c>
      <c r="AH102" t="s">
        <v>27</v>
      </c>
    </row>
    <row r="103" spans="1:34" x14ac:dyDescent="0.25">
      <c r="A103">
        <v>1425226</v>
      </c>
      <c r="B103" t="s">
        <v>88</v>
      </c>
      <c r="E103">
        <v>53224</v>
      </c>
      <c r="F103" t="s">
        <v>23</v>
      </c>
      <c r="G103" t="s">
        <v>89</v>
      </c>
      <c r="H103">
        <v>11047</v>
      </c>
      <c r="I103" t="s">
        <v>67</v>
      </c>
      <c r="J103">
        <f>VLOOKUP(I103,Key!$A$1:$C$72,2,FALSE)</f>
        <v>43.074890000000003</v>
      </c>
      <c r="K103">
        <f>VLOOKUP(I103,Key!$A$1:$C$72,3,FALSE)</f>
        <v>-87.882810000000006</v>
      </c>
      <c r="L103" t="s">
        <v>78</v>
      </c>
      <c r="M103">
        <f>VLOOKUP(L103,Key!$A$1:$C$72,2,FALSE)</f>
        <v>43.060250000000003</v>
      </c>
      <c r="N103">
        <f>VLOOKUP(L103,Key!$A$1:$C$72,3,FALSE)</f>
        <v>-87.892169999999993</v>
      </c>
      <c r="O103">
        <v>16</v>
      </c>
      <c r="P103">
        <v>0</v>
      </c>
      <c r="Q103">
        <v>2.4</v>
      </c>
      <c r="R103">
        <v>2.2999999999999998</v>
      </c>
      <c r="S103">
        <v>96</v>
      </c>
      <c r="T103">
        <f t="shared" si="17"/>
        <v>-1</v>
      </c>
      <c r="U103" s="1">
        <v>42821</v>
      </c>
      <c r="V103" s="3">
        <f t="shared" si="11"/>
        <v>42795</v>
      </c>
      <c r="W103" s="4">
        <f t="shared" si="18"/>
        <v>42821</v>
      </c>
      <c r="X103" s="1" t="str">
        <f t="shared" si="12"/>
        <v>Monday</v>
      </c>
      <c r="Y103" s="2">
        <v>0.65332175925925928</v>
      </c>
      <c r="Z103" s="2">
        <f t="shared" si="13"/>
        <v>0.66666666666666663</v>
      </c>
      <c r="AA103">
        <f>1</f>
        <v>1</v>
      </c>
      <c r="AB103" s="1">
        <v>42821</v>
      </c>
      <c r="AC103" s="3">
        <f t="shared" si="14"/>
        <v>42795</v>
      </c>
      <c r="AD103" s="4">
        <f t="shared" si="19"/>
        <v>42821</v>
      </c>
      <c r="AE103" s="1" t="str">
        <f t="shared" si="15"/>
        <v>Monday</v>
      </c>
      <c r="AF103" s="2">
        <v>0.66396990740740736</v>
      </c>
      <c r="AG103" s="2">
        <f t="shared" si="16"/>
        <v>0.66666666666666663</v>
      </c>
      <c r="AH103" t="s">
        <v>27</v>
      </c>
    </row>
    <row r="104" spans="1:34" x14ac:dyDescent="0.25">
      <c r="A104">
        <v>1442354</v>
      </c>
      <c r="B104" t="s">
        <v>88</v>
      </c>
      <c r="E104">
        <v>53211</v>
      </c>
      <c r="F104" t="s">
        <v>23</v>
      </c>
      <c r="G104" t="s">
        <v>89</v>
      </c>
      <c r="H104">
        <v>168</v>
      </c>
      <c r="I104" t="s">
        <v>67</v>
      </c>
      <c r="J104">
        <f>VLOOKUP(I104,Key!$A$1:$C$72,2,FALSE)</f>
        <v>43.074890000000003</v>
      </c>
      <c r="K104">
        <f>VLOOKUP(I104,Key!$A$1:$C$72,3,FALSE)</f>
        <v>-87.882810000000006</v>
      </c>
      <c r="L104" t="s">
        <v>92</v>
      </c>
      <c r="M104">
        <f>VLOOKUP(L104,Key!$A$1:$C$72,2,FALSE)</f>
        <v>43.069021999999997</v>
      </c>
      <c r="N104">
        <f>VLOOKUP(L104,Key!$A$1:$C$72,3,FALSE)</f>
        <v>-87.887940999999998</v>
      </c>
      <c r="O104">
        <v>6</v>
      </c>
      <c r="P104">
        <v>3</v>
      </c>
      <c r="Q104">
        <v>0.9</v>
      </c>
      <c r="R104">
        <v>0.9</v>
      </c>
      <c r="S104">
        <v>36</v>
      </c>
      <c r="T104">
        <f t="shared" si="17"/>
        <v>-1</v>
      </c>
      <c r="U104" s="1">
        <v>42799</v>
      </c>
      <c r="V104" s="3">
        <f t="shared" si="11"/>
        <v>42795</v>
      </c>
      <c r="W104" s="4">
        <f t="shared" si="18"/>
        <v>42799</v>
      </c>
      <c r="X104" s="1" t="str">
        <f t="shared" si="12"/>
        <v>Sunday</v>
      </c>
      <c r="Y104" s="2">
        <v>0.94506944444444441</v>
      </c>
      <c r="Z104" s="2">
        <f t="shared" si="13"/>
        <v>0.95833333333333326</v>
      </c>
      <c r="AA104">
        <f>1</f>
        <v>1</v>
      </c>
      <c r="AB104" s="1">
        <v>42799</v>
      </c>
      <c r="AC104" s="3">
        <f t="shared" si="14"/>
        <v>42795</v>
      </c>
      <c r="AD104" s="4">
        <f t="shared" si="19"/>
        <v>42799</v>
      </c>
      <c r="AE104" s="1" t="str">
        <f t="shared" si="15"/>
        <v>Sunday</v>
      </c>
      <c r="AF104" s="2">
        <v>0.94901620370370365</v>
      </c>
      <c r="AG104" s="2">
        <f t="shared" si="16"/>
        <v>0.95833333333333326</v>
      </c>
      <c r="AH104" t="s">
        <v>27</v>
      </c>
    </row>
    <row r="105" spans="1:34" x14ac:dyDescent="0.25">
      <c r="A105">
        <v>1451638</v>
      </c>
      <c r="B105" t="s">
        <v>88</v>
      </c>
      <c r="E105">
        <v>53154</v>
      </c>
      <c r="F105" t="s">
        <v>23</v>
      </c>
      <c r="G105" t="s">
        <v>89</v>
      </c>
      <c r="H105">
        <v>11125</v>
      </c>
      <c r="I105" t="s">
        <v>80</v>
      </c>
      <c r="J105">
        <f>VLOOKUP(I105,Key!$A$1:$C$72,2,FALSE)</f>
        <v>43.052460000000004</v>
      </c>
      <c r="K105">
        <f>VLOOKUP(I105,Key!$A$1:$C$72,3,FALSE)</f>
        <v>-87.891000000000005</v>
      </c>
      <c r="L105" t="s">
        <v>40</v>
      </c>
      <c r="M105">
        <f>VLOOKUP(L105,Key!$A$1:$C$72,2,FALSE)</f>
        <v>43.031480000000002</v>
      </c>
      <c r="N105">
        <f>VLOOKUP(L105,Key!$A$1:$C$72,3,FALSE)</f>
        <v>-87.908169999999998</v>
      </c>
      <c r="O105">
        <v>22</v>
      </c>
      <c r="P105">
        <v>3</v>
      </c>
      <c r="Q105">
        <v>3.3</v>
      </c>
      <c r="R105">
        <v>3.1</v>
      </c>
      <c r="S105">
        <v>132</v>
      </c>
      <c r="T105">
        <f t="shared" si="17"/>
        <v>-1</v>
      </c>
      <c r="U105" s="1">
        <v>42801</v>
      </c>
      <c r="V105" s="3">
        <f t="shared" si="11"/>
        <v>42795</v>
      </c>
      <c r="W105" s="4">
        <f t="shared" si="18"/>
        <v>42801</v>
      </c>
      <c r="X105" s="1" t="str">
        <f t="shared" si="12"/>
        <v>Tuesday</v>
      </c>
      <c r="Y105" s="2">
        <v>0.76041666666666663</v>
      </c>
      <c r="Z105" s="2">
        <f t="shared" si="13"/>
        <v>0.75</v>
      </c>
      <c r="AA105">
        <f>1</f>
        <v>1</v>
      </c>
      <c r="AB105" s="1">
        <v>42801</v>
      </c>
      <c r="AC105" s="3">
        <f t="shared" si="14"/>
        <v>42795</v>
      </c>
      <c r="AD105" s="4">
        <f t="shared" si="19"/>
        <v>42801</v>
      </c>
      <c r="AE105" s="1" t="str">
        <f t="shared" si="15"/>
        <v>Tuesday</v>
      </c>
      <c r="AF105" s="2">
        <v>0.77609953703703705</v>
      </c>
      <c r="AG105" s="2">
        <f t="shared" si="16"/>
        <v>0.79166666666666663</v>
      </c>
      <c r="AH105" t="s">
        <v>27</v>
      </c>
    </row>
    <row r="106" spans="1:34" x14ac:dyDescent="0.25">
      <c r="A106">
        <v>1451638</v>
      </c>
      <c r="B106" t="s">
        <v>88</v>
      </c>
      <c r="E106">
        <v>53154</v>
      </c>
      <c r="F106" t="s">
        <v>23</v>
      </c>
      <c r="G106" t="s">
        <v>89</v>
      </c>
      <c r="H106">
        <v>11125</v>
      </c>
      <c r="I106" t="s">
        <v>29</v>
      </c>
      <c r="J106">
        <f>VLOOKUP(I106,Key!$A$1:$C$72,2,FALSE)</f>
        <v>43.042490000000001</v>
      </c>
      <c r="K106">
        <f>VLOOKUP(I106,Key!$A$1:$C$72,3,FALSE)</f>
        <v>-87.909959999999998</v>
      </c>
      <c r="L106" t="s">
        <v>80</v>
      </c>
      <c r="M106">
        <f>VLOOKUP(L106,Key!$A$1:$C$72,2,FALSE)</f>
        <v>43.052460000000004</v>
      </c>
      <c r="N106">
        <f>VLOOKUP(L106,Key!$A$1:$C$72,3,FALSE)</f>
        <v>-87.891000000000005</v>
      </c>
      <c r="O106">
        <v>12</v>
      </c>
      <c r="P106">
        <v>3</v>
      </c>
      <c r="Q106">
        <v>1.8</v>
      </c>
      <c r="R106">
        <v>1.7</v>
      </c>
      <c r="S106">
        <v>72</v>
      </c>
      <c r="T106">
        <f t="shared" si="17"/>
        <v>-1</v>
      </c>
      <c r="U106" s="1">
        <v>42800</v>
      </c>
      <c r="V106" s="3">
        <f t="shared" si="11"/>
        <v>42795</v>
      </c>
      <c r="W106" s="4">
        <f t="shared" si="18"/>
        <v>42800</v>
      </c>
      <c r="X106" s="1" t="str">
        <f t="shared" si="12"/>
        <v>Monday</v>
      </c>
      <c r="Y106" s="2">
        <v>4.0914351851851848E-2</v>
      </c>
      <c r="Z106" s="2">
        <f t="shared" si="13"/>
        <v>4.1666666666666664E-2</v>
      </c>
      <c r="AA106">
        <f>1</f>
        <v>1</v>
      </c>
      <c r="AB106" s="1">
        <v>42800</v>
      </c>
      <c r="AC106" s="3">
        <f t="shared" si="14"/>
        <v>42795</v>
      </c>
      <c r="AD106" s="4">
        <f t="shared" si="19"/>
        <v>42800</v>
      </c>
      <c r="AE106" s="1" t="str">
        <f t="shared" si="15"/>
        <v>Monday</v>
      </c>
      <c r="AF106" s="2">
        <v>4.8993055555555554E-2</v>
      </c>
      <c r="AG106" s="2">
        <f t="shared" si="16"/>
        <v>4.1666666666666664E-2</v>
      </c>
      <c r="AH106" t="s">
        <v>27</v>
      </c>
    </row>
    <row r="107" spans="1:34" x14ac:dyDescent="0.25">
      <c r="A107">
        <v>1476980</v>
      </c>
      <c r="B107" t="s">
        <v>88</v>
      </c>
      <c r="E107">
        <v>53151</v>
      </c>
      <c r="F107" t="s">
        <v>23</v>
      </c>
      <c r="G107" t="s">
        <v>89</v>
      </c>
      <c r="H107">
        <v>5470</v>
      </c>
      <c r="I107" t="s">
        <v>62</v>
      </c>
      <c r="J107">
        <f>VLOOKUP(I107,Key!$A$1:$C$72,2,FALSE)</f>
        <v>43.058010000000003</v>
      </c>
      <c r="K107">
        <f>VLOOKUP(I107,Key!$A$1:$C$72,3,FALSE)</f>
        <v>-87.877300000000005</v>
      </c>
      <c r="L107" t="s">
        <v>62</v>
      </c>
      <c r="M107">
        <f>VLOOKUP(L107,Key!$A$1:$C$72,2,FALSE)</f>
        <v>43.058010000000003</v>
      </c>
      <c r="N107">
        <f>VLOOKUP(L107,Key!$A$1:$C$72,3,FALSE)</f>
        <v>-87.877300000000005</v>
      </c>
      <c r="O107">
        <v>30</v>
      </c>
      <c r="P107">
        <v>3</v>
      </c>
      <c r="Q107">
        <v>4.5</v>
      </c>
      <c r="R107">
        <v>4.3</v>
      </c>
      <c r="S107">
        <v>180</v>
      </c>
      <c r="T107">
        <f t="shared" si="17"/>
        <v>-1</v>
      </c>
      <c r="U107" s="1">
        <v>42799</v>
      </c>
      <c r="V107" s="3">
        <f t="shared" si="11"/>
        <v>42795</v>
      </c>
      <c r="W107" s="4">
        <f t="shared" si="18"/>
        <v>42799</v>
      </c>
      <c r="X107" s="1" t="str">
        <f t="shared" si="12"/>
        <v>Sunday</v>
      </c>
      <c r="Y107" s="2">
        <v>0.59053240740740742</v>
      </c>
      <c r="Z107" s="2">
        <f t="shared" si="13"/>
        <v>0.58333333333333326</v>
      </c>
      <c r="AA107">
        <f>1</f>
        <v>1</v>
      </c>
      <c r="AB107" s="1">
        <v>42799</v>
      </c>
      <c r="AC107" s="3">
        <f t="shared" si="14"/>
        <v>42795</v>
      </c>
      <c r="AD107" s="4">
        <f t="shared" si="19"/>
        <v>42799</v>
      </c>
      <c r="AE107" s="1" t="str">
        <f t="shared" si="15"/>
        <v>Sunday</v>
      </c>
      <c r="AF107" s="2">
        <v>0.61172453703703711</v>
      </c>
      <c r="AG107" s="2">
        <f t="shared" si="16"/>
        <v>0.625</v>
      </c>
      <c r="AH107" t="s">
        <v>35</v>
      </c>
    </row>
    <row r="108" spans="1:34" x14ac:dyDescent="0.25">
      <c r="A108">
        <v>1507653</v>
      </c>
      <c r="B108" t="s">
        <v>88</v>
      </c>
      <c r="E108">
        <v>53202</v>
      </c>
      <c r="F108" t="s">
        <v>23</v>
      </c>
      <c r="G108" t="s">
        <v>89</v>
      </c>
      <c r="H108">
        <v>17</v>
      </c>
      <c r="I108" t="s">
        <v>36</v>
      </c>
      <c r="J108">
        <f>VLOOKUP(I108,Key!$A$1:$C$72,2,FALSE)</f>
        <v>43.038580000000003</v>
      </c>
      <c r="K108">
        <f>VLOOKUP(I108,Key!$A$1:$C$72,3,FALSE)</f>
        <v>-87.90934</v>
      </c>
      <c r="L108" t="s">
        <v>61</v>
      </c>
      <c r="M108">
        <f>VLOOKUP(L108,Key!$A$1:$C$72,2,FALSE)</f>
        <v>43.058619999999998</v>
      </c>
      <c r="N108">
        <f>VLOOKUP(L108,Key!$A$1:$C$72,3,FALSE)</f>
        <v>-87.885319999999993</v>
      </c>
      <c r="O108">
        <v>18</v>
      </c>
      <c r="P108">
        <v>0</v>
      </c>
      <c r="Q108">
        <v>2.7</v>
      </c>
      <c r="R108">
        <v>2.6</v>
      </c>
      <c r="S108">
        <v>108</v>
      </c>
      <c r="T108">
        <f t="shared" si="17"/>
        <v>-1</v>
      </c>
      <c r="U108" s="1">
        <v>42795</v>
      </c>
      <c r="V108" s="3">
        <f t="shared" si="11"/>
        <v>42795</v>
      </c>
      <c r="W108" s="4">
        <f t="shared" si="18"/>
        <v>42795</v>
      </c>
      <c r="X108" s="1" t="str">
        <f t="shared" si="12"/>
        <v>Wednesday</v>
      </c>
      <c r="Y108" s="2">
        <v>0.92549768518518516</v>
      </c>
      <c r="Z108" s="2">
        <f t="shared" si="13"/>
        <v>0.91666666666666663</v>
      </c>
      <c r="AA108">
        <f>1</f>
        <v>1</v>
      </c>
      <c r="AB108" s="1">
        <v>42795</v>
      </c>
      <c r="AC108" s="3">
        <f t="shared" si="14"/>
        <v>42795</v>
      </c>
      <c r="AD108" s="4">
        <f t="shared" si="19"/>
        <v>42795</v>
      </c>
      <c r="AE108" s="1" t="str">
        <f t="shared" si="15"/>
        <v>Wednesday</v>
      </c>
      <c r="AF108" s="2">
        <v>0.93797453703703704</v>
      </c>
      <c r="AG108" s="2">
        <f t="shared" si="16"/>
        <v>0.95833333333333326</v>
      </c>
      <c r="AH108" t="s">
        <v>27</v>
      </c>
    </row>
    <row r="109" spans="1:34" x14ac:dyDescent="0.25">
      <c r="A109">
        <v>1512004</v>
      </c>
      <c r="B109" t="s">
        <v>88</v>
      </c>
      <c r="E109">
        <v>53126</v>
      </c>
      <c r="F109" t="s">
        <v>23</v>
      </c>
      <c r="G109" t="s">
        <v>89</v>
      </c>
      <c r="H109">
        <v>5588</v>
      </c>
      <c r="I109" t="s">
        <v>31</v>
      </c>
      <c r="J109">
        <f>VLOOKUP(I109,Key!$A$1:$C$72,2,FALSE)</f>
        <v>43.03519</v>
      </c>
      <c r="K109">
        <f>VLOOKUP(I109,Key!$A$1:$C$72,3,FALSE)</f>
        <v>-87.907390000000007</v>
      </c>
      <c r="L109" t="s">
        <v>31</v>
      </c>
      <c r="M109">
        <f>VLOOKUP(L109,Key!$A$1:$C$72,2,FALSE)</f>
        <v>43.03519</v>
      </c>
      <c r="N109">
        <f>VLOOKUP(L109,Key!$A$1:$C$72,3,FALSE)</f>
        <v>-87.907390000000007</v>
      </c>
      <c r="O109">
        <v>77</v>
      </c>
      <c r="P109">
        <v>6</v>
      </c>
      <c r="Q109">
        <v>11.6</v>
      </c>
      <c r="R109">
        <v>11</v>
      </c>
      <c r="S109">
        <v>462</v>
      </c>
      <c r="T109">
        <f t="shared" si="17"/>
        <v>-1</v>
      </c>
      <c r="U109" s="1">
        <v>42825</v>
      </c>
      <c r="V109" s="3">
        <f t="shared" si="11"/>
        <v>42795</v>
      </c>
      <c r="W109" s="4">
        <f t="shared" si="18"/>
        <v>42825</v>
      </c>
      <c r="X109" s="1" t="str">
        <f t="shared" si="12"/>
        <v>Friday</v>
      </c>
      <c r="Y109" s="2">
        <v>0.65259259259259261</v>
      </c>
      <c r="Z109" s="2">
        <f t="shared" si="13"/>
        <v>0.66666666666666663</v>
      </c>
      <c r="AA109">
        <f>1</f>
        <v>1</v>
      </c>
      <c r="AB109" s="1">
        <v>42825</v>
      </c>
      <c r="AC109" s="3">
        <f t="shared" si="14"/>
        <v>42795</v>
      </c>
      <c r="AD109" s="4">
        <f t="shared" si="19"/>
        <v>42825</v>
      </c>
      <c r="AE109" s="1" t="str">
        <f t="shared" si="15"/>
        <v>Friday</v>
      </c>
      <c r="AF109" s="2">
        <v>0.70619212962962974</v>
      </c>
      <c r="AG109" s="2">
        <f t="shared" si="16"/>
        <v>0.70833333333333326</v>
      </c>
      <c r="AH109" t="s">
        <v>35</v>
      </c>
    </row>
    <row r="110" spans="1:34" x14ac:dyDescent="0.25">
      <c r="A110">
        <v>1517809</v>
      </c>
      <c r="B110" t="s">
        <v>88</v>
      </c>
      <c r="E110">
        <v>26275</v>
      </c>
      <c r="F110" t="s">
        <v>23</v>
      </c>
      <c r="G110" t="s">
        <v>89</v>
      </c>
      <c r="H110">
        <v>99</v>
      </c>
      <c r="I110" t="s">
        <v>63</v>
      </c>
      <c r="J110">
        <f>VLOOKUP(I110,Key!$A$1:$C$72,2,FALSE)</f>
        <v>43.078530000000001</v>
      </c>
      <c r="K110">
        <f>VLOOKUP(I110,Key!$A$1:$C$72,3,FALSE)</f>
        <v>-87.882620000000003</v>
      </c>
      <c r="L110" t="s">
        <v>63</v>
      </c>
      <c r="M110">
        <f>VLOOKUP(L110,Key!$A$1:$C$72,2,FALSE)</f>
        <v>43.078530000000001</v>
      </c>
      <c r="N110">
        <f>VLOOKUP(L110,Key!$A$1:$C$72,3,FALSE)</f>
        <v>-87.882620000000003</v>
      </c>
      <c r="O110">
        <v>25</v>
      </c>
      <c r="P110">
        <v>3</v>
      </c>
      <c r="Q110">
        <v>3.8</v>
      </c>
      <c r="R110">
        <v>3.6</v>
      </c>
      <c r="S110">
        <v>150</v>
      </c>
      <c r="T110">
        <f t="shared" si="17"/>
        <v>-1</v>
      </c>
      <c r="U110" s="1">
        <v>42799</v>
      </c>
      <c r="V110" s="3">
        <f t="shared" si="11"/>
        <v>42795</v>
      </c>
      <c r="W110" s="4">
        <f t="shared" si="18"/>
        <v>42799</v>
      </c>
      <c r="X110" s="1" t="str">
        <f t="shared" si="12"/>
        <v>Sunday</v>
      </c>
      <c r="Y110" s="2">
        <v>0.25773148148148145</v>
      </c>
      <c r="Z110" s="2">
        <f t="shared" si="13"/>
        <v>0.25</v>
      </c>
      <c r="AA110">
        <f>1</f>
        <v>1</v>
      </c>
      <c r="AB110" s="1">
        <v>42799</v>
      </c>
      <c r="AC110" s="3">
        <f t="shared" si="14"/>
        <v>42795</v>
      </c>
      <c r="AD110" s="4">
        <f t="shared" si="19"/>
        <v>42799</v>
      </c>
      <c r="AE110" s="1" t="str">
        <f t="shared" si="15"/>
        <v>Sunday</v>
      </c>
      <c r="AF110" s="2">
        <v>0.27508101851851852</v>
      </c>
      <c r="AG110" s="2">
        <f t="shared" si="16"/>
        <v>0.29166666666666663</v>
      </c>
      <c r="AH110" t="s">
        <v>35</v>
      </c>
    </row>
    <row r="111" spans="1:34" x14ac:dyDescent="0.25">
      <c r="A111">
        <v>1521811</v>
      </c>
      <c r="B111" t="s">
        <v>88</v>
      </c>
      <c r="E111">
        <v>53202</v>
      </c>
      <c r="F111" t="s">
        <v>23</v>
      </c>
      <c r="G111" t="s">
        <v>89</v>
      </c>
      <c r="H111">
        <v>274</v>
      </c>
      <c r="I111" t="s">
        <v>36</v>
      </c>
      <c r="J111">
        <f>VLOOKUP(I111,Key!$A$1:$C$72,2,FALSE)</f>
        <v>43.038580000000003</v>
      </c>
      <c r="K111">
        <f>VLOOKUP(I111,Key!$A$1:$C$72,3,FALSE)</f>
        <v>-87.90934</v>
      </c>
      <c r="L111" t="s">
        <v>40</v>
      </c>
      <c r="M111">
        <f>VLOOKUP(L111,Key!$A$1:$C$72,2,FALSE)</f>
        <v>43.031480000000002</v>
      </c>
      <c r="N111">
        <f>VLOOKUP(L111,Key!$A$1:$C$72,3,FALSE)</f>
        <v>-87.908169999999998</v>
      </c>
      <c r="O111">
        <v>5</v>
      </c>
      <c r="P111">
        <v>3</v>
      </c>
      <c r="Q111">
        <v>0.8</v>
      </c>
      <c r="R111">
        <v>0.7</v>
      </c>
      <c r="S111">
        <v>30</v>
      </c>
      <c r="T111">
        <f t="shared" si="17"/>
        <v>-1</v>
      </c>
      <c r="U111" s="1">
        <v>42796</v>
      </c>
      <c r="V111" s="3">
        <f t="shared" si="11"/>
        <v>42795</v>
      </c>
      <c r="W111" s="4">
        <f t="shared" si="18"/>
        <v>42796</v>
      </c>
      <c r="X111" s="1" t="str">
        <f t="shared" si="12"/>
        <v>Thursday</v>
      </c>
      <c r="Y111" s="2">
        <v>0.87130787037037039</v>
      </c>
      <c r="Z111" s="2">
        <f t="shared" si="13"/>
        <v>0.875</v>
      </c>
      <c r="AA111">
        <f>1</f>
        <v>1</v>
      </c>
      <c r="AB111" s="1">
        <v>42796</v>
      </c>
      <c r="AC111" s="3">
        <f t="shared" si="14"/>
        <v>42795</v>
      </c>
      <c r="AD111" s="4">
        <f t="shared" si="19"/>
        <v>42796</v>
      </c>
      <c r="AE111" s="1" t="str">
        <f t="shared" si="15"/>
        <v>Thursday</v>
      </c>
      <c r="AF111" s="2">
        <v>0.87495370370370373</v>
      </c>
      <c r="AG111" s="2">
        <f t="shared" si="16"/>
        <v>0.875</v>
      </c>
      <c r="AH111" t="s">
        <v>27</v>
      </c>
    </row>
    <row r="112" spans="1:34" x14ac:dyDescent="0.25">
      <c r="A112">
        <v>1522964</v>
      </c>
      <c r="B112" t="s">
        <v>88</v>
      </c>
      <c r="E112">
        <v>53215</v>
      </c>
      <c r="F112" t="s">
        <v>23</v>
      </c>
      <c r="G112" t="s">
        <v>89</v>
      </c>
      <c r="H112">
        <v>1000</v>
      </c>
      <c r="I112" t="s">
        <v>38</v>
      </c>
      <c r="J112">
        <f>VLOOKUP(I112,Key!$A$1:$C$72,2,FALSE)</f>
        <v>43.004728999999998</v>
      </c>
      <c r="K112">
        <f>VLOOKUP(I112,Key!$A$1:$C$72,3,FALSE)</f>
        <v>-87.905463999999995</v>
      </c>
      <c r="L112" t="s">
        <v>38</v>
      </c>
      <c r="M112">
        <f>VLOOKUP(L112,Key!$A$1:$C$72,2,FALSE)</f>
        <v>43.004728999999998</v>
      </c>
      <c r="N112">
        <f>VLOOKUP(L112,Key!$A$1:$C$72,3,FALSE)</f>
        <v>-87.905463999999995</v>
      </c>
      <c r="O112">
        <v>24</v>
      </c>
      <c r="P112">
        <v>0</v>
      </c>
      <c r="Q112">
        <v>3.6</v>
      </c>
      <c r="R112">
        <v>3.4</v>
      </c>
      <c r="S112">
        <v>144</v>
      </c>
      <c r="T112">
        <f t="shared" si="17"/>
        <v>-1</v>
      </c>
      <c r="U112" s="1">
        <v>42822</v>
      </c>
      <c r="V112" s="3">
        <f t="shared" si="11"/>
        <v>42795</v>
      </c>
      <c r="W112" s="4">
        <f t="shared" si="18"/>
        <v>42822</v>
      </c>
      <c r="X112" s="1" t="str">
        <f t="shared" si="12"/>
        <v>Tuesday</v>
      </c>
      <c r="Y112" s="2">
        <v>0.92894675925925929</v>
      </c>
      <c r="Z112" s="2">
        <f t="shared" si="13"/>
        <v>0.91666666666666663</v>
      </c>
      <c r="AA112">
        <f>1</f>
        <v>1</v>
      </c>
      <c r="AB112" s="1">
        <v>42822</v>
      </c>
      <c r="AC112" s="3">
        <f t="shared" si="14"/>
        <v>42795</v>
      </c>
      <c r="AD112" s="4">
        <f t="shared" si="19"/>
        <v>42822</v>
      </c>
      <c r="AE112" s="1" t="str">
        <f t="shared" si="15"/>
        <v>Tuesday</v>
      </c>
      <c r="AF112" s="2">
        <v>0.94516203703703694</v>
      </c>
      <c r="AG112" s="2">
        <f t="shared" si="16"/>
        <v>0.95833333333333326</v>
      </c>
      <c r="AH112" t="s">
        <v>35</v>
      </c>
    </row>
    <row r="113" spans="1:34" x14ac:dyDescent="0.25">
      <c r="A113">
        <v>1523543</v>
      </c>
      <c r="B113" t="s">
        <v>88</v>
      </c>
      <c r="E113">
        <v>53218</v>
      </c>
      <c r="F113" t="s">
        <v>23</v>
      </c>
      <c r="G113" t="s">
        <v>89</v>
      </c>
      <c r="H113">
        <v>204</v>
      </c>
      <c r="I113" t="s">
        <v>83</v>
      </c>
      <c r="J113">
        <f>VLOOKUP(I113,Key!$A$1:$C$72,2,FALSE)</f>
        <v>43.02017</v>
      </c>
      <c r="K113">
        <f>VLOOKUP(I113,Key!$A$1:$C$72,3,FALSE)</f>
        <v>-87.933049999999994</v>
      </c>
      <c r="L113" t="s">
        <v>74</v>
      </c>
      <c r="M113">
        <f>VLOOKUP(L113,Key!$A$1:$C$72,2,FALSE)</f>
        <v>43.040154000000001</v>
      </c>
      <c r="N113">
        <f>VLOOKUP(L113,Key!$A$1:$C$72,3,FALSE)</f>
        <v>-87.932113000000001</v>
      </c>
      <c r="O113">
        <v>1260</v>
      </c>
      <c r="P113">
        <v>0</v>
      </c>
      <c r="Q113">
        <v>18</v>
      </c>
      <c r="R113">
        <v>17.100000000000001</v>
      </c>
      <c r="S113">
        <v>720</v>
      </c>
      <c r="T113">
        <f t="shared" si="17"/>
        <v>-1</v>
      </c>
      <c r="U113" s="1">
        <v>42795</v>
      </c>
      <c r="V113" s="3">
        <f t="shared" si="11"/>
        <v>42795</v>
      </c>
      <c r="W113" s="4">
        <f t="shared" si="18"/>
        <v>42795</v>
      </c>
      <c r="X113" s="1" t="str">
        <f t="shared" si="12"/>
        <v>Wednesday</v>
      </c>
      <c r="Y113" s="2">
        <v>0.10917824074074074</v>
      </c>
      <c r="Z113" s="2">
        <f t="shared" si="13"/>
        <v>0.125</v>
      </c>
      <c r="AA113">
        <f>1</f>
        <v>1</v>
      </c>
      <c r="AB113" s="1">
        <v>42795</v>
      </c>
      <c r="AC113" s="3">
        <f t="shared" si="14"/>
        <v>42795</v>
      </c>
      <c r="AD113" s="4">
        <f t="shared" si="19"/>
        <v>42795</v>
      </c>
      <c r="AE113" s="1" t="str">
        <f t="shared" si="15"/>
        <v>Wednesday</v>
      </c>
      <c r="AF113" s="2">
        <v>0.98451388888888891</v>
      </c>
      <c r="AG113" s="2">
        <f t="shared" si="16"/>
        <v>1</v>
      </c>
      <c r="AH113" t="s">
        <v>27</v>
      </c>
    </row>
    <row r="114" spans="1:34" x14ac:dyDescent="0.25">
      <c r="A114">
        <v>1524544</v>
      </c>
      <c r="B114" t="s">
        <v>88</v>
      </c>
      <c r="F114" t="s">
        <v>23</v>
      </c>
      <c r="G114" t="s">
        <v>89</v>
      </c>
      <c r="H114">
        <v>15</v>
      </c>
      <c r="I114" t="s">
        <v>68</v>
      </c>
      <c r="J114">
        <f>VLOOKUP(I114,Key!$A$1:$C$72,2,FALSE)</f>
        <v>43.04804</v>
      </c>
      <c r="K114">
        <f>VLOOKUP(I114,Key!$A$1:$C$72,3,FALSE)</f>
        <v>-87.896720000000002</v>
      </c>
      <c r="L114" t="s">
        <v>79</v>
      </c>
      <c r="M114">
        <f>VLOOKUP(L114,Key!$A$1:$C$72,2,FALSE)</f>
        <v>43.038649999999997</v>
      </c>
      <c r="N114">
        <f>VLOOKUP(L114,Key!$A$1:$C$72,3,FALSE)</f>
        <v>-87.921930000000003</v>
      </c>
      <c r="O114">
        <v>23</v>
      </c>
      <c r="P114">
        <v>3</v>
      </c>
      <c r="Q114">
        <v>3.5</v>
      </c>
      <c r="R114">
        <v>3.3</v>
      </c>
      <c r="S114">
        <v>138</v>
      </c>
      <c r="T114">
        <f t="shared" si="17"/>
        <v>-1</v>
      </c>
      <c r="U114" s="1">
        <v>42796</v>
      </c>
      <c r="V114" s="3">
        <f t="shared" si="11"/>
        <v>42795</v>
      </c>
      <c r="W114" s="4">
        <f t="shared" si="18"/>
        <v>42796</v>
      </c>
      <c r="X114" s="1" t="str">
        <f t="shared" si="12"/>
        <v>Thursday</v>
      </c>
      <c r="Y114" s="2">
        <v>0.74562499999999998</v>
      </c>
      <c r="Z114" s="2">
        <f t="shared" si="13"/>
        <v>0.75</v>
      </c>
      <c r="AA114">
        <f>1</f>
        <v>1</v>
      </c>
      <c r="AB114" s="1">
        <v>42796</v>
      </c>
      <c r="AC114" s="3">
        <f t="shared" si="14"/>
        <v>42795</v>
      </c>
      <c r="AD114" s="4">
        <f t="shared" si="19"/>
        <v>42796</v>
      </c>
      <c r="AE114" s="1" t="str">
        <f t="shared" si="15"/>
        <v>Thursday</v>
      </c>
      <c r="AF114" s="2">
        <v>0.7612268518518519</v>
      </c>
      <c r="AG114" s="2">
        <f t="shared" si="16"/>
        <v>0.75</v>
      </c>
      <c r="AH114" t="s">
        <v>27</v>
      </c>
    </row>
    <row r="115" spans="1:34" x14ac:dyDescent="0.25">
      <c r="A115">
        <v>1526089</v>
      </c>
      <c r="B115" t="s">
        <v>88</v>
      </c>
      <c r="E115">
        <v>53217</v>
      </c>
      <c r="F115" t="s">
        <v>23</v>
      </c>
      <c r="G115" t="s">
        <v>89</v>
      </c>
      <c r="H115">
        <v>11125</v>
      </c>
      <c r="I115" t="s">
        <v>68</v>
      </c>
      <c r="J115">
        <f>VLOOKUP(I115,Key!$A$1:$C$72,2,FALSE)</f>
        <v>43.04804</v>
      </c>
      <c r="K115">
        <f>VLOOKUP(I115,Key!$A$1:$C$72,3,FALSE)</f>
        <v>-87.896720000000002</v>
      </c>
      <c r="L115" t="s">
        <v>29</v>
      </c>
      <c r="M115">
        <f>VLOOKUP(L115,Key!$A$1:$C$72,2,FALSE)</f>
        <v>43.042490000000001</v>
      </c>
      <c r="N115">
        <f>VLOOKUP(L115,Key!$A$1:$C$72,3,FALSE)</f>
        <v>-87.909959999999998</v>
      </c>
      <c r="O115">
        <v>10</v>
      </c>
      <c r="P115">
        <v>3</v>
      </c>
      <c r="Q115">
        <v>1.5</v>
      </c>
      <c r="R115">
        <v>1.4</v>
      </c>
      <c r="S115">
        <v>60</v>
      </c>
      <c r="T115">
        <f t="shared" si="17"/>
        <v>-1</v>
      </c>
      <c r="U115" s="1">
        <v>42798</v>
      </c>
      <c r="V115" s="3">
        <f t="shared" si="11"/>
        <v>42795</v>
      </c>
      <c r="W115" s="4">
        <f t="shared" si="18"/>
        <v>42798</v>
      </c>
      <c r="X115" s="1" t="str">
        <f t="shared" si="12"/>
        <v>Saturday</v>
      </c>
      <c r="Y115" s="2">
        <v>0.57335648148148144</v>
      </c>
      <c r="Z115" s="2">
        <f t="shared" si="13"/>
        <v>0.58333333333333326</v>
      </c>
      <c r="AA115">
        <f>1</f>
        <v>1</v>
      </c>
      <c r="AB115" s="1">
        <v>42798</v>
      </c>
      <c r="AC115" s="3">
        <f t="shared" si="14"/>
        <v>42795</v>
      </c>
      <c r="AD115" s="4">
        <f t="shared" si="19"/>
        <v>42798</v>
      </c>
      <c r="AE115" s="1" t="str">
        <f t="shared" si="15"/>
        <v>Saturday</v>
      </c>
      <c r="AF115" s="2">
        <v>0.58008101851851845</v>
      </c>
      <c r="AG115" s="2">
        <f t="shared" si="16"/>
        <v>0.58333333333333326</v>
      </c>
      <c r="AH115" t="s">
        <v>27</v>
      </c>
    </row>
    <row r="116" spans="1:34" x14ac:dyDescent="0.25">
      <c r="A116">
        <v>1526603</v>
      </c>
      <c r="B116" t="s">
        <v>88</v>
      </c>
      <c r="E116">
        <v>53150</v>
      </c>
      <c r="F116" t="s">
        <v>23</v>
      </c>
      <c r="G116" t="s">
        <v>89</v>
      </c>
      <c r="H116">
        <v>5531</v>
      </c>
      <c r="I116" t="s">
        <v>41</v>
      </c>
      <c r="J116">
        <f>VLOOKUP(I116,Key!$A$1:$C$72,2,FALSE)</f>
        <v>43.04824</v>
      </c>
      <c r="K116">
        <f>VLOOKUP(I116,Key!$A$1:$C$72,3,FALSE)</f>
        <v>-87.904970000000006</v>
      </c>
      <c r="L116" t="s">
        <v>41</v>
      </c>
      <c r="M116">
        <f>VLOOKUP(L116,Key!$A$1:$C$72,2,FALSE)</f>
        <v>43.04824</v>
      </c>
      <c r="N116">
        <f>VLOOKUP(L116,Key!$A$1:$C$72,3,FALSE)</f>
        <v>-87.904970000000006</v>
      </c>
      <c r="O116">
        <v>31</v>
      </c>
      <c r="P116">
        <v>3</v>
      </c>
      <c r="Q116">
        <v>4.7</v>
      </c>
      <c r="R116">
        <v>4.4000000000000004</v>
      </c>
      <c r="S116">
        <v>186</v>
      </c>
      <c r="T116">
        <f t="shared" si="17"/>
        <v>-1</v>
      </c>
      <c r="U116" s="1">
        <v>42798</v>
      </c>
      <c r="V116" s="3">
        <f t="shared" si="11"/>
        <v>42795</v>
      </c>
      <c r="W116" s="4">
        <f t="shared" si="18"/>
        <v>42798</v>
      </c>
      <c r="X116" s="1" t="str">
        <f t="shared" si="12"/>
        <v>Saturday</v>
      </c>
      <c r="Y116" s="2">
        <v>0.72865740740740748</v>
      </c>
      <c r="Z116" s="2">
        <f t="shared" si="13"/>
        <v>0.70833333333333326</v>
      </c>
      <c r="AA116">
        <f>1</f>
        <v>1</v>
      </c>
      <c r="AB116" s="1">
        <v>42798</v>
      </c>
      <c r="AC116" s="3">
        <f t="shared" si="14"/>
        <v>42795</v>
      </c>
      <c r="AD116" s="4">
        <f t="shared" si="19"/>
        <v>42798</v>
      </c>
      <c r="AE116" s="1" t="str">
        <f t="shared" si="15"/>
        <v>Saturday</v>
      </c>
      <c r="AF116" s="2">
        <v>0.75023148148148155</v>
      </c>
      <c r="AG116" s="2">
        <f t="shared" si="16"/>
        <v>0.75</v>
      </c>
      <c r="AH116" t="s">
        <v>35</v>
      </c>
    </row>
    <row r="117" spans="1:34" x14ac:dyDescent="0.25">
      <c r="A117">
        <v>1527755</v>
      </c>
      <c r="B117" t="s">
        <v>88</v>
      </c>
      <c r="E117">
        <v>60655</v>
      </c>
      <c r="F117" t="s">
        <v>23</v>
      </c>
      <c r="G117" t="s">
        <v>89</v>
      </c>
      <c r="H117">
        <v>189</v>
      </c>
      <c r="I117" t="s">
        <v>69</v>
      </c>
      <c r="J117">
        <f>VLOOKUP(I117,Key!$A$1:$C$72,2,FALSE)</f>
        <v>43.048200000000001</v>
      </c>
      <c r="K117">
        <f>VLOOKUP(I117,Key!$A$1:$C$72,3,FALSE)</f>
        <v>-87.900859999999994</v>
      </c>
      <c r="L117" t="s">
        <v>74</v>
      </c>
      <c r="M117">
        <f>VLOOKUP(L117,Key!$A$1:$C$72,2,FALSE)</f>
        <v>43.040154000000001</v>
      </c>
      <c r="N117">
        <f>VLOOKUP(L117,Key!$A$1:$C$72,3,FALSE)</f>
        <v>-87.932113000000001</v>
      </c>
      <c r="O117">
        <v>18</v>
      </c>
      <c r="P117">
        <v>3</v>
      </c>
      <c r="Q117">
        <v>2.7</v>
      </c>
      <c r="R117">
        <v>2.6</v>
      </c>
      <c r="S117">
        <v>108</v>
      </c>
      <c r="T117">
        <f t="shared" si="17"/>
        <v>-1</v>
      </c>
      <c r="U117" s="1">
        <v>42799</v>
      </c>
      <c r="V117" s="3">
        <f t="shared" si="11"/>
        <v>42795</v>
      </c>
      <c r="W117" s="4">
        <f t="shared" si="18"/>
        <v>42799</v>
      </c>
      <c r="X117" s="1" t="str">
        <f t="shared" si="12"/>
        <v>Sunday</v>
      </c>
      <c r="Y117" s="2">
        <v>0.67934027777777783</v>
      </c>
      <c r="Z117" s="2">
        <f t="shared" si="13"/>
        <v>0.66666666666666663</v>
      </c>
      <c r="AA117">
        <f>1</f>
        <v>1</v>
      </c>
      <c r="AB117" s="1">
        <v>42799</v>
      </c>
      <c r="AC117" s="3">
        <f t="shared" si="14"/>
        <v>42795</v>
      </c>
      <c r="AD117" s="4">
        <f t="shared" si="19"/>
        <v>42799</v>
      </c>
      <c r="AE117" s="1" t="str">
        <f t="shared" si="15"/>
        <v>Sunday</v>
      </c>
      <c r="AF117" s="2">
        <v>0.69232638888888898</v>
      </c>
      <c r="AG117" s="2">
        <f t="shared" si="16"/>
        <v>0.70833333333333326</v>
      </c>
      <c r="AH117" t="s">
        <v>27</v>
      </c>
    </row>
    <row r="118" spans="1:34" x14ac:dyDescent="0.25">
      <c r="A118">
        <v>1527900</v>
      </c>
      <c r="B118" t="s">
        <v>88</v>
      </c>
      <c r="E118">
        <v>97005</v>
      </c>
      <c r="F118" t="s">
        <v>23</v>
      </c>
      <c r="G118" t="s">
        <v>89</v>
      </c>
      <c r="H118">
        <v>11054</v>
      </c>
      <c r="I118" t="s">
        <v>74</v>
      </c>
      <c r="J118">
        <f>VLOOKUP(I118,Key!$A$1:$C$72,2,FALSE)</f>
        <v>43.040154000000001</v>
      </c>
      <c r="K118">
        <f>VLOOKUP(I118,Key!$A$1:$C$72,3,FALSE)</f>
        <v>-87.932113000000001</v>
      </c>
      <c r="L118" t="s">
        <v>31</v>
      </c>
      <c r="M118">
        <f>VLOOKUP(L118,Key!$A$1:$C$72,2,FALSE)</f>
        <v>43.03519</v>
      </c>
      <c r="N118">
        <f>VLOOKUP(L118,Key!$A$1:$C$72,3,FALSE)</f>
        <v>-87.907390000000007</v>
      </c>
      <c r="O118">
        <v>19</v>
      </c>
      <c r="P118">
        <v>3</v>
      </c>
      <c r="Q118">
        <v>2.9</v>
      </c>
      <c r="R118">
        <v>2.7</v>
      </c>
      <c r="S118">
        <v>114</v>
      </c>
      <c r="T118">
        <f t="shared" si="17"/>
        <v>-1</v>
      </c>
      <c r="U118" s="1">
        <v>42799</v>
      </c>
      <c r="V118" s="3">
        <f t="shared" si="11"/>
        <v>42795</v>
      </c>
      <c r="W118" s="4">
        <f t="shared" si="18"/>
        <v>42799</v>
      </c>
      <c r="X118" s="1" t="str">
        <f t="shared" si="12"/>
        <v>Sunday</v>
      </c>
      <c r="Y118" s="2">
        <v>0.73577546296296292</v>
      </c>
      <c r="Z118" s="2">
        <f t="shared" si="13"/>
        <v>0.75</v>
      </c>
      <c r="AA118">
        <f>1</f>
        <v>1</v>
      </c>
      <c r="AB118" s="1">
        <v>42799</v>
      </c>
      <c r="AC118" s="3">
        <f t="shared" si="14"/>
        <v>42795</v>
      </c>
      <c r="AD118" s="4">
        <f t="shared" si="19"/>
        <v>42799</v>
      </c>
      <c r="AE118" s="1" t="str">
        <f t="shared" si="15"/>
        <v>Sunday</v>
      </c>
      <c r="AF118" s="2">
        <v>0.74869212962962972</v>
      </c>
      <c r="AG118" s="2">
        <f t="shared" si="16"/>
        <v>0.75</v>
      </c>
      <c r="AH118" t="s">
        <v>27</v>
      </c>
    </row>
    <row r="119" spans="1:34" x14ac:dyDescent="0.25">
      <c r="A119">
        <v>1528012</v>
      </c>
      <c r="B119" t="s">
        <v>88</v>
      </c>
      <c r="E119">
        <v>53204</v>
      </c>
      <c r="F119" t="s">
        <v>23</v>
      </c>
      <c r="G119" t="s">
        <v>89</v>
      </c>
      <c r="H119">
        <v>22</v>
      </c>
      <c r="I119" t="s">
        <v>48</v>
      </c>
      <c r="J119">
        <f>VLOOKUP(I119,Key!$A$1:$C$72,2,FALSE)</f>
        <v>43.05097</v>
      </c>
      <c r="K119">
        <f>VLOOKUP(I119,Key!$A$1:$C$72,3,FALSE)</f>
        <v>-87.906440000000003</v>
      </c>
      <c r="L119" t="s">
        <v>78</v>
      </c>
      <c r="M119">
        <f>VLOOKUP(L119,Key!$A$1:$C$72,2,FALSE)</f>
        <v>43.060250000000003</v>
      </c>
      <c r="N119">
        <f>VLOOKUP(L119,Key!$A$1:$C$72,3,FALSE)</f>
        <v>-87.892169999999993</v>
      </c>
      <c r="O119">
        <v>22</v>
      </c>
      <c r="P119">
        <v>3</v>
      </c>
      <c r="Q119">
        <v>3.3</v>
      </c>
      <c r="R119">
        <v>3.1</v>
      </c>
      <c r="S119">
        <v>132</v>
      </c>
      <c r="T119">
        <f t="shared" si="17"/>
        <v>-1</v>
      </c>
      <c r="U119" s="1">
        <v>42806</v>
      </c>
      <c r="V119" s="3">
        <f t="shared" si="11"/>
        <v>42795</v>
      </c>
      <c r="W119" s="4">
        <f t="shared" si="18"/>
        <v>42806</v>
      </c>
      <c r="X119" s="1" t="str">
        <f t="shared" si="12"/>
        <v>Sunday</v>
      </c>
      <c r="Y119" s="2">
        <v>0.56282407407407409</v>
      </c>
      <c r="Z119" s="2">
        <f t="shared" si="13"/>
        <v>0.58333333333333326</v>
      </c>
      <c r="AA119">
        <f>1</f>
        <v>1</v>
      </c>
      <c r="AB119" s="1">
        <v>42806</v>
      </c>
      <c r="AC119" s="3">
        <f t="shared" si="14"/>
        <v>42795</v>
      </c>
      <c r="AD119" s="4">
        <f t="shared" si="19"/>
        <v>42806</v>
      </c>
      <c r="AE119" s="1" t="str">
        <f t="shared" si="15"/>
        <v>Sunday</v>
      </c>
      <c r="AF119" s="2">
        <v>0.5783449074074074</v>
      </c>
      <c r="AG119" s="2">
        <f t="shared" si="16"/>
        <v>0.58333333333333326</v>
      </c>
      <c r="AH119" t="s">
        <v>27</v>
      </c>
    </row>
    <row r="120" spans="1:34" x14ac:dyDescent="0.25">
      <c r="A120">
        <v>1528076</v>
      </c>
      <c r="B120" t="s">
        <v>88</v>
      </c>
      <c r="E120">
        <v>54913</v>
      </c>
      <c r="F120" t="s">
        <v>23</v>
      </c>
      <c r="G120" t="s">
        <v>89</v>
      </c>
      <c r="H120">
        <v>46</v>
      </c>
      <c r="I120" t="s">
        <v>41</v>
      </c>
      <c r="J120">
        <f>VLOOKUP(I120,Key!$A$1:$C$72,2,FALSE)</f>
        <v>43.04824</v>
      </c>
      <c r="K120">
        <f>VLOOKUP(I120,Key!$A$1:$C$72,3,FALSE)</f>
        <v>-87.904970000000006</v>
      </c>
      <c r="L120" t="s">
        <v>70</v>
      </c>
      <c r="M120">
        <f>VLOOKUP(L120,Key!$A$1:$C$72,2,FALSE)</f>
        <v>43.053040000000003</v>
      </c>
      <c r="N120">
        <f>VLOOKUP(L120,Key!$A$1:$C$72,3,FALSE)</f>
        <v>-87.897660000000002</v>
      </c>
      <c r="O120">
        <v>547</v>
      </c>
      <c r="P120">
        <v>57</v>
      </c>
      <c r="Q120">
        <v>18</v>
      </c>
      <c r="R120">
        <v>17.100000000000001</v>
      </c>
      <c r="S120">
        <v>720</v>
      </c>
      <c r="T120">
        <f t="shared" si="17"/>
        <v>-1</v>
      </c>
      <c r="U120" s="1">
        <v>42799</v>
      </c>
      <c r="V120" s="3">
        <f t="shared" si="11"/>
        <v>42795</v>
      </c>
      <c r="W120" s="4">
        <f t="shared" si="18"/>
        <v>42799</v>
      </c>
      <c r="X120" s="1" t="str">
        <f t="shared" si="12"/>
        <v>Sunday</v>
      </c>
      <c r="Y120" s="2">
        <v>0.93982638888888881</v>
      </c>
      <c r="Z120" s="2">
        <f t="shared" si="13"/>
        <v>0.95833333333333326</v>
      </c>
      <c r="AA120">
        <f>1</f>
        <v>1</v>
      </c>
      <c r="AB120" s="1">
        <v>42800</v>
      </c>
      <c r="AC120" s="3">
        <f t="shared" si="14"/>
        <v>42795</v>
      </c>
      <c r="AD120" s="4">
        <f t="shared" si="19"/>
        <v>42800</v>
      </c>
      <c r="AE120" s="1" t="str">
        <f t="shared" si="15"/>
        <v>Monday</v>
      </c>
      <c r="AF120" s="2">
        <v>0.32</v>
      </c>
      <c r="AG120" s="2">
        <f t="shared" si="16"/>
        <v>0.33333333333333331</v>
      </c>
      <c r="AH120" t="s">
        <v>27</v>
      </c>
    </row>
    <row r="121" spans="1:34" x14ac:dyDescent="0.25">
      <c r="A121">
        <v>1528415</v>
      </c>
      <c r="B121" t="s">
        <v>88</v>
      </c>
      <c r="E121">
        <v>53215</v>
      </c>
      <c r="F121" t="s">
        <v>23</v>
      </c>
      <c r="G121" t="s">
        <v>89</v>
      </c>
      <c r="H121">
        <v>104</v>
      </c>
      <c r="I121" t="s">
        <v>38</v>
      </c>
      <c r="J121">
        <f>VLOOKUP(I121,Key!$A$1:$C$72,2,FALSE)</f>
        <v>43.004728999999998</v>
      </c>
      <c r="K121">
        <f>VLOOKUP(I121,Key!$A$1:$C$72,3,FALSE)</f>
        <v>-87.905463999999995</v>
      </c>
      <c r="L121" t="s">
        <v>38</v>
      </c>
      <c r="M121">
        <f>VLOOKUP(L121,Key!$A$1:$C$72,2,FALSE)</f>
        <v>43.004728999999998</v>
      </c>
      <c r="N121">
        <f>VLOOKUP(L121,Key!$A$1:$C$72,3,FALSE)</f>
        <v>-87.905463999999995</v>
      </c>
      <c r="O121">
        <v>72</v>
      </c>
      <c r="P121">
        <v>9</v>
      </c>
      <c r="Q121">
        <v>10.8</v>
      </c>
      <c r="R121">
        <v>10.3</v>
      </c>
      <c r="S121">
        <v>432</v>
      </c>
      <c r="T121">
        <f t="shared" si="17"/>
        <v>-1</v>
      </c>
      <c r="U121" s="1">
        <v>42800</v>
      </c>
      <c r="V121" s="3">
        <f t="shared" si="11"/>
        <v>42795</v>
      </c>
      <c r="W121" s="4">
        <f t="shared" si="18"/>
        <v>42800</v>
      </c>
      <c r="X121" s="1" t="str">
        <f t="shared" si="12"/>
        <v>Monday</v>
      </c>
      <c r="Y121" s="2">
        <v>0.64627314814814818</v>
      </c>
      <c r="Z121" s="2">
        <f t="shared" si="13"/>
        <v>0.66666666666666663</v>
      </c>
      <c r="AA121">
        <f>1</f>
        <v>1</v>
      </c>
      <c r="AB121" s="1">
        <v>42800</v>
      </c>
      <c r="AC121" s="3">
        <f t="shared" si="14"/>
        <v>42795</v>
      </c>
      <c r="AD121" s="4">
        <f t="shared" si="19"/>
        <v>42800</v>
      </c>
      <c r="AE121" s="1" t="str">
        <f t="shared" si="15"/>
        <v>Monday</v>
      </c>
      <c r="AF121" s="2">
        <v>0.69601851851851848</v>
      </c>
      <c r="AG121" s="2">
        <f t="shared" si="16"/>
        <v>0.70833333333333326</v>
      </c>
      <c r="AH121" t="s">
        <v>35</v>
      </c>
    </row>
    <row r="122" spans="1:34" x14ac:dyDescent="0.25">
      <c r="A122">
        <v>1528495</v>
      </c>
      <c r="B122" t="s">
        <v>88</v>
      </c>
      <c r="E122">
        <v>54115</v>
      </c>
      <c r="F122" t="s">
        <v>23</v>
      </c>
      <c r="G122" t="s">
        <v>89</v>
      </c>
      <c r="H122">
        <v>993</v>
      </c>
      <c r="I122" t="s">
        <v>34</v>
      </c>
      <c r="J122">
        <f>VLOOKUP(I122,Key!$A$1:$C$72,2,FALSE)</f>
        <v>43.036900000000003</v>
      </c>
      <c r="K122">
        <f>VLOOKUP(I122,Key!$A$1:$C$72,3,FALSE)</f>
        <v>-87.89667</v>
      </c>
      <c r="L122" t="s">
        <v>44</v>
      </c>
      <c r="M122">
        <f>VLOOKUP(L122,Key!$A$1:$C$72,2,FALSE)</f>
        <v>43.045712999999999</v>
      </c>
      <c r="N122">
        <f>VLOOKUP(L122,Key!$A$1:$C$72,3,FALSE)</f>
        <v>-87.899756999999994</v>
      </c>
      <c r="O122">
        <v>25</v>
      </c>
      <c r="P122">
        <v>0</v>
      </c>
      <c r="Q122">
        <v>3.8</v>
      </c>
      <c r="R122">
        <v>3.6</v>
      </c>
      <c r="S122">
        <v>150</v>
      </c>
      <c r="T122">
        <f t="shared" si="17"/>
        <v>-1</v>
      </c>
      <c r="U122" s="1">
        <v>42801</v>
      </c>
      <c r="V122" s="3">
        <f t="shared" si="11"/>
        <v>42795</v>
      </c>
      <c r="W122" s="4">
        <f t="shared" si="18"/>
        <v>42801</v>
      </c>
      <c r="X122" s="1" t="str">
        <f t="shared" si="12"/>
        <v>Tuesday</v>
      </c>
      <c r="Y122" s="2">
        <v>0.67533564814814817</v>
      </c>
      <c r="Z122" s="2">
        <f t="shared" si="13"/>
        <v>0.66666666666666663</v>
      </c>
      <c r="AA122">
        <f>1</f>
        <v>1</v>
      </c>
      <c r="AB122" s="1">
        <v>42801</v>
      </c>
      <c r="AC122" s="3">
        <f t="shared" si="14"/>
        <v>42795</v>
      </c>
      <c r="AD122" s="4">
        <f t="shared" si="19"/>
        <v>42801</v>
      </c>
      <c r="AE122" s="1" t="str">
        <f t="shared" si="15"/>
        <v>Tuesday</v>
      </c>
      <c r="AF122" s="2">
        <v>0.6925</v>
      </c>
      <c r="AG122" s="2">
        <f t="shared" si="16"/>
        <v>0.70833333333333326</v>
      </c>
      <c r="AH122" t="s">
        <v>27</v>
      </c>
    </row>
    <row r="123" spans="1:34" x14ac:dyDescent="0.25">
      <c r="A123">
        <v>1528495</v>
      </c>
      <c r="B123" t="s">
        <v>88</v>
      </c>
      <c r="E123">
        <v>54115</v>
      </c>
      <c r="F123" t="s">
        <v>23</v>
      </c>
      <c r="G123" t="s">
        <v>89</v>
      </c>
      <c r="H123">
        <v>361</v>
      </c>
      <c r="I123" t="s">
        <v>34</v>
      </c>
      <c r="J123">
        <f>VLOOKUP(I123,Key!$A$1:$C$72,2,FALSE)</f>
        <v>43.036900000000003</v>
      </c>
      <c r="K123">
        <f>VLOOKUP(I123,Key!$A$1:$C$72,3,FALSE)</f>
        <v>-87.89667</v>
      </c>
      <c r="L123" t="s">
        <v>44</v>
      </c>
      <c r="M123">
        <f>VLOOKUP(L123,Key!$A$1:$C$72,2,FALSE)</f>
        <v>43.045712999999999</v>
      </c>
      <c r="N123">
        <f>VLOOKUP(L123,Key!$A$1:$C$72,3,FALSE)</f>
        <v>-87.899756999999994</v>
      </c>
      <c r="O123">
        <v>24</v>
      </c>
      <c r="P123">
        <v>0</v>
      </c>
      <c r="Q123">
        <v>3.6</v>
      </c>
      <c r="R123">
        <v>3.4</v>
      </c>
      <c r="S123">
        <v>144</v>
      </c>
      <c r="T123">
        <f t="shared" si="17"/>
        <v>-1</v>
      </c>
      <c r="U123" s="1">
        <v>42801</v>
      </c>
      <c r="V123" s="3">
        <f t="shared" si="11"/>
        <v>42795</v>
      </c>
      <c r="W123" s="4">
        <f t="shared" si="18"/>
        <v>42801</v>
      </c>
      <c r="X123" s="1" t="str">
        <f t="shared" si="12"/>
        <v>Tuesday</v>
      </c>
      <c r="Y123" s="2">
        <v>0.6758912037037037</v>
      </c>
      <c r="Z123" s="2">
        <f t="shared" si="13"/>
        <v>0.66666666666666663</v>
      </c>
      <c r="AA123">
        <f>1</f>
        <v>1</v>
      </c>
      <c r="AB123" s="1">
        <v>42801</v>
      </c>
      <c r="AC123" s="3">
        <f t="shared" si="14"/>
        <v>42795</v>
      </c>
      <c r="AD123" s="4">
        <f t="shared" si="19"/>
        <v>42801</v>
      </c>
      <c r="AE123" s="1" t="str">
        <f t="shared" si="15"/>
        <v>Tuesday</v>
      </c>
      <c r="AF123" s="2">
        <v>0.69245370370370374</v>
      </c>
      <c r="AG123" s="2">
        <f t="shared" si="16"/>
        <v>0.70833333333333326</v>
      </c>
      <c r="AH123" t="s">
        <v>27</v>
      </c>
    </row>
    <row r="124" spans="1:34" x14ac:dyDescent="0.25">
      <c r="A124">
        <v>1528643</v>
      </c>
      <c r="B124" t="s">
        <v>88</v>
      </c>
      <c r="E124">
        <v>18940</v>
      </c>
      <c r="F124" t="s">
        <v>23</v>
      </c>
      <c r="G124" t="s">
        <v>89</v>
      </c>
      <c r="H124">
        <v>11054</v>
      </c>
      <c r="I124" t="s">
        <v>39</v>
      </c>
      <c r="J124">
        <f>VLOOKUP(I124,Key!$A$1:$C$72,2,FALSE)</f>
        <v>43.03913</v>
      </c>
      <c r="K124">
        <f>VLOOKUP(I124,Key!$A$1:$C$72,3,FALSE)</f>
        <v>-87.916150000000002</v>
      </c>
      <c r="L124" t="s">
        <v>39</v>
      </c>
      <c r="M124">
        <f>VLOOKUP(L124,Key!$A$1:$C$72,2,FALSE)</f>
        <v>43.03913</v>
      </c>
      <c r="N124">
        <f>VLOOKUP(L124,Key!$A$1:$C$72,3,FALSE)</f>
        <v>-87.916150000000002</v>
      </c>
      <c r="O124">
        <v>21</v>
      </c>
      <c r="P124">
        <v>3</v>
      </c>
      <c r="Q124">
        <v>3.2</v>
      </c>
      <c r="R124">
        <v>3</v>
      </c>
      <c r="S124">
        <v>126</v>
      </c>
      <c r="T124">
        <f t="shared" si="17"/>
        <v>-1</v>
      </c>
      <c r="U124" s="1">
        <v>42801</v>
      </c>
      <c r="V124" s="3">
        <f t="shared" si="11"/>
        <v>42795</v>
      </c>
      <c r="W124" s="4">
        <f t="shared" si="18"/>
        <v>42801</v>
      </c>
      <c r="X124" s="1" t="str">
        <f t="shared" si="12"/>
        <v>Tuesday</v>
      </c>
      <c r="Y124" s="2">
        <v>3.6585648148148145E-2</v>
      </c>
      <c r="Z124" s="2">
        <f t="shared" si="13"/>
        <v>4.1666666666666664E-2</v>
      </c>
      <c r="AA124">
        <f>1</f>
        <v>1</v>
      </c>
      <c r="AB124" s="1">
        <v>42801</v>
      </c>
      <c r="AC124" s="3">
        <f t="shared" si="14"/>
        <v>42795</v>
      </c>
      <c r="AD124" s="4">
        <f t="shared" si="19"/>
        <v>42801</v>
      </c>
      <c r="AE124" s="1" t="str">
        <f t="shared" si="15"/>
        <v>Tuesday</v>
      </c>
      <c r="AF124" s="2">
        <v>5.1053240740740746E-2</v>
      </c>
      <c r="AG124" s="2">
        <f t="shared" si="16"/>
        <v>4.1666666666666664E-2</v>
      </c>
      <c r="AH124" t="s">
        <v>35</v>
      </c>
    </row>
    <row r="125" spans="1:34" x14ac:dyDescent="0.25">
      <c r="A125">
        <v>1528666</v>
      </c>
      <c r="B125" t="s">
        <v>88</v>
      </c>
      <c r="E125">
        <v>53213</v>
      </c>
      <c r="F125" t="s">
        <v>23</v>
      </c>
      <c r="G125" t="s">
        <v>89</v>
      </c>
      <c r="H125">
        <v>11136</v>
      </c>
      <c r="I125" t="s">
        <v>55</v>
      </c>
      <c r="J125">
        <f>VLOOKUP(I125,Key!$A$1:$C$72,2,FALSE)</f>
        <v>43.060839999999999</v>
      </c>
      <c r="K125">
        <f>VLOOKUP(I125,Key!$A$1:$C$72,3,FALSE)</f>
        <v>-88.001940000000005</v>
      </c>
      <c r="L125" t="s">
        <v>25</v>
      </c>
      <c r="M125">
        <f>VLOOKUP(L125,Key!$A$1:$C$72,2,FALSE)</f>
        <v>43.06044</v>
      </c>
      <c r="N125">
        <f>VLOOKUP(L125,Key!$A$1:$C$72,3,FALSE)</f>
        <v>-88.016239999999996</v>
      </c>
      <c r="O125">
        <v>12</v>
      </c>
      <c r="P125">
        <v>0</v>
      </c>
      <c r="Q125">
        <v>1.8</v>
      </c>
      <c r="R125">
        <v>1.7</v>
      </c>
      <c r="S125">
        <v>72</v>
      </c>
      <c r="T125">
        <f t="shared" si="17"/>
        <v>-1</v>
      </c>
      <c r="U125" s="1">
        <v>42801</v>
      </c>
      <c r="V125" s="3">
        <f t="shared" si="11"/>
        <v>42795</v>
      </c>
      <c r="W125" s="4">
        <f t="shared" si="18"/>
        <v>42801</v>
      </c>
      <c r="X125" s="1" t="str">
        <f t="shared" si="12"/>
        <v>Tuesday</v>
      </c>
      <c r="Y125" s="2">
        <v>0.50214120370370374</v>
      </c>
      <c r="Z125" s="2">
        <f t="shared" si="13"/>
        <v>0.5</v>
      </c>
      <c r="AA125">
        <f>1</f>
        <v>1</v>
      </c>
      <c r="AB125" s="1">
        <v>42801</v>
      </c>
      <c r="AC125" s="3">
        <f t="shared" si="14"/>
        <v>42795</v>
      </c>
      <c r="AD125" s="4">
        <f t="shared" si="19"/>
        <v>42801</v>
      </c>
      <c r="AE125" s="1" t="str">
        <f t="shared" si="15"/>
        <v>Tuesday</v>
      </c>
      <c r="AF125" s="2">
        <v>0.51086805555555559</v>
      </c>
      <c r="AG125" s="2">
        <f t="shared" si="16"/>
        <v>0.5</v>
      </c>
      <c r="AH125" t="s">
        <v>27</v>
      </c>
    </row>
    <row r="126" spans="1:34" x14ac:dyDescent="0.25">
      <c r="A126">
        <v>1528666</v>
      </c>
      <c r="B126" t="s">
        <v>88</v>
      </c>
      <c r="E126">
        <v>53213</v>
      </c>
      <c r="F126" t="s">
        <v>23</v>
      </c>
      <c r="G126" t="s">
        <v>89</v>
      </c>
      <c r="H126">
        <v>11095</v>
      </c>
      <c r="I126" t="s">
        <v>25</v>
      </c>
      <c r="J126">
        <f>VLOOKUP(I126,Key!$A$1:$C$72,2,FALSE)</f>
        <v>43.06044</v>
      </c>
      <c r="K126">
        <f>VLOOKUP(I126,Key!$A$1:$C$72,3,FALSE)</f>
        <v>-88.016239999999996</v>
      </c>
      <c r="L126" t="s">
        <v>25</v>
      </c>
      <c r="M126">
        <f>VLOOKUP(L126,Key!$A$1:$C$72,2,FALSE)</f>
        <v>43.06044</v>
      </c>
      <c r="N126">
        <f>VLOOKUP(L126,Key!$A$1:$C$72,3,FALSE)</f>
        <v>-88.016239999999996</v>
      </c>
      <c r="O126">
        <v>6</v>
      </c>
      <c r="P126">
        <v>0</v>
      </c>
      <c r="Q126">
        <v>0.9</v>
      </c>
      <c r="R126">
        <v>0.9</v>
      </c>
      <c r="S126">
        <v>36</v>
      </c>
      <c r="T126">
        <f t="shared" si="17"/>
        <v>-1</v>
      </c>
      <c r="U126" s="1">
        <v>42801</v>
      </c>
      <c r="V126" s="3">
        <f t="shared" si="11"/>
        <v>42795</v>
      </c>
      <c r="W126" s="4">
        <f t="shared" si="18"/>
        <v>42801</v>
      </c>
      <c r="X126" s="1" t="str">
        <f t="shared" si="12"/>
        <v>Tuesday</v>
      </c>
      <c r="Y126" s="2">
        <v>0.3581597222222222</v>
      </c>
      <c r="Z126" s="2">
        <f t="shared" si="13"/>
        <v>0.375</v>
      </c>
      <c r="AA126">
        <f>1</f>
        <v>1</v>
      </c>
      <c r="AB126" s="1">
        <v>42801</v>
      </c>
      <c r="AC126" s="3">
        <f t="shared" si="14"/>
        <v>42795</v>
      </c>
      <c r="AD126" s="4">
        <f t="shared" si="19"/>
        <v>42801</v>
      </c>
      <c r="AE126" s="1" t="str">
        <f t="shared" si="15"/>
        <v>Tuesday</v>
      </c>
      <c r="AF126" s="2">
        <v>0.36193287037037036</v>
      </c>
      <c r="AG126" s="2">
        <f t="shared" si="16"/>
        <v>0.375</v>
      </c>
      <c r="AH126" t="s">
        <v>35</v>
      </c>
    </row>
    <row r="127" spans="1:34" x14ac:dyDescent="0.25">
      <c r="A127">
        <v>1528910</v>
      </c>
      <c r="B127" t="s">
        <v>88</v>
      </c>
      <c r="E127">
        <v>53205</v>
      </c>
      <c r="F127" t="s">
        <v>23</v>
      </c>
      <c r="G127" t="s">
        <v>89</v>
      </c>
      <c r="H127">
        <v>11099</v>
      </c>
      <c r="I127" t="s">
        <v>74</v>
      </c>
      <c r="J127">
        <f>VLOOKUP(I127,Key!$A$1:$C$72,2,FALSE)</f>
        <v>43.040154000000001</v>
      </c>
      <c r="K127">
        <f>VLOOKUP(I127,Key!$A$1:$C$72,3,FALSE)</f>
        <v>-87.932113000000001</v>
      </c>
      <c r="L127" t="s">
        <v>86</v>
      </c>
      <c r="M127">
        <f>VLOOKUP(L127,Key!$A$1:$C$72,2,FALSE)</f>
        <v>43.054830000000003</v>
      </c>
      <c r="N127">
        <f>VLOOKUP(L127,Key!$A$1:$C$72,3,FALSE)</f>
        <v>-87.91874</v>
      </c>
      <c r="O127">
        <v>42</v>
      </c>
      <c r="P127">
        <v>0</v>
      </c>
      <c r="Q127">
        <v>6.3</v>
      </c>
      <c r="R127">
        <v>6</v>
      </c>
      <c r="S127">
        <v>252</v>
      </c>
      <c r="T127">
        <f t="shared" si="17"/>
        <v>-1</v>
      </c>
      <c r="U127" s="1">
        <v>42801</v>
      </c>
      <c r="V127" s="3">
        <f t="shared" si="11"/>
        <v>42795</v>
      </c>
      <c r="W127" s="4">
        <f t="shared" si="18"/>
        <v>42801</v>
      </c>
      <c r="X127" s="1" t="str">
        <f t="shared" si="12"/>
        <v>Tuesday</v>
      </c>
      <c r="Y127" s="2">
        <v>0.70421296296296287</v>
      </c>
      <c r="Z127" s="2">
        <f t="shared" si="13"/>
        <v>0.70833333333333326</v>
      </c>
      <c r="AA127">
        <f>1</f>
        <v>1</v>
      </c>
      <c r="AB127" s="1">
        <v>42801</v>
      </c>
      <c r="AC127" s="3">
        <f t="shared" si="14"/>
        <v>42795</v>
      </c>
      <c r="AD127" s="4">
        <f t="shared" si="19"/>
        <v>42801</v>
      </c>
      <c r="AE127" s="1" t="str">
        <f t="shared" si="15"/>
        <v>Tuesday</v>
      </c>
      <c r="AF127" s="2">
        <v>0.73376157407407405</v>
      </c>
      <c r="AG127" s="2">
        <f t="shared" si="16"/>
        <v>0.75</v>
      </c>
      <c r="AH127" t="s">
        <v>27</v>
      </c>
    </row>
    <row r="128" spans="1:34" x14ac:dyDescent="0.25">
      <c r="A128">
        <v>1529051</v>
      </c>
      <c r="B128" t="s">
        <v>88</v>
      </c>
      <c r="E128">
        <v>53207</v>
      </c>
      <c r="F128" t="s">
        <v>23</v>
      </c>
      <c r="G128" t="s">
        <v>89</v>
      </c>
      <c r="H128">
        <v>961</v>
      </c>
      <c r="I128" t="s">
        <v>104</v>
      </c>
      <c r="J128">
        <f>VLOOKUP(I128,Key!$A$1:$C$72,2,FALSE)</f>
        <v>43.020020000000002</v>
      </c>
      <c r="K128">
        <f>VLOOKUP(I128,Key!$A$1:$C$72,3,FALSE)</f>
        <v>-87.912540000000007</v>
      </c>
      <c r="L128" t="s">
        <v>38</v>
      </c>
      <c r="M128">
        <f>VLOOKUP(L128,Key!$A$1:$C$72,2,FALSE)</f>
        <v>43.004728999999998</v>
      </c>
      <c r="N128">
        <f>VLOOKUP(L128,Key!$A$1:$C$72,3,FALSE)</f>
        <v>-87.905463999999995</v>
      </c>
      <c r="O128">
        <v>1475</v>
      </c>
      <c r="P128">
        <v>0</v>
      </c>
      <c r="Q128">
        <v>18</v>
      </c>
      <c r="R128">
        <v>17.100000000000001</v>
      </c>
      <c r="S128">
        <v>720</v>
      </c>
      <c r="T128">
        <f t="shared" si="17"/>
        <v>-1</v>
      </c>
      <c r="U128" s="1">
        <v>42801</v>
      </c>
      <c r="V128" s="3">
        <f t="shared" si="11"/>
        <v>42795</v>
      </c>
      <c r="W128" s="4">
        <f t="shared" si="18"/>
        <v>42801</v>
      </c>
      <c r="X128" s="1" t="str">
        <f t="shared" si="12"/>
        <v>Tuesday</v>
      </c>
      <c r="Y128" s="2">
        <v>0.97775462962962967</v>
      </c>
      <c r="Z128" s="2">
        <f t="shared" si="13"/>
        <v>0.95833333333333326</v>
      </c>
      <c r="AA128">
        <f>1</f>
        <v>1</v>
      </c>
      <c r="AB128" s="1">
        <v>42803</v>
      </c>
      <c r="AC128" s="3">
        <f t="shared" si="14"/>
        <v>42795</v>
      </c>
      <c r="AD128" s="4">
        <f t="shared" si="19"/>
        <v>42803</v>
      </c>
      <c r="AE128" s="1" t="str">
        <f t="shared" si="15"/>
        <v>Thursday</v>
      </c>
      <c r="AF128" s="2">
        <v>2.0138888888888888E-3</v>
      </c>
      <c r="AG128" s="2">
        <f t="shared" si="16"/>
        <v>0</v>
      </c>
      <c r="AH128" t="s">
        <v>27</v>
      </c>
    </row>
    <row r="129" spans="1:34" x14ac:dyDescent="0.25">
      <c r="A129">
        <v>1533138</v>
      </c>
      <c r="B129" t="s">
        <v>88</v>
      </c>
      <c r="E129">
        <v>53132</v>
      </c>
      <c r="F129" t="s">
        <v>23</v>
      </c>
      <c r="G129" t="s">
        <v>89</v>
      </c>
      <c r="H129">
        <v>243</v>
      </c>
      <c r="I129" t="s">
        <v>62</v>
      </c>
      <c r="J129">
        <f>VLOOKUP(I129,Key!$A$1:$C$72,2,FALSE)</f>
        <v>43.058010000000003</v>
      </c>
      <c r="K129">
        <f>VLOOKUP(I129,Key!$A$1:$C$72,3,FALSE)</f>
        <v>-87.877300000000005</v>
      </c>
      <c r="L129" t="s">
        <v>62</v>
      </c>
      <c r="M129">
        <f>VLOOKUP(L129,Key!$A$1:$C$72,2,FALSE)</f>
        <v>43.058010000000003</v>
      </c>
      <c r="N129">
        <f>VLOOKUP(L129,Key!$A$1:$C$72,3,FALSE)</f>
        <v>-87.877300000000005</v>
      </c>
      <c r="O129">
        <v>8</v>
      </c>
      <c r="P129">
        <v>0</v>
      </c>
      <c r="Q129">
        <v>1.2</v>
      </c>
      <c r="R129">
        <v>1.1000000000000001</v>
      </c>
      <c r="S129">
        <v>48</v>
      </c>
      <c r="T129">
        <f t="shared" si="17"/>
        <v>-1</v>
      </c>
      <c r="U129" s="1">
        <v>42806</v>
      </c>
      <c r="V129" s="3">
        <f t="shared" si="11"/>
        <v>42795</v>
      </c>
      <c r="W129" s="4">
        <f t="shared" si="18"/>
        <v>42806</v>
      </c>
      <c r="X129" s="1" t="str">
        <f t="shared" si="12"/>
        <v>Sunday</v>
      </c>
      <c r="Y129" s="2">
        <v>0.61645833333333333</v>
      </c>
      <c r="Z129" s="2">
        <f t="shared" si="13"/>
        <v>0.625</v>
      </c>
      <c r="AA129">
        <f>1</f>
        <v>1</v>
      </c>
      <c r="AB129" s="1">
        <v>42806</v>
      </c>
      <c r="AC129" s="3">
        <f t="shared" si="14"/>
        <v>42795</v>
      </c>
      <c r="AD129" s="4">
        <f t="shared" si="19"/>
        <v>42806</v>
      </c>
      <c r="AE129" s="1" t="str">
        <f t="shared" si="15"/>
        <v>Sunday</v>
      </c>
      <c r="AF129" s="2">
        <v>0.62190972222222218</v>
      </c>
      <c r="AG129" s="2">
        <f t="shared" si="16"/>
        <v>0.625</v>
      </c>
      <c r="AH129" t="s">
        <v>35</v>
      </c>
    </row>
    <row r="130" spans="1:34" x14ac:dyDescent="0.25">
      <c r="A130">
        <v>1533138</v>
      </c>
      <c r="B130" t="s">
        <v>88</v>
      </c>
      <c r="E130">
        <v>53132</v>
      </c>
      <c r="F130" t="s">
        <v>23</v>
      </c>
      <c r="G130" t="s">
        <v>89</v>
      </c>
      <c r="H130">
        <v>5522</v>
      </c>
      <c r="I130" t="s">
        <v>62</v>
      </c>
      <c r="J130">
        <f>VLOOKUP(I130,Key!$A$1:$C$72,2,FALSE)</f>
        <v>43.058010000000003</v>
      </c>
      <c r="K130">
        <f>VLOOKUP(I130,Key!$A$1:$C$72,3,FALSE)</f>
        <v>-87.877300000000005</v>
      </c>
      <c r="L130" t="s">
        <v>62</v>
      </c>
      <c r="M130">
        <f>VLOOKUP(L130,Key!$A$1:$C$72,2,FALSE)</f>
        <v>43.058010000000003</v>
      </c>
      <c r="N130">
        <f>VLOOKUP(L130,Key!$A$1:$C$72,3,FALSE)</f>
        <v>-87.877300000000005</v>
      </c>
      <c r="O130">
        <v>7</v>
      </c>
      <c r="P130">
        <v>0</v>
      </c>
      <c r="Q130">
        <v>1.1000000000000001</v>
      </c>
      <c r="R130">
        <v>1</v>
      </c>
      <c r="S130">
        <v>42</v>
      </c>
      <c r="T130">
        <f t="shared" si="17"/>
        <v>-1</v>
      </c>
      <c r="U130" s="1">
        <v>42806</v>
      </c>
      <c r="V130" s="3">
        <f t="shared" ref="V130:V193" si="20">DATE(YEAR(U130), MONTH(U130), 1)</f>
        <v>42795</v>
      </c>
      <c r="W130" s="4">
        <f t="shared" si="18"/>
        <v>42806</v>
      </c>
      <c r="X130" s="1" t="str">
        <f t="shared" ref="X130:X193" si="21">TEXT(W130,"dddd")</f>
        <v>Sunday</v>
      </c>
      <c r="Y130" s="2">
        <v>0.61712962962962969</v>
      </c>
      <c r="Z130" s="2">
        <f t="shared" ref="Z130:Z193" si="22">MROUND(Y130, "1:00")</f>
        <v>0.625</v>
      </c>
      <c r="AA130">
        <f>1</f>
        <v>1</v>
      </c>
      <c r="AB130" s="1">
        <v>42806</v>
      </c>
      <c r="AC130" s="3">
        <f t="shared" ref="AC130:AC193" si="23">DATE(YEAR(AB130), MONTH(AB130), 1)</f>
        <v>42795</v>
      </c>
      <c r="AD130" s="4">
        <f t="shared" si="19"/>
        <v>42806</v>
      </c>
      <c r="AE130" s="1" t="str">
        <f t="shared" ref="AE130:AE193" si="24">TEXT(AD130,"dddd")</f>
        <v>Sunday</v>
      </c>
      <c r="AF130" s="2">
        <v>0.62206018518518513</v>
      </c>
      <c r="AG130" s="2">
        <f t="shared" ref="AG130:AG193" si="25">MROUND(AF130, "1:00")</f>
        <v>0.625</v>
      </c>
      <c r="AH130" t="s">
        <v>35</v>
      </c>
    </row>
    <row r="131" spans="1:34" x14ac:dyDescent="0.25">
      <c r="A131">
        <v>1537957</v>
      </c>
      <c r="B131" t="s">
        <v>88</v>
      </c>
      <c r="E131">
        <v>50629</v>
      </c>
      <c r="F131" t="s">
        <v>23</v>
      </c>
      <c r="G131" t="s">
        <v>89</v>
      </c>
      <c r="H131">
        <v>5558</v>
      </c>
      <c r="I131" t="s">
        <v>34</v>
      </c>
      <c r="J131">
        <f>VLOOKUP(I131,Key!$A$1:$C$72,2,FALSE)</f>
        <v>43.036900000000003</v>
      </c>
      <c r="K131">
        <f>VLOOKUP(I131,Key!$A$1:$C$72,3,FALSE)</f>
        <v>-87.89667</v>
      </c>
      <c r="L131" t="s">
        <v>39</v>
      </c>
      <c r="M131">
        <f>VLOOKUP(L131,Key!$A$1:$C$72,2,FALSE)</f>
        <v>43.03913</v>
      </c>
      <c r="N131">
        <f>VLOOKUP(L131,Key!$A$1:$C$72,3,FALSE)</f>
        <v>-87.916150000000002</v>
      </c>
      <c r="O131">
        <v>69</v>
      </c>
      <c r="P131">
        <v>0</v>
      </c>
      <c r="Q131">
        <v>10.4</v>
      </c>
      <c r="R131">
        <v>9.8000000000000007</v>
      </c>
      <c r="S131">
        <v>414</v>
      </c>
      <c r="T131">
        <f t="shared" ref="T131:T194" si="26">-1</f>
        <v>-1</v>
      </c>
      <c r="U131" s="1">
        <v>42810</v>
      </c>
      <c r="V131" s="3">
        <f t="shared" si="20"/>
        <v>42795</v>
      </c>
      <c r="W131" s="4">
        <f t="shared" ref="W131:W194" si="27">U131</f>
        <v>42810</v>
      </c>
      <c r="X131" s="1" t="str">
        <f t="shared" si="21"/>
        <v>Thursday</v>
      </c>
      <c r="Y131" s="2">
        <v>0.59230324074074081</v>
      </c>
      <c r="Z131" s="2">
        <f t="shared" si="22"/>
        <v>0.58333333333333326</v>
      </c>
      <c r="AA131">
        <f>1</f>
        <v>1</v>
      </c>
      <c r="AB131" s="1">
        <v>42810</v>
      </c>
      <c r="AC131" s="3">
        <f t="shared" si="23"/>
        <v>42795</v>
      </c>
      <c r="AD131" s="4">
        <f t="shared" ref="AD131:AD194" si="28">AB131</f>
        <v>42810</v>
      </c>
      <c r="AE131" s="1" t="str">
        <f t="shared" si="24"/>
        <v>Thursday</v>
      </c>
      <c r="AF131" s="2">
        <v>0.63958333333333328</v>
      </c>
      <c r="AG131" s="2">
        <f t="shared" si="25"/>
        <v>0.625</v>
      </c>
      <c r="AH131" t="s">
        <v>27</v>
      </c>
    </row>
    <row r="132" spans="1:34" x14ac:dyDescent="0.25">
      <c r="A132">
        <v>1540693</v>
      </c>
      <c r="B132" t="s">
        <v>88</v>
      </c>
      <c r="E132">
        <v>53578</v>
      </c>
      <c r="F132" t="s">
        <v>23</v>
      </c>
      <c r="G132" t="s">
        <v>89</v>
      </c>
      <c r="H132">
        <v>307</v>
      </c>
      <c r="I132" t="s">
        <v>41</v>
      </c>
      <c r="J132">
        <f>VLOOKUP(I132,Key!$A$1:$C$72,2,FALSE)</f>
        <v>43.04824</v>
      </c>
      <c r="K132">
        <f>VLOOKUP(I132,Key!$A$1:$C$72,3,FALSE)</f>
        <v>-87.904970000000006</v>
      </c>
      <c r="L132" t="s">
        <v>61</v>
      </c>
      <c r="M132">
        <f>VLOOKUP(L132,Key!$A$1:$C$72,2,FALSE)</f>
        <v>43.058619999999998</v>
      </c>
      <c r="N132">
        <f>VLOOKUP(L132,Key!$A$1:$C$72,3,FALSE)</f>
        <v>-87.885319999999993</v>
      </c>
      <c r="O132">
        <v>9</v>
      </c>
      <c r="P132">
        <v>0</v>
      </c>
      <c r="Q132">
        <v>1.4</v>
      </c>
      <c r="R132">
        <v>1.3</v>
      </c>
      <c r="S132">
        <v>54</v>
      </c>
      <c r="T132">
        <f t="shared" si="26"/>
        <v>-1</v>
      </c>
      <c r="U132" s="1">
        <v>42812</v>
      </c>
      <c r="V132" s="3">
        <f t="shared" si="20"/>
        <v>42795</v>
      </c>
      <c r="W132" s="4">
        <f t="shared" si="27"/>
        <v>42812</v>
      </c>
      <c r="X132" s="1" t="str">
        <f t="shared" si="21"/>
        <v>Saturday</v>
      </c>
      <c r="Y132" s="2">
        <v>8.4791666666666668E-2</v>
      </c>
      <c r="Z132" s="2">
        <f t="shared" si="22"/>
        <v>8.3333333333333329E-2</v>
      </c>
      <c r="AA132">
        <f>1</f>
        <v>1</v>
      </c>
      <c r="AB132" s="1">
        <v>42812</v>
      </c>
      <c r="AC132" s="3">
        <f t="shared" si="23"/>
        <v>42795</v>
      </c>
      <c r="AD132" s="4">
        <f t="shared" si="28"/>
        <v>42812</v>
      </c>
      <c r="AE132" s="1" t="str">
        <f t="shared" si="24"/>
        <v>Saturday</v>
      </c>
      <c r="AF132" s="2">
        <v>9.1354166666666667E-2</v>
      </c>
      <c r="AG132" s="2">
        <f t="shared" si="25"/>
        <v>8.3333333333333329E-2</v>
      </c>
      <c r="AH132" t="s">
        <v>27</v>
      </c>
    </row>
    <row r="133" spans="1:34" x14ac:dyDescent="0.25">
      <c r="A133">
        <v>1540835</v>
      </c>
      <c r="B133" t="s">
        <v>88</v>
      </c>
      <c r="E133">
        <v>48103</v>
      </c>
      <c r="F133" t="s">
        <v>23</v>
      </c>
      <c r="G133" t="s">
        <v>89</v>
      </c>
      <c r="H133">
        <v>1</v>
      </c>
      <c r="I133" t="s">
        <v>62</v>
      </c>
      <c r="J133">
        <f>VLOOKUP(I133,Key!$A$1:$C$72,2,FALSE)</f>
        <v>43.058010000000003</v>
      </c>
      <c r="K133">
        <f>VLOOKUP(I133,Key!$A$1:$C$72,3,FALSE)</f>
        <v>-87.877300000000005</v>
      </c>
      <c r="L133" t="s">
        <v>36</v>
      </c>
      <c r="M133">
        <f>VLOOKUP(L133,Key!$A$1:$C$72,2,FALSE)</f>
        <v>43.038580000000003</v>
      </c>
      <c r="N133">
        <f>VLOOKUP(L133,Key!$A$1:$C$72,3,FALSE)</f>
        <v>-87.90934</v>
      </c>
      <c r="O133">
        <v>51</v>
      </c>
      <c r="P133">
        <v>3</v>
      </c>
      <c r="Q133">
        <v>7.7</v>
      </c>
      <c r="R133">
        <v>7.3</v>
      </c>
      <c r="S133">
        <v>306</v>
      </c>
      <c r="T133">
        <f t="shared" si="26"/>
        <v>-1</v>
      </c>
      <c r="U133" s="1">
        <v>42812</v>
      </c>
      <c r="V133" s="3">
        <f t="shared" si="20"/>
        <v>42795</v>
      </c>
      <c r="W133" s="4">
        <f t="shared" si="27"/>
        <v>42812</v>
      </c>
      <c r="X133" s="1" t="str">
        <f t="shared" si="21"/>
        <v>Saturday</v>
      </c>
      <c r="Y133" s="2">
        <v>0.43837962962962962</v>
      </c>
      <c r="Z133" s="2">
        <f t="shared" si="22"/>
        <v>0.45833333333333331</v>
      </c>
      <c r="AA133">
        <f>1</f>
        <v>1</v>
      </c>
      <c r="AB133" s="1">
        <v>42812</v>
      </c>
      <c r="AC133" s="3">
        <f t="shared" si="23"/>
        <v>42795</v>
      </c>
      <c r="AD133" s="4">
        <f t="shared" si="28"/>
        <v>42812</v>
      </c>
      <c r="AE133" s="1" t="str">
        <f t="shared" si="24"/>
        <v>Saturday</v>
      </c>
      <c r="AF133" s="2">
        <v>0.47364583333333332</v>
      </c>
      <c r="AG133" s="2">
        <f t="shared" si="25"/>
        <v>0.45833333333333331</v>
      </c>
      <c r="AH133" t="s">
        <v>27</v>
      </c>
    </row>
    <row r="134" spans="1:34" x14ac:dyDescent="0.25">
      <c r="A134">
        <v>1542144</v>
      </c>
      <c r="B134" t="s">
        <v>88</v>
      </c>
      <c r="E134">
        <v>61028</v>
      </c>
      <c r="F134" t="s">
        <v>23</v>
      </c>
      <c r="G134" t="s">
        <v>89</v>
      </c>
      <c r="H134">
        <v>11130</v>
      </c>
      <c r="I134" t="s">
        <v>34</v>
      </c>
      <c r="J134">
        <f>VLOOKUP(I134,Key!$A$1:$C$72,2,FALSE)</f>
        <v>43.036900000000003</v>
      </c>
      <c r="K134">
        <f>VLOOKUP(I134,Key!$A$1:$C$72,3,FALSE)</f>
        <v>-87.89667</v>
      </c>
      <c r="L134" t="s">
        <v>34</v>
      </c>
      <c r="M134">
        <f>VLOOKUP(L134,Key!$A$1:$C$72,2,FALSE)</f>
        <v>43.036900000000003</v>
      </c>
      <c r="N134">
        <f>VLOOKUP(L134,Key!$A$1:$C$72,3,FALSE)</f>
        <v>-87.89667</v>
      </c>
      <c r="O134">
        <v>38</v>
      </c>
      <c r="P134">
        <v>3</v>
      </c>
      <c r="Q134">
        <v>5.7</v>
      </c>
      <c r="R134">
        <v>5.4</v>
      </c>
      <c r="S134">
        <v>228</v>
      </c>
      <c r="T134">
        <f t="shared" si="26"/>
        <v>-1</v>
      </c>
      <c r="U134" s="1">
        <v>42812</v>
      </c>
      <c r="V134" s="3">
        <f t="shared" si="20"/>
        <v>42795</v>
      </c>
      <c r="W134" s="4">
        <f t="shared" si="27"/>
        <v>42812</v>
      </c>
      <c r="X134" s="1" t="str">
        <f t="shared" si="21"/>
        <v>Saturday</v>
      </c>
      <c r="Y134" s="2">
        <v>0.62348379629629636</v>
      </c>
      <c r="Z134" s="2">
        <f t="shared" si="22"/>
        <v>0.625</v>
      </c>
      <c r="AA134">
        <f>1</f>
        <v>1</v>
      </c>
      <c r="AB134" s="1">
        <v>42812</v>
      </c>
      <c r="AC134" s="3">
        <f t="shared" si="23"/>
        <v>42795</v>
      </c>
      <c r="AD134" s="4">
        <f t="shared" si="28"/>
        <v>42812</v>
      </c>
      <c r="AE134" s="1" t="str">
        <f t="shared" si="24"/>
        <v>Saturday</v>
      </c>
      <c r="AF134" s="2">
        <v>0.64959490740740744</v>
      </c>
      <c r="AG134" s="2">
        <f t="shared" si="25"/>
        <v>0.66666666666666663</v>
      </c>
      <c r="AH134" t="s">
        <v>35</v>
      </c>
    </row>
    <row r="135" spans="1:34" x14ac:dyDescent="0.25">
      <c r="A135">
        <v>1543502</v>
      </c>
      <c r="B135" t="s">
        <v>88</v>
      </c>
      <c r="E135">
        <v>53202</v>
      </c>
      <c r="F135" t="s">
        <v>23</v>
      </c>
      <c r="G135" t="s">
        <v>89</v>
      </c>
      <c r="H135">
        <v>11134</v>
      </c>
      <c r="I135" t="s">
        <v>70</v>
      </c>
      <c r="J135">
        <f>VLOOKUP(I135,Key!$A$1:$C$72,2,FALSE)</f>
        <v>43.053040000000003</v>
      </c>
      <c r="K135">
        <f>VLOOKUP(I135,Key!$A$1:$C$72,3,FALSE)</f>
        <v>-87.897660000000002</v>
      </c>
      <c r="L135" t="s">
        <v>69</v>
      </c>
      <c r="M135">
        <f>VLOOKUP(L135,Key!$A$1:$C$72,2,FALSE)</f>
        <v>43.048200000000001</v>
      </c>
      <c r="N135">
        <f>VLOOKUP(L135,Key!$A$1:$C$72,3,FALSE)</f>
        <v>-87.900859999999994</v>
      </c>
      <c r="O135">
        <v>5</v>
      </c>
      <c r="P135">
        <v>0</v>
      </c>
      <c r="Q135">
        <v>0.8</v>
      </c>
      <c r="R135">
        <v>0.7</v>
      </c>
      <c r="S135">
        <v>30</v>
      </c>
      <c r="T135">
        <f t="shared" si="26"/>
        <v>-1</v>
      </c>
      <c r="U135" s="1">
        <v>42812</v>
      </c>
      <c r="V135" s="3">
        <f t="shared" si="20"/>
        <v>42795</v>
      </c>
      <c r="W135" s="4">
        <f t="shared" si="27"/>
        <v>42812</v>
      </c>
      <c r="X135" s="1" t="str">
        <f t="shared" si="21"/>
        <v>Saturday</v>
      </c>
      <c r="Y135" s="2">
        <v>0.8978356481481482</v>
      </c>
      <c r="Z135" s="2">
        <f t="shared" si="22"/>
        <v>0.91666666666666663</v>
      </c>
      <c r="AA135">
        <f>1</f>
        <v>1</v>
      </c>
      <c r="AB135" s="1">
        <v>42812</v>
      </c>
      <c r="AC135" s="3">
        <f t="shared" si="23"/>
        <v>42795</v>
      </c>
      <c r="AD135" s="4">
        <f t="shared" si="28"/>
        <v>42812</v>
      </c>
      <c r="AE135" s="1" t="str">
        <f t="shared" si="24"/>
        <v>Saturday</v>
      </c>
      <c r="AF135" s="2">
        <v>0.90072916666666669</v>
      </c>
      <c r="AG135" s="2">
        <f t="shared" si="25"/>
        <v>0.91666666666666663</v>
      </c>
      <c r="AH135" t="s">
        <v>27</v>
      </c>
    </row>
    <row r="136" spans="1:34" x14ac:dyDescent="0.25">
      <c r="A136">
        <v>1546398</v>
      </c>
      <c r="B136" t="s">
        <v>88</v>
      </c>
      <c r="E136">
        <v>53206</v>
      </c>
      <c r="F136" t="s">
        <v>23</v>
      </c>
      <c r="G136" t="s">
        <v>89</v>
      </c>
      <c r="H136">
        <v>11149</v>
      </c>
      <c r="I136" t="s">
        <v>62</v>
      </c>
      <c r="J136">
        <f>VLOOKUP(I136,Key!$A$1:$C$72,2,FALSE)</f>
        <v>43.058010000000003</v>
      </c>
      <c r="K136">
        <f>VLOOKUP(I136,Key!$A$1:$C$72,3,FALSE)</f>
        <v>-87.877300000000005</v>
      </c>
      <c r="L136" t="s">
        <v>62</v>
      </c>
      <c r="M136">
        <f>VLOOKUP(L136,Key!$A$1:$C$72,2,FALSE)</f>
        <v>43.058010000000003</v>
      </c>
      <c r="N136">
        <f>VLOOKUP(L136,Key!$A$1:$C$72,3,FALSE)</f>
        <v>-87.877300000000005</v>
      </c>
      <c r="O136">
        <v>89</v>
      </c>
      <c r="P136">
        <v>6</v>
      </c>
      <c r="Q136">
        <v>13.4</v>
      </c>
      <c r="R136">
        <v>12.7</v>
      </c>
      <c r="S136">
        <v>534</v>
      </c>
      <c r="T136">
        <f t="shared" si="26"/>
        <v>-1</v>
      </c>
      <c r="U136" s="1">
        <v>42818</v>
      </c>
      <c r="V136" s="3">
        <f t="shared" si="20"/>
        <v>42795</v>
      </c>
      <c r="W136" s="4">
        <f t="shared" si="27"/>
        <v>42818</v>
      </c>
      <c r="X136" s="1" t="str">
        <f t="shared" si="21"/>
        <v>Friday</v>
      </c>
      <c r="Y136" s="2">
        <v>0.55251157407407414</v>
      </c>
      <c r="Z136" s="2">
        <f t="shared" si="22"/>
        <v>0.54166666666666663</v>
      </c>
      <c r="AA136">
        <f>1</f>
        <v>1</v>
      </c>
      <c r="AB136" s="1">
        <v>42818</v>
      </c>
      <c r="AC136" s="3">
        <f t="shared" si="23"/>
        <v>42795</v>
      </c>
      <c r="AD136" s="4">
        <f t="shared" si="28"/>
        <v>42818</v>
      </c>
      <c r="AE136" s="1" t="str">
        <f t="shared" si="24"/>
        <v>Friday</v>
      </c>
      <c r="AF136" s="2">
        <v>0.61396990740740742</v>
      </c>
      <c r="AG136" s="2">
        <f t="shared" si="25"/>
        <v>0.625</v>
      </c>
      <c r="AH136" t="s">
        <v>35</v>
      </c>
    </row>
    <row r="137" spans="1:34" x14ac:dyDescent="0.25">
      <c r="A137">
        <v>1546617</v>
      </c>
      <c r="B137" t="s">
        <v>88</v>
      </c>
      <c r="E137">
        <v>68123</v>
      </c>
      <c r="F137" t="s">
        <v>23</v>
      </c>
      <c r="G137" t="s">
        <v>89</v>
      </c>
      <c r="H137">
        <v>5446</v>
      </c>
      <c r="I137" t="s">
        <v>80</v>
      </c>
      <c r="J137">
        <f>VLOOKUP(I137,Key!$A$1:$C$72,2,FALSE)</f>
        <v>43.052460000000004</v>
      </c>
      <c r="K137">
        <f>VLOOKUP(I137,Key!$A$1:$C$72,3,FALSE)</f>
        <v>-87.891000000000005</v>
      </c>
      <c r="L137" t="s">
        <v>80</v>
      </c>
      <c r="M137">
        <f>VLOOKUP(L137,Key!$A$1:$C$72,2,FALSE)</f>
        <v>43.052460000000004</v>
      </c>
      <c r="N137">
        <f>VLOOKUP(L137,Key!$A$1:$C$72,3,FALSE)</f>
        <v>-87.891000000000005</v>
      </c>
      <c r="O137">
        <v>65</v>
      </c>
      <c r="P137">
        <v>6</v>
      </c>
      <c r="Q137">
        <v>9.8000000000000007</v>
      </c>
      <c r="R137">
        <v>9.3000000000000007</v>
      </c>
      <c r="S137">
        <v>390</v>
      </c>
      <c r="T137">
        <f t="shared" si="26"/>
        <v>-1</v>
      </c>
      <c r="U137" s="1">
        <v>42814</v>
      </c>
      <c r="V137" s="3">
        <f t="shared" si="20"/>
        <v>42795</v>
      </c>
      <c r="W137" s="4">
        <f t="shared" si="27"/>
        <v>42814</v>
      </c>
      <c r="X137" s="1" t="str">
        <f t="shared" si="21"/>
        <v>Monday</v>
      </c>
      <c r="Y137" s="2">
        <v>0.60478009259259258</v>
      </c>
      <c r="Z137" s="2">
        <f t="shared" si="22"/>
        <v>0.625</v>
      </c>
      <c r="AA137">
        <f>1</f>
        <v>1</v>
      </c>
      <c r="AB137" s="1">
        <v>42814</v>
      </c>
      <c r="AC137" s="3">
        <f t="shared" si="23"/>
        <v>42795</v>
      </c>
      <c r="AD137" s="4">
        <f t="shared" si="28"/>
        <v>42814</v>
      </c>
      <c r="AE137" s="1" t="str">
        <f t="shared" si="24"/>
        <v>Monday</v>
      </c>
      <c r="AF137" s="2">
        <v>0.64982638888888888</v>
      </c>
      <c r="AG137" s="2">
        <f t="shared" si="25"/>
        <v>0.66666666666666663</v>
      </c>
      <c r="AH137" t="s">
        <v>35</v>
      </c>
    </row>
    <row r="138" spans="1:34" x14ac:dyDescent="0.25">
      <c r="A138">
        <v>1547762</v>
      </c>
      <c r="B138" t="s">
        <v>88</v>
      </c>
      <c r="E138">
        <v>53208</v>
      </c>
      <c r="F138" t="s">
        <v>23</v>
      </c>
      <c r="G138" t="s">
        <v>89</v>
      </c>
      <c r="H138">
        <v>5516</v>
      </c>
      <c r="I138" t="s">
        <v>75</v>
      </c>
      <c r="J138">
        <f>VLOOKUP(I138,Key!$A$1:$C$72,2,FALSE)</f>
        <v>43.056539999999998</v>
      </c>
      <c r="K138">
        <f>VLOOKUP(I138,Key!$A$1:$C$72,3,FALSE)</f>
        <v>-87.914370000000005</v>
      </c>
      <c r="L138" t="s">
        <v>72</v>
      </c>
      <c r="M138">
        <f>VLOOKUP(L138,Key!$A$1:$C$72,2,FALSE)</f>
        <v>43.02948</v>
      </c>
      <c r="N138">
        <f>VLOOKUP(L138,Key!$A$1:$C$72,3,FALSE)</f>
        <v>-87.912819999999996</v>
      </c>
      <c r="O138">
        <v>18</v>
      </c>
      <c r="P138">
        <v>0</v>
      </c>
      <c r="Q138">
        <v>2.7</v>
      </c>
      <c r="R138">
        <v>2.6</v>
      </c>
      <c r="S138">
        <v>108</v>
      </c>
      <c r="T138">
        <f t="shared" si="26"/>
        <v>-1</v>
      </c>
      <c r="U138" s="1">
        <v>42815</v>
      </c>
      <c r="V138" s="3">
        <f t="shared" si="20"/>
        <v>42795</v>
      </c>
      <c r="W138" s="4">
        <f t="shared" si="27"/>
        <v>42815</v>
      </c>
      <c r="X138" s="1" t="str">
        <f t="shared" si="21"/>
        <v>Tuesday</v>
      </c>
      <c r="Y138" s="2">
        <v>0.6623148148148148</v>
      </c>
      <c r="Z138" s="2">
        <f t="shared" si="22"/>
        <v>0.66666666666666663</v>
      </c>
      <c r="AA138">
        <f>1</f>
        <v>1</v>
      </c>
      <c r="AB138" s="1">
        <v>42815</v>
      </c>
      <c r="AC138" s="3">
        <f t="shared" si="23"/>
        <v>42795</v>
      </c>
      <c r="AD138" s="4">
        <f t="shared" si="28"/>
        <v>42815</v>
      </c>
      <c r="AE138" s="1" t="str">
        <f t="shared" si="24"/>
        <v>Tuesday</v>
      </c>
      <c r="AF138" s="2">
        <v>0.67445601851851855</v>
      </c>
      <c r="AG138" s="2">
        <f t="shared" si="25"/>
        <v>0.66666666666666663</v>
      </c>
      <c r="AH138" t="s">
        <v>27</v>
      </c>
    </row>
    <row r="139" spans="1:34" x14ac:dyDescent="0.25">
      <c r="A139">
        <v>1548116</v>
      </c>
      <c r="B139" t="s">
        <v>88</v>
      </c>
      <c r="F139" t="s">
        <v>23</v>
      </c>
      <c r="G139" t="s">
        <v>89</v>
      </c>
      <c r="H139">
        <v>978</v>
      </c>
      <c r="I139" t="s">
        <v>31</v>
      </c>
      <c r="J139">
        <f>VLOOKUP(I139,Key!$A$1:$C$72,2,FALSE)</f>
        <v>43.03519</v>
      </c>
      <c r="K139">
        <f>VLOOKUP(I139,Key!$A$1:$C$72,3,FALSE)</f>
        <v>-87.907390000000007</v>
      </c>
      <c r="L139" t="s">
        <v>72</v>
      </c>
      <c r="M139">
        <f>VLOOKUP(L139,Key!$A$1:$C$72,2,FALSE)</f>
        <v>43.02948</v>
      </c>
      <c r="N139">
        <f>VLOOKUP(L139,Key!$A$1:$C$72,3,FALSE)</f>
        <v>-87.912819999999996</v>
      </c>
      <c r="O139">
        <v>16</v>
      </c>
      <c r="P139">
        <v>0</v>
      </c>
      <c r="Q139">
        <v>2.4</v>
      </c>
      <c r="R139">
        <v>2.2999999999999998</v>
      </c>
      <c r="S139">
        <v>96</v>
      </c>
      <c r="T139">
        <f t="shared" si="26"/>
        <v>-1</v>
      </c>
      <c r="U139" s="1">
        <v>42816</v>
      </c>
      <c r="V139" s="3">
        <f t="shared" si="20"/>
        <v>42795</v>
      </c>
      <c r="W139" s="4">
        <f t="shared" si="27"/>
        <v>42816</v>
      </c>
      <c r="X139" s="1" t="str">
        <f t="shared" si="21"/>
        <v>Wednesday</v>
      </c>
      <c r="Y139" s="2">
        <v>0.33862268518518518</v>
      </c>
      <c r="Z139" s="2">
        <f t="shared" si="22"/>
        <v>0.33333333333333331</v>
      </c>
      <c r="AA139">
        <f>1</f>
        <v>1</v>
      </c>
      <c r="AB139" s="1">
        <v>42816</v>
      </c>
      <c r="AC139" s="3">
        <f t="shared" si="23"/>
        <v>42795</v>
      </c>
      <c r="AD139" s="4">
        <f t="shared" si="28"/>
        <v>42816</v>
      </c>
      <c r="AE139" s="1" t="str">
        <f t="shared" si="24"/>
        <v>Wednesday</v>
      </c>
      <c r="AF139" s="2">
        <v>0.34966435185185185</v>
      </c>
      <c r="AG139" s="2">
        <f t="shared" si="25"/>
        <v>0.33333333333333331</v>
      </c>
      <c r="AH139" t="s">
        <v>27</v>
      </c>
    </row>
    <row r="140" spans="1:34" x14ac:dyDescent="0.25">
      <c r="A140">
        <v>1548769</v>
      </c>
      <c r="B140" t="s">
        <v>88</v>
      </c>
      <c r="E140">
        <v>30024</v>
      </c>
      <c r="F140" t="s">
        <v>23</v>
      </c>
      <c r="G140" t="s">
        <v>89</v>
      </c>
      <c r="H140">
        <v>5502</v>
      </c>
      <c r="I140" t="s">
        <v>65</v>
      </c>
      <c r="J140">
        <f>VLOOKUP(I140,Key!$A$1:$C$72,2,FALSE)</f>
        <v>43.060786</v>
      </c>
      <c r="K140">
        <f>VLOOKUP(I140,Key!$A$1:$C$72,3,FALSE)</f>
        <v>-87.883825999999999</v>
      </c>
      <c r="L140" t="s">
        <v>65</v>
      </c>
      <c r="M140">
        <f>VLOOKUP(L140,Key!$A$1:$C$72,2,FALSE)</f>
        <v>43.060786</v>
      </c>
      <c r="N140">
        <f>VLOOKUP(L140,Key!$A$1:$C$72,3,FALSE)</f>
        <v>-87.883825999999999</v>
      </c>
      <c r="O140">
        <v>49</v>
      </c>
      <c r="P140">
        <v>3</v>
      </c>
      <c r="Q140">
        <v>7.4</v>
      </c>
      <c r="R140">
        <v>7</v>
      </c>
      <c r="S140">
        <v>294</v>
      </c>
      <c r="T140">
        <f t="shared" si="26"/>
        <v>-1</v>
      </c>
      <c r="U140" s="1">
        <v>42816</v>
      </c>
      <c r="V140" s="3">
        <f t="shared" si="20"/>
        <v>42795</v>
      </c>
      <c r="W140" s="4">
        <f t="shared" si="27"/>
        <v>42816</v>
      </c>
      <c r="X140" s="1" t="str">
        <f t="shared" si="21"/>
        <v>Wednesday</v>
      </c>
      <c r="Y140" s="2">
        <v>0.78557870370370375</v>
      </c>
      <c r="Z140" s="2">
        <f t="shared" si="22"/>
        <v>0.79166666666666663</v>
      </c>
      <c r="AA140">
        <f>1</f>
        <v>1</v>
      </c>
      <c r="AB140" s="1">
        <v>42816</v>
      </c>
      <c r="AC140" s="3">
        <f t="shared" si="23"/>
        <v>42795</v>
      </c>
      <c r="AD140" s="4">
        <f t="shared" si="28"/>
        <v>42816</v>
      </c>
      <c r="AE140" s="1" t="str">
        <f t="shared" si="24"/>
        <v>Wednesday</v>
      </c>
      <c r="AF140" s="2">
        <v>0.81950231481481473</v>
      </c>
      <c r="AG140" s="2">
        <f t="shared" si="25"/>
        <v>0.83333333333333326</v>
      </c>
      <c r="AH140" t="s">
        <v>35</v>
      </c>
    </row>
    <row r="141" spans="1:34" x14ac:dyDescent="0.25">
      <c r="A141">
        <v>1548773</v>
      </c>
      <c r="B141" t="s">
        <v>88</v>
      </c>
      <c r="E141">
        <v>32824</v>
      </c>
      <c r="F141" t="s">
        <v>23</v>
      </c>
      <c r="G141" t="s">
        <v>89</v>
      </c>
      <c r="H141">
        <v>25</v>
      </c>
      <c r="I141" t="s">
        <v>65</v>
      </c>
      <c r="J141">
        <f>VLOOKUP(I141,Key!$A$1:$C$72,2,FALSE)</f>
        <v>43.060786</v>
      </c>
      <c r="K141">
        <f>VLOOKUP(I141,Key!$A$1:$C$72,3,FALSE)</f>
        <v>-87.883825999999999</v>
      </c>
      <c r="L141" t="s">
        <v>65</v>
      </c>
      <c r="M141">
        <f>VLOOKUP(L141,Key!$A$1:$C$72,2,FALSE)</f>
        <v>43.060786</v>
      </c>
      <c r="N141">
        <f>VLOOKUP(L141,Key!$A$1:$C$72,3,FALSE)</f>
        <v>-87.883825999999999</v>
      </c>
      <c r="O141">
        <v>48</v>
      </c>
      <c r="P141">
        <v>0</v>
      </c>
      <c r="Q141">
        <v>7.2</v>
      </c>
      <c r="R141">
        <v>6.8</v>
      </c>
      <c r="S141">
        <v>288</v>
      </c>
      <c r="T141">
        <f t="shared" si="26"/>
        <v>-1</v>
      </c>
      <c r="U141" s="1">
        <v>42816</v>
      </c>
      <c r="V141" s="3">
        <f t="shared" si="20"/>
        <v>42795</v>
      </c>
      <c r="W141" s="4">
        <f t="shared" si="27"/>
        <v>42816</v>
      </c>
      <c r="X141" s="1" t="str">
        <f t="shared" si="21"/>
        <v>Wednesday</v>
      </c>
      <c r="Y141" s="2">
        <v>0.78678240740740746</v>
      </c>
      <c r="Z141" s="2">
        <f t="shared" si="22"/>
        <v>0.79166666666666663</v>
      </c>
      <c r="AA141">
        <f>1</f>
        <v>1</v>
      </c>
      <c r="AB141" s="1">
        <v>42816</v>
      </c>
      <c r="AC141" s="3">
        <f t="shared" si="23"/>
        <v>42795</v>
      </c>
      <c r="AD141" s="4">
        <f t="shared" si="28"/>
        <v>42816</v>
      </c>
      <c r="AE141" s="1" t="str">
        <f t="shared" si="24"/>
        <v>Wednesday</v>
      </c>
      <c r="AF141" s="2">
        <v>0.81969907407407405</v>
      </c>
      <c r="AG141" s="2">
        <f t="shared" si="25"/>
        <v>0.83333333333333326</v>
      </c>
      <c r="AH141" t="s">
        <v>35</v>
      </c>
    </row>
    <row r="142" spans="1:34" x14ac:dyDescent="0.25">
      <c r="A142">
        <v>1550103</v>
      </c>
      <c r="B142" t="s">
        <v>88</v>
      </c>
      <c r="E142">
        <v>2116</v>
      </c>
      <c r="F142" t="s">
        <v>23</v>
      </c>
      <c r="G142" t="s">
        <v>89</v>
      </c>
      <c r="H142">
        <v>11098</v>
      </c>
      <c r="I142" t="s">
        <v>40</v>
      </c>
      <c r="J142">
        <f>VLOOKUP(I142,Key!$A$1:$C$72,2,FALSE)</f>
        <v>43.031480000000002</v>
      </c>
      <c r="K142">
        <f>VLOOKUP(I142,Key!$A$1:$C$72,3,FALSE)</f>
        <v>-87.908169999999998</v>
      </c>
      <c r="L142" t="s">
        <v>40</v>
      </c>
      <c r="M142">
        <f>VLOOKUP(L142,Key!$A$1:$C$72,2,FALSE)</f>
        <v>43.031480000000002</v>
      </c>
      <c r="N142">
        <f>VLOOKUP(L142,Key!$A$1:$C$72,3,FALSE)</f>
        <v>-87.908169999999998</v>
      </c>
      <c r="O142">
        <v>77</v>
      </c>
      <c r="P142">
        <v>6</v>
      </c>
      <c r="Q142">
        <v>11.6</v>
      </c>
      <c r="R142">
        <v>11</v>
      </c>
      <c r="S142">
        <v>462</v>
      </c>
      <c r="T142">
        <f t="shared" si="26"/>
        <v>-1</v>
      </c>
      <c r="U142" s="1">
        <v>42818</v>
      </c>
      <c r="V142" s="3">
        <f t="shared" si="20"/>
        <v>42795</v>
      </c>
      <c r="W142" s="4">
        <f t="shared" si="27"/>
        <v>42818</v>
      </c>
      <c r="X142" s="1" t="str">
        <f t="shared" si="21"/>
        <v>Friday</v>
      </c>
      <c r="Y142" s="2">
        <v>0.50496527777777778</v>
      </c>
      <c r="Z142" s="2">
        <f t="shared" si="22"/>
        <v>0.5</v>
      </c>
      <c r="AA142">
        <f>1</f>
        <v>1</v>
      </c>
      <c r="AB142" s="1">
        <v>42818</v>
      </c>
      <c r="AC142" s="3">
        <f t="shared" si="23"/>
        <v>42795</v>
      </c>
      <c r="AD142" s="4">
        <f t="shared" si="28"/>
        <v>42818</v>
      </c>
      <c r="AE142" s="1" t="str">
        <f t="shared" si="24"/>
        <v>Friday</v>
      </c>
      <c r="AF142" s="2">
        <v>0.55883101851851846</v>
      </c>
      <c r="AG142" s="2">
        <f t="shared" si="25"/>
        <v>0.54166666666666663</v>
      </c>
      <c r="AH142" t="s">
        <v>35</v>
      </c>
    </row>
    <row r="143" spans="1:34" x14ac:dyDescent="0.25">
      <c r="A143">
        <v>1550193</v>
      </c>
      <c r="B143" t="s">
        <v>88</v>
      </c>
      <c r="E143">
        <v>53233</v>
      </c>
      <c r="F143" t="s">
        <v>23</v>
      </c>
      <c r="G143" t="s">
        <v>89</v>
      </c>
      <c r="H143">
        <v>11068</v>
      </c>
      <c r="I143" t="s">
        <v>74</v>
      </c>
      <c r="J143">
        <f>VLOOKUP(I143,Key!$A$1:$C$72,2,FALSE)</f>
        <v>43.040154000000001</v>
      </c>
      <c r="K143">
        <f>VLOOKUP(I143,Key!$A$1:$C$72,3,FALSE)</f>
        <v>-87.932113000000001</v>
      </c>
      <c r="L143" t="s">
        <v>74</v>
      </c>
      <c r="M143">
        <f>VLOOKUP(L143,Key!$A$1:$C$72,2,FALSE)</f>
        <v>43.040154000000001</v>
      </c>
      <c r="N143">
        <f>VLOOKUP(L143,Key!$A$1:$C$72,3,FALSE)</f>
        <v>-87.932113000000001</v>
      </c>
      <c r="O143">
        <v>69</v>
      </c>
      <c r="P143">
        <v>6</v>
      </c>
      <c r="Q143">
        <v>10.4</v>
      </c>
      <c r="R143">
        <v>9.8000000000000007</v>
      </c>
      <c r="S143">
        <v>414</v>
      </c>
      <c r="T143">
        <f t="shared" si="26"/>
        <v>-1</v>
      </c>
      <c r="U143" s="1">
        <v>42818</v>
      </c>
      <c r="V143" s="3">
        <f t="shared" si="20"/>
        <v>42795</v>
      </c>
      <c r="W143" s="4">
        <f t="shared" si="27"/>
        <v>42818</v>
      </c>
      <c r="X143" s="1" t="str">
        <f t="shared" si="21"/>
        <v>Friday</v>
      </c>
      <c r="Y143" s="2">
        <v>0.55267361111111113</v>
      </c>
      <c r="Z143" s="2">
        <f t="shared" si="22"/>
        <v>0.54166666666666663</v>
      </c>
      <c r="AA143">
        <f>1</f>
        <v>1</v>
      </c>
      <c r="AB143" s="1">
        <v>42818</v>
      </c>
      <c r="AC143" s="3">
        <f t="shared" si="23"/>
        <v>42795</v>
      </c>
      <c r="AD143" s="4">
        <f t="shared" si="28"/>
        <v>42818</v>
      </c>
      <c r="AE143" s="1" t="str">
        <f t="shared" si="24"/>
        <v>Friday</v>
      </c>
      <c r="AF143" s="2">
        <v>0.60043981481481479</v>
      </c>
      <c r="AG143" s="2">
        <f t="shared" si="25"/>
        <v>0.58333333333333326</v>
      </c>
      <c r="AH143" t="s">
        <v>35</v>
      </c>
    </row>
    <row r="144" spans="1:34" x14ac:dyDescent="0.25">
      <c r="A144">
        <v>1550752</v>
      </c>
      <c r="B144" t="s">
        <v>88</v>
      </c>
      <c r="E144">
        <v>53172</v>
      </c>
      <c r="F144" t="s">
        <v>23</v>
      </c>
      <c r="G144" t="s">
        <v>89</v>
      </c>
      <c r="H144">
        <v>11134</v>
      </c>
      <c r="I144" t="s">
        <v>69</v>
      </c>
      <c r="J144">
        <f>VLOOKUP(I144,Key!$A$1:$C$72,2,FALSE)</f>
        <v>43.048200000000001</v>
      </c>
      <c r="K144">
        <f>VLOOKUP(I144,Key!$A$1:$C$72,3,FALSE)</f>
        <v>-87.900859999999994</v>
      </c>
      <c r="L144" t="s">
        <v>29</v>
      </c>
      <c r="M144">
        <f>VLOOKUP(L144,Key!$A$1:$C$72,2,FALSE)</f>
        <v>43.042490000000001</v>
      </c>
      <c r="N144">
        <f>VLOOKUP(L144,Key!$A$1:$C$72,3,FALSE)</f>
        <v>-87.909959999999998</v>
      </c>
      <c r="O144">
        <v>6</v>
      </c>
      <c r="P144">
        <v>0</v>
      </c>
      <c r="Q144">
        <v>0.9</v>
      </c>
      <c r="R144">
        <v>0.9</v>
      </c>
      <c r="S144">
        <v>36</v>
      </c>
      <c r="T144">
        <f t="shared" si="26"/>
        <v>-1</v>
      </c>
      <c r="U144" s="1">
        <v>42818</v>
      </c>
      <c r="V144" s="3">
        <f t="shared" si="20"/>
        <v>42795</v>
      </c>
      <c r="W144" s="4">
        <f t="shared" si="27"/>
        <v>42818</v>
      </c>
      <c r="X144" s="1" t="str">
        <f t="shared" si="21"/>
        <v>Friday</v>
      </c>
      <c r="Y144" s="2">
        <v>0.81409722222222225</v>
      </c>
      <c r="Z144" s="2">
        <f t="shared" si="22"/>
        <v>0.83333333333333326</v>
      </c>
      <c r="AA144">
        <f>1</f>
        <v>1</v>
      </c>
      <c r="AB144" s="1">
        <v>42818</v>
      </c>
      <c r="AC144" s="3">
        <f t="shared" si="23"/>
        <v>42795</v>
      </c>
      <c r="AD144" s="4">
        <f t="shared" si="28"/>
        <v>42818</v>
      </c>
      <c r="AE144" s="1" t="str">
        <f t="shared" si="24"/>
        <v>Friday</v>
      </c>
      <c r="AF144" s="2">
        <v>0.81856481481481491</v>
      </c>
      <c r="AG144" s="2">
        <f t="shared" si="25"/>
        <v>0.83333333333333326</v>
      </c>
      <c r="AH144" t="s">
        <v>27</v>
      </c>
    </row>
    <row r="145" spans="1:34" x14ac:dyDescent="0.25">
      <c r="A145">
        <v>1552687</v>
      </c>
      <c r="B145" t="s">
        <v>88</v>
      </c>
      <c r="E145">
        <v>15232</v>
      </c>
      <c r="F145" t="s">
        <v>23</v>
      </c>
      <c r="G145" t="s">
        <v>89</v>
      </c>
      <c r="H145">
        <v>11086</v>
      </c>
      <c r="I145" t="s">
        <v>34</v>
      </c>
      <c r="J145">
        <f>VLOOKUP(I145,Key!$A$1:$C$72,2,FALSE)</f>
        <v>43.036900000000003</v>
      </c>
      <c r="K145">
        <f>VLOOKUP(I145,Key!$A$1:$C$72,3,FALSE)</f>
        <v>-87.89667</v>
      </c>
      <c r="L145" t="s">
        <v>34</v>
      </c>
      <c r="M145">
        <f>VLOOKUP(L145,Key!$A$1:$C$72,2,FALSE)</f>
        <v>43.036900000000003</v>
      </c>
      <c r="N145">
        <f>VLOOKUP(L145,Key!$A$1:$C$72,3,FALSE)</f>
        <v>-87.89667</v>
      </c>
      <c r="O145">
        <v>9</v>
      </c>
      <c r="P145">
        <v>0</v>
      </c>
      <c r="Q145">
        <v>1.4</v>
      </c>
      <c r="R145">
        <v>1.3</v>
      </c>
      <c r="S145">
        <v>54</v>
      </c>
      <c r="T145">
        <f t="shared" si="26"/>
        <v>-1</v>
      </c>
      <c r="U145" s="1">
        <v>42819</v>
      </c>
      <c r="V145" s="3">
        <f t="shared" si="20"/>
        <v>42795</v>
      </c>
      <c r="W145" s="4">
        <f t="shared" si="27"/>
        <v>42819</v>
      </c>
      <c r="X145" s="1" t="str">
        <f t="shared" si="21"/>
        <v>Saturday</v>
      </c>
      <c r="Y145" s="2">
        <v>0.7163425925925927</v>
      </c>
      <c r="Z145" s="2">
        <f t="shared" si="22"/>
        <v>0.70833333333333326</v>
      </c>
      <c r="AA145">
        <f>1</f>
        <v>1</v>
      </c>
      <c r="AB145" s="1">
        <v>42819</v>
      </c>
      <c r="AC145" s="3">
        <f t="shared" si="23"/>
        <v>42795</v>
      </c>
      <c r="AD145" s="4">
        <f t="shared" si="28"/>
        <v>42819</v>
      </c>
      <c r="AE145" s="1" t="str">
        <f t="shared" si="24"/>
        <v>Saturday</v>
      </c>
      <c r="AF145" s="2">
        <v>0.72285879629629635</v>
      </c>
      <c r="AG145" s="2">
        <f t="shared" si="25"/>
        <v>0.70833333333333326</v>
      </c>
      <c r="AH145" t="s">
        <v>35</v>
      </c>
    </row>
    <row r="146" spans="1:34" x14ac:dyDescent="0.25">
      <c r="A146">
        <v>1552910</v>
      </c>
      <c r="B146" t="s">
        <v>88</v>
      </c>
      <c r="E146">
        <v>53233</v>
      </c>
      <c r="F146" t="s">
        <v>23</v>
      </c>
      <c r="G146" t="s">
        <v>89</v>
      </c>
      <c r="H146">
        <v>280</v>
      </c>
      <c r="I146" t="s">
        <v>72</v>
      </c>
      <c r="J146">
        <f>VLOOKUP(I146,Key!$A$1:$C$72,2,FALSE)</f>
        <v>43.02948</v>
      </c>
      <c r="K146">
        <f>VLOOKUP(I146,Key!$A$1:$C$72,3,FALSE)</f>
        <v>-87.912819999999996</v>
      </c>
      <c r="L146" t="s">
        <v>74</v>
      </c>
      <c r="M146">
        <f>VLOOKUP(L146,Key!$A$1:$C$72,2,FALSE)</f>
        <v>43.040154000000001</v>
      </c>
      <c r="N146">
        <f>VLOOKUP(L146,Key!$A$1:$C$72,3,FALSE)</f>
        <v>-87.932113000000001</v>
      </c>
      <c r="O146">
        <v>16</v>
      </c>
      <c r="P146">
        <v>0</v>
      </c>
      <c r="Q146">
        <v>2.4</v>
      </c>
      <c r="R146">
        <v>2.2999999999999998</v>
      </c>
      <c r="S146">
        <v>96</v>
      </c>
      <c r="T146">
        <f t="shared" si="26"/>
        <v>-1</v>
      </c>
      <c r="U146" s="1">
        <v>42819</v>
      </c>
      <c r="V146" s="3">
        <f t="shared" si="20"/>
        <v>42795</v>
      </c>
      <c r="W146" s="4">
        <f t="shared" si="27"/>
        <v>42819</v>
      </c>
      <c r="X146" s="1" t="str">
        <f t="shared" si="21"/>
        <v>Saturday</v>
      </c>
      <c r="Y146" s="2">
        <v>0.77806712962962965</v>
      </c>
      <c r="Z146" s="2">
        <f t="shared" si="22"/>
        <v>0.79166666666666663</v>
      </c>
      <c r="AA146">
        <f>1</f>
        <v>1</v>
      </c>
      <c r="AB146" s="1">
        <v>42819</v>
      </c>
      <c r="AC146" s="3">
        <f t="shared" si="23"/>
        <v>42795</v>
      </c>
      <c r="AD146" s="4">
        <f t="shared" si="28"/>
        <v>42819</v>
      </c>
      <c r="AE146" s="1" t="str">
        <f t="shared" si="24"/>
        <v>Saturday</v>
      </c>
      <c r="AF146" s="2">
        <v>0.78946759259259258</v>
      </c>
      <c r="AG146" s="2">
        <f t="shared" si="25"/>
        <v>0.79166666666666663</v>
      </c>
      <c r="AH146" t="s">
        <v>27</v>
      </c>
    </row>
    <row r="147" spans="1:34" x14ac:dyDescent="0.25">
      <c r="A147">
        <v>1554327</v>
      </c>
      <c r="B147" t="s">
        <v>88</v>
      </c>
      <c r="E147">
        <v>34210</v>
      </c>
      <c r="F147" t="s">
        <v>23</v>
      </c>
      <c r="G147" t="s">
        <v>89</v>
      </c>
      <c r="H147">
        <v>11159</v>
      </c>
      <c r="I147" t="s">
        <v>84</v>
      </c>
      <c r="J147">
        <f>VLOOKUP(I147,Key!$A$1:$C$72,2,FALSE)</f>
        <v>43.024340000000002</v>
      </c>
      <c r="K147">
        <f>VLOOKUP(I147,Key!$A$1:$C$72,3,FALSE)</f>
        <v>-87.916753</v>
      </c>
      <c r="L147" t="s">
        <v>74</v>
      </c>
      <c r="M147">
        <f>VLOOKUP(L147,Key!$A$1:$C$72,2,FALSE)</f>
        <v>43.040154000000001</v>
      </c>
      <c r="N147">
        <f>VLOOKUP(L147,Key!$A$1:$C$72,3,FALSE)</f>
        <v>-87.932113000000001</v>
      </c>
      <c r="O147">
        <v>14</v>
      </c>
      <c r="P147">
        <v>0</v>
      </c>
      <c r="Q147">
        <v>2.1</v>
      </c>
      <c r="R147">
        <v>2</v>
      </c>
      <c r="S147">
        <v>84</v>
      </c>
      <c r="T147">
        <f t="shared" si="26"/>
        <v>-1</v>
      </c>
      <c r="U147" s="1">
        <v>42820</v>
      </c>
      <c r="V147" s="3">
        <f t="shared" si="20"/>
        <v>42795</v>
      </c>
      <c r="W147" s="4">
        <f t="shared" si="27"/>
        <v>42820</v>
      </c>
      <c r="X147" s="1" t="str">
        <f t="shared" si="21"/>
        <v>Sunday</v>
      </c>
      <c r="Y147" s="2">
        <v>0.63552083333333331</v>
      </c>
      <c r="Z147" s="2">
        <f t="shared" si="22"/>
        <v>0.625</v>
      </c>
      <c r="AA147">
        <f>1</f>
        <v>1</v>
      </c>
      <c r="AB147" s="1">
        <v>42820</v>
      </c>
      <c r="AC147" s="3">
        <f t="shared" si="23"/>
        <v>42795</v>
      </c>
      <c r="AD147" s="4">
        <f t="shared" si="28"/>
        <v>42820</v>
      </c>
      <c r="AE147" s="1" t="str">
        <f t="shared" si="24"/>
        <v>Sunday</v>
      </c>
      <c r="AF147" s="2">
        <v>0.64581018518518518</v>
      </c>
      <c r="AG147" s="2">
        <f t="shared" si="25"/>
        <v>0.625</v>
      </c>
      <c r="AH147" t="s">
        <v>27</v>
      </c>
    </row>
    <row r="148" spans="1:34" x14ac:dyDescent="0.25">
      <c r="A148">
        <v>1555474</v>
      </c>
      <c r="B148" t="s">
        <v>88</v>
      </c>
      <c r="E148">
        <v>53204</v>
      </c>
      <c r="F148" t="s">
        <v>23</v>
      </c>
      <c r="G148" t="s">
        <v>89</v>
      </c>
      <c r="H148">
        <v>5488</v>
      </c>
      <c r="I148" t="s">
        <v>83</v>
      </c>
      <c r="J148">
        <f>VLOOKUP(I148,Key!$A$1:$C$72,2,FALSE)</f>
        <v>43.02017</v>
      </c>
      <c r="K148">
        <f>VLOOKUP(I148,Key!$A$1:$C$72,3,FALSE)</f>
        <v>-87.933049999999994</v>
      </c>
      <c r="L148" t="s">
        <v>83</v>
      </c>
      <c r="M148">
        <f>VLOOKUP(L148,Key!$A$1:$C$72,2,FALSE)</f>
        <v>43.02017</v>
      </c>
      <c r="N148">
        <f>VLOOKUP(L148,Key!$A$1:$C$72,3,FALSE)</f>
        <v>-87.933049999999994</v>
      </c>
      <c r="O148">
        <v>221</v>
      </c>
      <c r="P148">
        <v>0</v>
      </c>
      <c r="Q148">
        <v>18</v>
      </c>
      <c r="R148">
        <v>17.100000000000001</v>
      </c>
      <c r="S148">
        <v>720</v>
      </c>
      <c r="T148">
        <f t="shared" si="26"/>
        <v>-1</v>
      </c>
      <c r="U148" s="1">
        <v>42821</v>
      </c>
      <c r="V148" s="3">
        <f t="shared" si="20"/>
        <v>42795</v>
      </c>
      <c r="W148" s="4">
        <f t="shared" si="27"/>
        <v>42821</v>
      </c>
      <c r="X148" s="1" t="str">
        <f t="shared" si="21"/>
        <v>Monday</v>
      </c>
      <c r="Y148" s="2">
        <v>0.56057870370370366</v>
      </c>
      <c r="Z148" s="2">
        <f t="shared" si="22"/>
        <v>0.54166666666666663</v>
      </c>
      <c r="AA148">
        <f>1</f>
        <v>1</v>
      </c>
      <c r="AB148" s="1">
        <v>42821</v>
      </c>
      <c r="AC148" s="3">
        <f t="shared" si="23"/>
        <v>42795</v>
      </c>
      <c r="AD148" s="4">
        <f t="shared" si="28"/>
        <v>42821</v>
      </c>
      <c r="AE148" s="1" t="str">
        <f t="shared" si="24"/>
        <v>Monday</v>
      </c>
      <c r="AF148" s="2">
        <v>0.7142708333333333</v>
      </c>
      <c r="AG148" s="2">
        <f t="shared" si="25"/>
        <v>0.70833333333333326</v>
      </c>
      <c r="AH148" t="s">
        <v>35</v>
      </c>
    </row>
    <row r="149" spans="1:34" x14ac:dyDescent="0.25">
      <c r="A149">
        <v>1555474</v>
      </c>
      <c r="B149" t="s">
        <v>88</v>
      </c>
      <c r="E149">
        <v>53204</v>
      </c>
      <c r="F149" t="s">
        <v>23</v>
      </c>
      <c r="G149" t="s">
        <v>89</v>
      </c>
      <c r="H149">
        <v>190</v>
      </c>
      <c r="I149" t="s">
        <v>83</v>
      </c>
      <c r="J149">
        <f>VLOOKUP(I149,Key!$A$1:$C$72,2,FALSE)</f>
        <v>43.02017</v>
      </c>
      <c r="K149">
        <f>VLOOKUP(I149,Key!$A$1:$C$72,3,FALSE)</f>
        <v>-87.933049999999994</v>
      </c>
      <c r="L149" t="s">
        <v>83</v>
      </c>
      <c r="M149">
        <f>VLOOKUP(L149,Key!$A$1:$C$72,2,FALSE)</f>
        <v>43.02017</v>
      </c>
      <c r="N149">
        <f>VLOOKUP(L149,Key!$A$1:$C$72,3,FALSE)</f>
        <v>-87.933049999999994</v>
      </c>
      <c r="O149">
        <v>220</v>
      </c>
      <c r="P149">
        <v>0</v>
      </c>
      <c r="Q149">
        <v>18</v>
      </c>
      <c r="R149">
        <v>17.100000000000001</v>
      </c>
      <c r="S149">
        <v>720</v>
      </c>
      <c r="T149">
        <f t="shared" si="26"/>
        <v>-1</v>
      </c>
      <c r="U149" s="1">
        <v>42821</v>
      </c>
      <c r="V149" s="3">
        <f t="shared" si="20"/>
        <v>42795</v>
      </c>
      <c r="W149" s="4">
        <f t="shared" si="27"/>
        <v>42821</v>
      </c>
      <c r="X149" s="1" t="str">
        <f t="shared" si="21"/>
        <v>Monday</v>
      </c>
      <c r="Y149" s="2">
        <v>0.56127314814814822</v>
      </c>
      <c r="Z149" s="2">
        <f t="shared" si="22"/>
        <v>0.54166666666666663</v>
      </c>
      <c r="AA149">
        <f>1</f>
        <v>1</v>
      </c>
      <c r="AB149" s="1">
        <v>42821</v>
      </c>
      <c r="AC149" s="3">
        <f t="shared" si="23"/>
        <v>42795</v>
      </c>
      <c r="AD149" s="4">
        <f t="shared" si="28"/>
        <v>42821</v>
      </c>
      <c r="AE149" s="1" t="str">
        <f t="shared" si="24"/>
        <v>Monday</v>
      </c>
      <c r="AF149" s="2">
        <v>0.71416666666666673</v>
      </c>
      <c r="AG149" s="2">
        <f t="shared" si="25"/>
        <v>0.70833333333333326</v>
      </c>
      <c r="AH149" t="s">
        <v>35</v>
      </c>
    </row>
    <row r="150" spans="1:34" x14ac:dyDescent="0.25">
      <c r="A150">
        <v>1555474</v>
      </c>
      <c r="B150" t="s">
        <v>88</v>
      </c>
      <c r="E150">
        <v>53204</v>
      </c>
      <c r="F150" t="s">
        <v>23</v>
      </c>
      <c r="G150" t="s">
        <v>89</v>
      </c>
      <c r="H150">
        <v>11092</v>
      </c>
      <c r="I150" t="s">
        <v>83</v>
      </c>
      <c r="J150">
        <f>VLOOKUP(I150,Key!$A$1:$C$72,2,FALSE)</f>
        <v>43.02017</v>
      </c>
      <c r="K150">
        <f>VLOOKUP(I150,Key!$A$1:$C$72,3,FALSE)</f>
        <v>-87.933049999999994</v>
      </c>
      <c r="L150" t="s">
        <v>83</v>
      </c>
      <c r="M150">
        <f>VLOOKUP(L150,Key!$A$1:$C$72,2,FALSE)</f>
        <v>43.02017</v>
      </c>
      <c r="N150">
        <f>VLOOKUP(L150,Key!$A$1:$C$72,3,FALSE)</f>
        <v>-87.933049999999994</v>
      </c>
      <c r="O150">
        <v>219</v>
      </c>
      <c r="P150">
        <v>0</v>
      </c>
      <c r="Q150">
        <v>18</v>
      </c>
      <c r="R150">
        <v>17.100000000000001</v>
      </c>
      <c r="S150">
        <v>720</v>
      </c>
      <c r="T150">
        <f t="shared" si="26"/>
        <v>-1</v>
      </c>
      <c r="U150" s="1">
        <v>42821</v>
      </c>
      <c r="V150" s="3">
        <f t="shared" si="20"/>
        <v>42795</v>
      </c>
      <c r="W150" s="4">
        <f t="shared" si="27"/>
        <v>42821</v>
      </c>
      <c r="X150" s="1" t="str">
        <f t="shared" si="21"/>
        <v>Monday</v>
      </c>
      <c r="Y150" s="2">
        <v>0.56186342592592597</v>
      </c>
      <c r="Z150" s="2">
        <f t="shared" si="22"/>
        <v>0.54166666666666663</v>
      </c>
      <c r="AA150">
        <f>1</f>
        <v>1</v>
      </c>
      <c r="AB150" s="1">
        <v>42821</v>
      </c>
      <c r="AC150" s="3">
        <f t="shared" si="23"/>
        <v>42795</v>
      </c>
      <c r="AD150" s="4">
        <f t="shared" si="28"/>
        <v>42821</v>
      </c>
      <c r="AE150" s="1" t="str">
        <f t="shared" si="24"/>
        <v>Monday</v>
      </c>
      <c r="AF150" s="2">
        <v>0.7144907407407407</v>
      </c>
      <c r="AG150" s="2">
        <f t="shared" si="25"/>
        <v>0.70833333333333326</v>
      </c>
      <c r="AH150" t="s">
        <v>35</v>
      </c>
    </row>
    <row r="151" spans="1:34" x14ac:dyDescent="0.25">
      <c r="A151">
        <v>1556580</v>
      </c>
      <c r="B151" t="s">
        <v>88</v>
      </c>
      <c r="E151">
        <v>53208</v>
      </c>
      <c r="F151" t="s">
        <v>23</v>
      </c>
      <c r="G151" t="s">
        <v>89</v>
      </c>
      <c r="H151">
        <v>5449</v>
      </c>
      <c r="I151" t="s">
        <v>40</v>
      </c>
      <c r="J151">
        <f>VLOOKUP(I151,Key!$A$1:$C$72,2,FALSE)</f>
        <v>43.031480000000002</v>
      </c>
      <c r="K151">
        <f>VLOOKUP(I151,Key!$A$1:$C$72,3,FALSE)</f>
        <v>-87.908169999999998</v>
      </c>
      <c r="L151" t="s">
        <v>40</v>
      </c>
      <c r="M151">
        <f>VLOOKUP(L151,Key!$A$1:$C$72,2,FALSE)</f>
        <v>43.031480000000002</v>
      </c>
      <c r="N151">
        <f>VLOOKUP(L151,Key!$A$1:$C$72,3,FALSE)</f>
        <v>-87.908169999999998</v>
      </c>
      <c r="O151">
        <v>39</v>
      </c>
      <c r="P151">
        <v>3</v>
      </c>
      <c r="Q151">
        <v>5.9</v>
      </c>
      <c r="R151">
        <v>5.6</v>
      </c>
      <c r="S151">
        <v>234</v>
      </c>
      <c r="T151">
        <f t="shared" si="26"/>
        <v>-1</v>
      </c>
      <c r="U151" s="1">
        <v>42822</v>
      </c>
      <c r="V151" s="3">
        <f t="shared" si="20"/>
        <v>42795</v>
      </c>
      <c r="W151" s="4">
        <f t="shared" si="27"/>
        <v>42822</v>
      </c>
      <c r="X151" s="1" t="str">
        <f t="shared" si="21"/>
        <v>Tuesday</v>
      </c>
      <c r="Y151" s="2">
        <v>0.71920138888888896</v>
      </c>
      <c r="Z151" s="2">
        <f t="shared" si="22"/>
        <v>0.70833333333333326</v>
      </c>
      <c r="AA151">
        <f>1</f>
        <v>1</v>
      </c>
      <c r="AB151" s="1">
        <v>42822</v>
      </c>
      <c r="AC151" s="3">
        <f t="shared" si="23"/>
        <v>42795</v>
      </c>
      <c r="AD151" s="4">
        <f t="shared" si="28"/>
        <v>42822</v>
      </c>
      <c r="AE151" s="1" t="str">
        <f t="shared" si="24"/>
        <v>Tuesday</v>
      </c>
      <c r="AF151" s="2">
        <v>0.74614583333333329</v>
      </c>
      <c r="AG151" s="2">
        <f t="shared" si="25"/>
        <v>0.75</v>
      </c>
      <c r="AH151" t="s">
        <v>35</v>
      </c>
    </row>
    <row r="152" spans="1:34" x14ac:dyDescent="0.25">
      <c r="A152">
        <v>1557101</v>
      </c>
      <c r="B152" t="s">
        <v>88</v>
      </c>
      <c r="E152">
        <v>53218</v>
      </c>
      <c r="F152" t="s">
        <v>23</v>
      </c>
      <c r="G152" t="s">
        <v>89</v>
      </c>
      <c r="H152">
        <v>11080</v>
      </c>
      <c r="I152" t="s">
        <v>34</v>
      </c>
      <c r="J152">
        <f>VLOOKUP(I152,Key!$A$1:$C$72,2,FALSE)</f>
        <v>43.036900000000003</v>
      </c>
      <c r="K152">
        <f>VLOOKUP(I152,Key!$A$1:$C$72,3,FALSE)</f>
        <v>-87.89667</v>
      </c>
      <c r="L152" t="s">
        <v>34</v>
      </c>
      <c r="M152">
        <f>VLOOKUP(L152,Key!$A$1:$C$72,2,FALSE)</f>
        <v>43.036900000000003</v>
      </c>
      <c r="N152">
        <f>VLOOKUP(L152,Key!$A$1:$C$72,3,FALSE)</f>
        <v>-87.89667</v>
      </c>
      <c r="O152">
        <v>97</v>
      </c>
      <c r="P152">
        <v>9</v>
      </c>
      <c r="Q152">
        <v>14.6</v>
      </c>
      <c r="R152">
        <v>13.8</v>
      </c>
      <c r="S152">
        <v>582</v>
      </c>
      <c r="T152">
        <f t="shared" si="26"/>
        <v>-1</v>
      </c>
      <c r="U152" s="1">
        <v>42823</v>
      </c>
      <c r="V152" s="3">
        <f t="shared" si="20"/>
        <v>42795</v>
      </c>
      <c r="W152" s="4">
        <f t="shared" si="27"/>
        <v>42823</v>
      </c>
      <c r="X152" s="1" t="str">
        <f t="shared" si="21"/>
        <v>Wednesday</v>
      </c>
      <c r="Y152" s="2">
        <v>0.6149189814814815</v>
      </c>
      <c r="Z152" s="2">
        <f t="shared" si="22"/>
        <v>0.625</v>
      </c>
      <c r="AA152">
        <f>1</f>
        <v>1</v>
      </c>
      <c r="AB152" s="1">
        <v>42823</v>
      </c>
      <c r="AC152" s="3">
        <f t="shared" si="23"/>
        <v>42795</v>
      </c>
      <c r="AD152" s="4">
        <f t="shared" si="28"/>
        <v>42823</v>
      </c>
      <c r="AE152" s="1" t="str">
        <f t="shared" si="24"/>
        <v>Wednesday</v>
      </c>
      <c r="AF152" s="2">
        <v>0.68201388888888881</v>
      </c>
      <c r="AG152" s="2">
        <f t="shared" si="25"/>
        <v>0.66666666666666663</v>
      </c>
      <c r="AH152" t="s">
        <v>35</v>
      </c>
    </row>
    <row r="153" spans="1:34" x14ac:dyDescent="0.25">
      <c r="A153">
        <v>1558860</v>
      </c>
      <c r="B153" t="s">
        <v>88</v>
      </c>
      <c r="E153">
        <v>61601</v>
      </c>
      <c r="F153" t="s">
        <v>23</v>
      </c>
      <c r="G153" t="s">
        <v>89</v>
      </c>
      <c r="H153">
        <v>11095</v>
      </c>
      <c r="I153" t="s">
        <v>51</v>
      </c>
      <c r="J153">
        <f>VLOOKUP(I153,Key!$A$1:$C$72,2,FALSE)</f>
        <v>43.05536</v>
      </c>
      <c r="K153">
        <f>VLOOKUP(I153,Key!$A$1:$C$72,3,FALSE)</f>
        <v>-87.90504</v>
      </c>
      <c r="L153" t="s">
        <v>29</v>
      </c>
      <c r="M153">
        <f>VLOOKUP(L153,Key!$A$1:$C$72,2,FALSE)</f>
        <v>43.042490000000001</v>
      </c>
      <c r="N153">
        <f>VLOOKUP(L153,Key!$A$1:$C$72,3,FALSE)</f>
        <v>-87.909959999999998</v>
      </c>
      <c r="O153">
        <v>21</v>
      </c>
      <c r="P153">
        <v>0</v>
      </c>
      <c r="Q153">
        <v>3.2</v>
      </c>
      <c r="R153">
        <v>3</v>
      </c>
      <c r="S153">
        <v>126</v>
      </c>
      <c r="T153">
        <f t="shared" si="26"/>
        <v>-1</v>
      </c>
      <c r="U153" s="1">
        <v>42825</v>
      </c>
      <c r="V153" s="3">
        <f t="shared" si="20"/>
        <v>42795</v>
      </c>
      <c r="W153" s="4">
        <f t="shared" si="27"/>
        <v>42825</v>
      </c>
      <c r="X153" s="1" t="str">
        <f t="shared" si="21"/>
        <v>Friday</v>
      </c>
      <c r="Y153" s="2">
        <v>0.70701388888888894</v>
      </c>
      <c r="Z153" s="2">
        <f t="shared" si="22"/>
        <v>0.70833333333333326</v>
      </c>
      <c r="AA153">
        <f>1</f>
        <v>1</v>
      </c>
      <c r="AB153" s="1">
        <v>42825</v>
      </c>
      <c r="AC153" s="3">
        <f t="shared" si="23"/>
        <v>42795</v>
      </c>
      <c r="AD153" s="4">
        <f t="shared" si="28"/>
        <v>42825</v>
      </c>
      <c r="AE153" s="1" t="str">
        <f t="shared" si="24"/>
        <v>Friday</v>
      </c>
      <c r="AF153" s="2">
        <v>0.7220833333333333</v>
      </c>
      <c r="AG153" s="2">
        <f t="shared" si="25"/>
        <v>0.70833333333333326</v>
      </c>
      <c r="AH153" t="s">
        <v>27</v>
      </c>
    </row>
    <row r="154" spans="1:34" x14ac:dyDescent="0.25">
      <c r="A154">
        <v>1440280</v>
      </c>
      <c r="B154" t="s">
        <v>88</v>
      </c>
      <c r="E154">
        <v>53206</v>
      </c>
      <c r="F154" t="s">
        <v>23</v>
      </c>
      <c r="G154" t="s">
        <v>89</v>
      </c>
      <c r="H154">
        <v>5562</v>
      </c>
      <c r="I154" t="s">
        <v>76</v>
      </c>
      <c r="J154">
        <f>VLOOKUP(I154,Key!$A$1:$C$72,2,FALSE)</f>
        <v>43.063749000000001</v>
      </c>
      <c r="K154">
        <f>VLOOKUP(I154,Key!$A$1:$C$72,3,FALSE)</f>
        <v>-87.887962999999999</v>
      </c>
      <c r="L154" t="s">
        <v>43</v>
      </c>
      <c r="M154">
        <f>VLOOKUP(L154,Key!$A$1:$C$72,2,FALSE)</f>
        <v>43.03886</v>
      </c>
      <c r="N154">
        <f>VLOOKUP(L154,Key!$A$1:$C$72,3,FALSE)</f>
        <v>-87.902720000000002</v>
      </c>
      <c r="O154">
        <v>20</v>
      </c>
      <c r="P154">
        <v>0</v>
      </c>
      <c r="Q154">
        <v>3</v>
      </c>
      <c r="R154">
        <v>2.9</v>
      </c>
      <c r="S154">
        <v>120</v>
      </c>
      <c r="T154">
        <f t="shared" si="26"/>
        <v>-1</v>
      </c>
      <c r="U154" s="1">
        <v>42825</v>
      </c>
      <c r="V154" s="3">
        <f t="shared" si="20"/>
        <v>42795</v>
      </c>
      <c r="W154" s="4">
        <f t="shared" si="27"/>
        <v>42825</v>
      </c>
      <c r="X154" s="1" t="str">
        <f t="shared" si="21"/>
        <v>Friday</v>
      </c>
      <c r="Y154" s="2">
        <v>0.4601851851851852</v>
      </c>
      <c r="Z154" s="2">
        <f t="shared" si="22"/>
        <v>0.45833333333333331</v>
      </c>
      <c r="AA154">
        <f>1</f>
        <v>1</v>
      </c>
      <c r="AB154" s="1">
        <v>42825</v>
      </c>
      <c r="AC154" s="3">
        <f t="shared" si="23"/>
        <v>42795</v>
      </c>
      <c r="AD154" s="4">
        <f t="shared" si="28"/>
        <v>42825</v>
      </c>
      <c r="AE154" s="1" t="str">
        <f t="shared" si="24"/>
        <v>Friday</v>
      </c>
      <c r="AF154" s="2">
        <v>0.47364583333333332</v>
      </c>
      <c r="AG154" s="2">
        <f t="shared" si="25"/>
        <v>0.45833333333333331</v>
      </c>
      <c r="AH154" t="s">
        <v>27</v>
      </c>
    </row>
    <row r="155" spans="1:34" x14ac:dyDescent="0.25">
      <c r="A155">
        <v>1558857</v>
      </c>
      <c r="B155" t="s">
        <v>88</v>
      </c>
      <c r="E155">
        <v>65321</v>
      </c>
      <c r="F155" t="s">
        <v>23</v>
      </c>
      <c r="G155" t="s">
        <v>89</v>
      </c>
      <c r="H155">
        <v>5418</v>
      </c>
      <c r="I155" t="s">
        <v>29</v>
      </c>
      <c r="J155">
        <f>VLOOKUP(I155,Key!$A$1:$C$72,2,FALSE)</f>
        <v>43.042490000000001</v>
      </c>
      <c r="K155">
        <f>VLOOKUP(I155,Key!$A$1:$C$72,3,FALSE)</f>
        <v>-87.909959999999998</v>
      </c>
      <c r="L155" t="s">
        <v>51</v>
      </c>
      <c r="M155">
        <f>VLOOKUP(L155,Key!$A$1:$C$72,2,FALSE)</f>
        <v>43.05536</v>
      </c>
      <c r="N155">
        <f>VLOOKUP(L155,Key!$A$1:$C$72,3,FALSE)</f>
        <v>-87.90504</v>
      </c>
      <c r="O155">
        <v>124</v>
      </c>
      <c r="P155">
        <v>9</v>
      </c>
      <c r="Q155">
        <v>18</v>
      </c>
      <c r="R155">
        <v>17.100000000000001</v>
      </c>
      <c r="S155">
        <v>720</v>
      </c>
      <c r="T155">
        <f t="shared" si="26"/>
        <v>-1</v>
      </c>
      <c r="U155" s="1">
        <v>42825</v>
      </c>
      <c r="V155" s="3">
        <f t="shared" si="20"/>
        <v>42795</v>
      </c>
      <c r="W155" s="4">
        <f t="shared" si="27"/>
        <v>42825</v>
      </c>
      <c r="X155" s="1" t="str">
        <f t="shared" si="21"/>
        <v>Friday</v>
      </c>
      <c r="Y155" s="2">
        <v>0.59293981481481484</v>
      </c>
      <c r="Z155" s="2">
        <f t="shared" si="22"/>
        <v>0.58333333333333326</v>
      </c>
      <c r="AA155">
        <f>1</f>
        <v>1</v>
      </c>
      <c r="AB155" s="1">
        <v>42825</v>
      </c>
      <c r="AC155" s="3">
        <f t="shared" si="23"/>
        <v>42795</v>
      </c>
      <c r="AD155" s="4">
        <f t="shared" si="28"/>
        <v>42825</v>
      </c>
      <c r="AE155" s="1" t="str">
        <f t="shared" si="24"/>
        <v>Friday</v>
      </c>
      <c r="AF155" s="2">
        <v>0.67891203703703706</v>
      </c>
      <c r="AG155" s="2">
        <f t="shared" si="25"/>
        <v>0.66666666666666663</v>
      </c>
      <c r="AH155" t="s">
        <v>27</v>
      </c>
    </row>
    <row r="156" spans="1:34" x14ac:dyDescent="0.25">
      <c r="A156">
        <v>1558886</v>
      </c>
      <c r="B156" t="s">
        <v>88</v>
      </c>
      <c r="E156">
        <v>53211</v>
      </c>
      <c r="F156" t="s">
        <v>23</v>
      </c>
      <c r="G156" t="s">
        <v>89</v>
      </c>
      <c r="H156">
        <v>11074</v>
      </c>
      <c r="I156" t="s">
        <v>104</v>
      </c>
      <c r="J156">
        <f>VLOOKUP(I156,Key!$A$1:$C$72,2,FALSE)</f>
        <v>43.020020000000002</v>
      </c>
      <c r="K156">
        <f>VLOOKUP(I156,Key!$A$1:$C$72,3,FALSE)</f>
        <v>-87.912540000000007</v>
      </c>
      <c r="L156" t="s">
        <v>33</v>
      </c>
      <c r="M156">
        <f>VLOOKUP(L156,Key!$A$1:$C$72,2,FALSE)</f>
        <v>43.034619999999997</v>
      </c>
      <c r="N156">
        <f>VLOOKUP(L156,Key!$A$1:$C$72,3,FALSE)</f>
        <v>-87.917500000000004</v>
      </c>
      <c r="O156">
        <v>10</v>
      </c>
      <c r="P156">
        <v>0</v>
      </c>
      <c r="Q156">
        <v>1.5</v>
      </c>
      <c r="R156">
        <v>1.4</v>
      </c>
      <c r="S156">
        <v>60</v>
      </c>
      <c r="T156">
        <f t="shared" si="26"/>
        <v>-1</v>
      </c>
      <c r="U156" s="1">
        <v>42825</v>
      </c>
      <c r="V156" s="3">
        <f t="shared" si="20"/>
        <v>42795</v>
      </c>
      <c r="W156" s="4">
        <f t="shared" si="27"/>
        <v>42825</v>
      </c>
      <c r="X156" s="1" t="str">
        <f t="shared" si="21"/>
        <v>Friday</v>
      </c>
      <c r="Y156" s="2">
        <v>0.61012731481481486</v>
      </c>
      <c r="Z156" s="2">
        <f t="shared" si="22"/>
        <v>0.625</v>
      </c>
      <c r="AA156">
        <f>1</f>
        <v>1</v>
      </c>
      <c r="AB156" s="1">
        <v>42825</v>
      </c>
      <c r="AC156" s="3">
        <f t="shared" si="23"/>
        <v>42795</v>
      </c>
      <c r="AD156" s="4">
        <f t="shared" si="28"/>
        <v>42825</v>
      </c>
      <c r="AE156" s="1" t="str">
        <f t="shared" si="24"/>
        <v>Friday</v>
      </c>
      <c r="AF156" s="2">
        <v>0.61687499999999995</v>
      </c>
      <c r="AG156" s="2">
        <f t="shared" si="25"/>
        <v>0.625</v>
      </c>
      <c r="AH156" t="s">
        <v>27</v>
      </c>
    </row>
    <row r="157" spans="1:34" x14ac:dyDescent="0.25">
      <c r="A157">
        <v>1512004</v>
      </c>
      <c r="B157" t="s">
        <v>88</v>
      </c>
      <c r="E157">
        <v>53126</v>
      </c>
      <c r="F157" t="s">
        <v>23</v>
      </c>
      <c r="G157" t="s">
        <v>89</v>
      </c>
      <c r="H157">
        <v>5221</v>
      </c>
      <c r="I157" t="s">
        <v>31</v>
      </c>
      <c r="J157">
        <f>VLOOKUP(I157,Key!$A$1:$C$72,2,FALSE)</f>
        <v>43.03519</v>
      </c>
      <c r="K157">
        <f>VLOOKUP(I157,Key!$A$1:$C$72,3,FALSE)</f>
        <v>-87.907390000000007</v>
      </c>
      <c r="L157" t="s">
        <v>31</v>
      </c>
      <c r="M157">
        <f>VLOOKUP(L157,Key!$A$1:$C$72,2,FALSE)</f>
        <v>43.03519</v>
      </c>
      <c r="N157">
        <f>VLOOKUP(L157,Key!$A$1:$C$72,3,FALSE)</f>
        <v>-87.907390000000007</v>
      </c>
      <c r="O157">
        <v>78</v>
      </c>
      <c r="P157">
        <v>6</v>
      </c>
      <c r="Q157">
        <v>11.7</v>
      </c>
      <c r="R157">
        <v>11.1</v>
      </c>
      <c r="S157">
        <v>468</v>
      </c>
      <c r="T157">
        <f t="shared" si="26"/>
        <v>-1</v>
      </c>
      <c r="U157" s="1">
        <v>42825</v>
      </c>
      <c r="V157" s="3">
        <f t="shared" si="20"/>
        <v>42795</v>
      </c>
      <c r="W157" s="4">
        <f t="shared" si="27"/>
        <v>42825</v>
      </c>
      <c r="X157" s="1" t="str">
        <f t="shared" si="21"/>
        <v>Friday</v>
      </c>
      <c r="Y157" s="2">
        <v>0.65180555555555553</v>
      </c>
      <c r="Z157" s="2">
        <f t="shared" si="22"/>
        <v>0.66666666666666663</v>
      </c>
      <c r="AA157">
        <f>1</f>
        <v>1</v>
      </c>
      <c r="AB157" s="1">
        <v>42825</v>
      </c>
      <c r="AC157" s="3">
        <f t="shared" si="23"/>
        <v>42795</v>
      </c>
      <c r="AD157" s="4">
        <f t="shared" si="28"/>
        <v>42825</v>
      </c>
      <c r="AE157" s="1" t="str">
        <f t="shared" si="24"/>
        <v>Friday</v>
      </c>
      <c r="AF157" s="2">
        <v>0.70616898148148144</v>
      </c>
      <c r="AG157" s="2">
        <f t="shared" si="25"/>
        <v>0.70833333333333326</v>
      </c>
      <c r="AH157" t="s">
        <v>35</v>
      </c>
    </row>
    <row r="158" spans="1:34" x14ac:dyDescent="0.25">
      <c r="A158">
        <v>1559090</v>
      </c>
      <c r="B158" t="s">
        <v>88</v>
      </c>
      <c r="E158">
        <v>53207</v>
      </c>
      <c r="F158" t="s">
        <v>23</v>
      </c>
      <c r="G158" t="s">
        <v>89</v>
      </c>
      <c r="H158">
        <v>11097</v>
      </c>
      <c r="I158" t="s">
        <v>38</v>
      </c>
      <c r="J158">
        <f>VLOOKUP(I158,Key!$A$1:$C$72,2,FALSE)</f>
        <v>43.004728999999998</v>
      </c>
      <c r="K158">
        <f>VLOOKUP(I158,Key!$A$1:$C$72,3,FALSE)</f>
        <v>-87.905463999999995</v>
      </c>
      <c r="L158" t="s">
        <v>38</v>
      </c>
      <c r="M158">
        <f>VLOOKUP(L158,Key!$A$1:$C$72,2,FALSE)</f>
        <v>43.004728999999998</v>
      </c>
      <c r="N158">
        <f>VLOOKUP(L158,Key!$A$1:$C$72,3,FALSE)</f>
        <v>-87.905463999999995</v>
      </c>
      <c r="O158">
        <v>68</v>
      </c>
      <c r="P158">
        <v>6</v>
      </c>
      <c r="Q158">
        <v>10.199999999999999</v>
      </c>
      <c r="R158">
        <v>9.6999999999999993</v>
      </c>
      <c r="S158">
        <v>408</v>
      </c>
      <c r="T158">
        <f t="shared" si="26"/>
        <v>-1</v>
      </c>
      <c r="U158" s="1">
        <v>42825</v>
      </c>
      <c r="V158" s="3">
        <f t="shared" si="20"/>
        <v>42795</v>
      </c>
      <c r="W158" s="4">
        <f t="shared" si="27"/>
        <v>42825</v>
      </c>
      <c r="X158" s="1" t="str">
        <f t="shared" si="21"/>
        <v>Friday</v>
      </c>
      <c r="Y158" s="2">
        <v>0.72883101851851861</v>
      </c>
      <c r="Z158" s="2">
        <f t="shared" si="22"/>
        <v>0.70833333333333326</v>
      </c>
      <c r="AA158">
        <f>1</f>
        <v>1</v>
      </c>
      <c r="AB158" s="1">
        <v>42825</v>
      </c>
      <c r="AC158" s="3">
        <f t="shared" si="23"/>
        <v>42795</v>
      </c>
      <c r="AD158" s="4">
        <f t="shared" si="28"/>
        <v>42825</v>
      </c>
      <c r="AE158" s="1" t="str">
        <f t="shared" si="24"/>
        <v>Friday</v>
      </c>
      <c r="AF158" s="2">
        <v>0.77593749999999995</v>
      </c>
      <c r="AG158" s="2">
        <f t="shared" si="25"/>
        <v>0.79166666666666663</v>
      </c>
      <c r="AH158" t="s">
        <v>35</v>
      </c>
    </row>
    <row r="159" spans="1:34" x14ac:dyDescent="0.25">
      <c r="A159">
        <v>1559124</v>
      </c>
      <c r="B159" t="s">
        <v>88</v>
      </c>
      <c r="E159">
        <v>53222</v>
      </c>
      <c r="F159" t="s">
        <v>23</v>
      </c>
      <c r="G159" t="s">
        <v>89</v>
      </c>
      <c r="H159">
        <v>22</v>
      </c>
      <c r="I159" t="s">
        <v>26</v>
      </c>
      <c r="J159">
        <f>VLOOKUP(I159,Key!$A$1:$C$72,2,FALSE)</f>
        <v>43.060079999999999</v>
      </c>
      <c r="K159">
        <f>VLOOKUP(I159,Key!$A$1:$C$72,3,FALSE)</f>
        <v>-88.027349999999998</v>
      </c>
      <c r="L159" t="s">
        <v>57</v>
      </c>
      <c r="M159">
        <f>VLOOKUP(L159,Key!$A$1:$C$72,2,FALSE)</f>
        <v>43.048609999999996</v>
      </c>
      <c r="N159">
        <f>VLOOKUP(L159,Key!$A$1:$C$72,3,FALSE)</f>
        <v>-88.008480000000006</v>
      </c>
      <c r="O159">
        <v>34</v>
      </c>
      <c r="P159">
        <v>0</v>
      </c>
      <c r="Q159">
        <v>5.0999999999999996</v>
      </c>
      <c r="R159">
        <v>4.8</v>
      </c>
      <c r="S159">
        <v>204</v>
      </c>
      <c r="T159">
        <f t="shared" si="26"/>
        <v>-1</v>
      </c>
      <c r="U159" s="1">
        <v>42825</v>
      </c>
      <c r="V159" s="3">
        <f t="shared" si="20"/>
        <v>42795</v>
      </c>
      <c r="W159" s="4">
        <f t="shared" si="27"/>
        <v>42825</v>
      </c>
      <c r="X159" s="1" t="str">
        <f t="shared" si="21"/>
        <v>Friday</v>
      </c>
      <c r="Y159" s="2">
        <v>0.75</v>
      </c>
      <c r="Z159" s="2">
        <f t="shared" si="22"/>
        <v>0.75</v>
      </c>
      <c r="AA159">
        <f>1</f>
        <v>1</v>
      </c>
      <c r="AB159" s="1">
        <v>42825</v>
      </c>
      <c r="AC159" s="3">
        <f t="shared" si="23"/>
        <v>42795</v>
      </c>
      <c r="AD159" s="4">
        <f t="shared" si="28"/>
        <v>42825</v>
      </c>
      <c r="AE159" s="1" t="str">
        <f t="shared" si="24"/>
        <v>Friday</v>
      </c>
      <c r="AF159" s="2">
        <v>0.77368055555555559</v>
      </c>
      <c r="AG159" s="2">
        <f t="shared" si="25"/>
        <v>0.79166666666666663</v>
      </c>
      <c r="AH159" t="s">
        <v>27</v>
      </c>
    </row>
    <row r="160" spans="1:34" x14ac:dyDescent="0.25">
      <c r="A160">
        <v>1150427</v>
      </c>
      <c r="B160" t="s">
        <v>88</v>
      </c>
      <c r="E160">
        <v>53233</v>
      </c>
      <c r="F160" t="s">
        <v>23</v>
      </c>
      <c r="G160" t="s">
        <v>89</v>
      </c>
      <c r="H160">
        <v>5530</v>
      </c>
      <c r="I160" t="s">
        <v>36</v>
      </c>
      <c r="J160">
        <f>VLOOKUP(I160,Key!$A$1:$C$72,2,FALSE)</f>
        <v>43.038580000000003</v>
      </c>
      <c r="K160">
        <f>VLOOKUP(I160,Key!$A$1:$C$72,3,FALSE)</f>
        <v>-87.90934</v>
      </c>
      <c r="L160" t="s">
        <v>62</v>
      </c>
      <c r="M160">
        <f>VLOOKUP(L160,Key!$A$1:$C$72,2,FALSE)</f>
        <v>43.058010000000003</v>
      </c>
      <c r="N160">
        <f>VLOOKUP(L160,Key!$A$1:$C$72,3,FALSE)</f>
        <v>-87.877300000000005</v>
      </c>
      <c r="O160">
        <v>46</v>
      </c>
      <c r="P160">
        <v>6</v>
      </c>
      <c r="Q160">
        <v>6.9</v>
      </c>
      <c r="R160">
        <v>6.6</v>
      </c>
      <c r="S160">
        <v>276</v>
      </c>
      <c r="T160">
        <f t="shared" si="26"/>
        <v>-1</v>
      </c>
      <c r="U160" s="1">
        <v>42796</v>
      </c>
      <c r="V160" s="3">
        <f t="shared" si="20"/>
        <v>42795</v>
      </c>
      <c r="W160" s="4">
        <f t="shared" si="27"/>
        <v>42796</v>
      </c>
      <c r="X160" s="1" t="str">
        <f t="shared" si="21"/>
        <v>Thursday</v>
      </c>
      <c r="Y160" s="2">
        <v>0.50510416666666669</v>
      </c>
      <c r="Z160" s="2">
        <f t="shared" si="22"/>
        <v>0.5</v>
      </c>
      <c r="AA160">
        <f>1</f>
        <v>1</v>
      </c>
      <c r="AB160" s="1">
        <v>42796</v>
      </c>
      <c r="AC160" s="3">
        <f t="shared" si="23"/>
        <v>42795</v>
      </c>
      <c r="AD160" s="4">
        <f t="shared" si="28"/>
        <v>42796</v>
      </c>
      <c r="AE160" s="1" t="str">
        <f t="shared" si="24"/>
        <v>Thursday</v>
      </c>
      <c r="AF160" s="2">
        <v>0.53702546296296294</v>
      </c>
      <c r="AG160" s="2">
        <f t="shared" si="25"/>
        <v>0.54166666666666663</v>
      </c>
      <c r="AH160" t="s">
        <v>27</v>
      </c>
    </row>
    <row r="161" spans="1:34" x14ac:dyDescent="0.25">
      <c r="A161">
        <v>1451638</v>
      </c>
      <c r="B161" t="s">
        <v>88</v>
      </c>
      <c r="E161">
        <v>53154</v>
      </c>
      <c r="F161" t="s">
        <v>23</v>
      </c>
      <c r="G161" t="s">
        <v>89</v>
      </c>
      <c r="H161">
        <v>11123</v>
      </c>
      <c r="I161" t="s">
        <v>29</v>
      </c>
      <c r="J161">
        <f>VLOOKUP(I161,Key!$A$1:$C$72,2,FALSE)</f>
        <v>43.042490000000001</v>
      </c>
      <c r="K161">
        <f>VLOOKUP(I161,Key!$A$1:$C$72,3,FALSE)</f>
        <v>-87.909959999999998</v>
      </c>
      <c r="L161" t="s">
        <v>80</v>
      </c>
      <c r="M161">
        <f>VLOOKUP(L161,Key!$A$1:$C$72,2,FALSE)</f>
        <v>43.052460000000004</v>
      </c>
      <c r="N161">
        <f>VLOOKUP(L161,Key!$A$1:$C$72,3,FALSE)</f>
        <v>-87.891000000000005</v>
      </c>
      <c r="O161">
        <v>22</v>
      </c>
      <c r="P161">
        <v>3</v>
      </c>
      <c r="Q161">
        <v>3.3</v>
      </c>
      <c r="R161">
        <v>3.1</v>
      </c>
      <c r="S161">
        <v>132</v>
      </c>
      <c r="T161">
        <f t="shared" si="26"/>
        <v>-1</v>
      </c>
      <c r="U161" s="1">
        <v>42797</v>
      </c>
      <c r="V161" s="3">
        <f t="shared" si="20"/>
        <v>42795</v>
      </c>
      <c r="W161" s="4">
        <f t="shared" si="27"/>
        <v>42797</v>
      </c>
      <c r="X161" s="1" t="str">
        <f t="shared" si="21"/>
        <v>Friday</v>
      </c>
      <c r="Y161" s="2">
        <v>8.863425925925926E-2</v>
      </c>
      <c r="Z161" s="2">
        <f t="shared" si="22"/>
        <v>8.3333333333333329E-2</v>
      </c>
      <c r="AA161">
        <f>1</f>
        <v>1</v>
      </c>
      <c r="AB161" s="1">
        <v>42797</v>
      </c>
      <c r="AC161" s="3">
        <f t="shared" si="23"/>
        <v>42795</v>
      </c>
      <c r="AD161" s="4">
        <f t="shared" si="28"/>
        <v>42797</v>
      </c>
      <c r="AE161" s="1" t="str">
        <f t="shared" si="24"/>
        <v>Friday</v>
      </c>
      <c r="AF161" s="2">
        <v>0.10356481481481482</v>
      </c>
      <c r="AG161" s="2">
        <f t="shared" si="25"/>
        <v>8.3333333333333329E-2</v>
      </c>
      <c r="AH161" t="s">
        <v>27</v>
      </c>
    </row>
    <row r="162" spans="1:34" x14ac:dyDescent="0.25">
      <c r="A162">
        <v>1524629</v>
      </c>
      <c r="B162" t="s">
        <v>88</v>
      </c>
      <c r="E162">
        <v>53214</v>
      </c>
      <c r="F162" t="s">
        <v>23</v>
      </c>
      <c r="G162" t="s">
        <v>89</v>
      </c>
      <c r="H162">
        <v>5542</v>
      </c>
      <c r="I162" t="s">
        <v>74</v>
      </c>
      <c r="J162">
        <f>VLOOKUP(I162,Key!$A$1:$C$72,2,FALSE)</f>
        <v>43.040154000000001</v>
      </c>
      <c r="K162">
        <f>VLOOKUP(I162,Key!$A$1:$C$72,3,FALSE)</f>
        <v>-87.932113000000001</v>
      </c>
      <c r="L162" t="s">
        <v>77</v>
      </c>
      <c r="M162">
        <f>VLOOKUP(L162,Key!$A$1:$C$72,2,FALSE)</f>
        <v>43.074655999999997</v>
      </c>
      <c r="N162">
        <f>VLOOKUP(L162,Key!$A$1:$C$72,3,FALSE)</f>
        <v>-87.889011999999994</v>
      </c>
      <c r="O162">
        <v>35</v>
      </c>
      <c r="P162">
        <v>6</v>
      </c>
      <c r="Q162">
        <v>5.3</v>
      </c>
      <c r="R162">
        <v>5</v>
      </c>
      <c r="S162">
        <v>210</v>
      </c>
      <c r="T162">
        <f t="shared" si="26"/>
        <v>-1</v>
      </c>
      <c r="U162" s="1">
        <v>42797</v>
      </c>
      <c r="V162" s="3">
        <f t="shared" si="20"/>
        <v>42795</v>
      </c>
      <c r="W162" s="4">
        <f t="shared" si="27"/>
        <v>42797</v>
      </c>
      <c r="X162" s="1" t="str">
        <f t="shared" si="21"/>
        <v>Friday</v>
      </c>
      <c r="Y162" s="2">
        <v>0.17699074074074073</v>
      </c>
      <c r="Z162" s="2">
        <f t="shared" si="22"/>
        <v>0.16666666666666666</v>
      </c>
      <c r="AA162">
        <f>1</f>
        <v>1</v>
      </c>
      <c r="AB162" s="1">
        <v>42797</v>
      </c>
      <c r="AC162" s="3">
        <f t="shared" si="23"/>
        <v>42795</v>
      </c>
      <c r="AD162" s="4">
        <f t="shared" si="28"/>
        <v>42797</v>
      </c>
      <c r="AE162" s="1" t="str">
        <f t="shared" si="24"/>
        <v>Friday</v>
      </c>
      <c r="AF162" s="2">
        <v>0.20072916666666665</v>
      </c>
      <c r="AG162" s="2">
        <f t="shared" si="25"/>
        <v>0.20833333333333331</v>
      </c>
      <c r="AH162" t="s">
        <v>27</v>
      </c>
    </row>
    <row r="163" spans="1:34" x14ac:dyDescent="0.25">
      <c r="A163">
        <v>1400655</v>
      </c>
      <c r="B163" t="s">
        <v>88</v>
      </c>
      <c r="E163">
        <v>53221</v>
      </c>
      <c r="F163" t="s">
        <v>23</v>
      </c>
      <c r="G163" t="s">
        <v>89</v>
      </c>
      <c r="H163">
        <v>5525</v>
      </c>
      <c r="I163" t="s">
        <v>51</v>
      </c>
      <c r="J163">
        <f>VLOOKUP(I163,Key!$A$1:$C$72,2,FALSE)</f>
        <v>43.05536</v>
      </c>
      <c r="K163">
        <f>VLOOKUP(I163,Key!$A$1:$C$72,3,FALSE)</f>
        <v>-87.90504</v>
      </c>
      <c r="L163" t="s">
        <v>30</v>
      </c>
      <c r="M163">
        <f>VLOOKUP(L163,Key!$A$1:$C$72,2,FALSE)</f>
        <v>43.05847</v>
      </c>
      <c r="N163">
        <f>VLOOKUP(L163,Key!$A$1:$C$72,3,FALSE)</f>
        <v>-87.898079999999993</v>
      </c>
      <c r="O163">
        <v>4</v>
      </c>
      <c r="P163">
        <v>0</v>
      </c>
      <c r="Q163">
        <v>0.6</v>
      </c>
      <c r="R163">
        <v>0.6</v>
      </c>
      <c r="S163">
        <v>24</v>
      </c>
      <c r="T163">
        <f t="shared" si="26"/>
        <v>-1</v>
      </c>
      <c r="U163" s="1">
        <v>42797</v>
      </c>
      <c r="V163" s="3">
        <f t="shared" si="20"/>
        <v>42795</v>
      </c>
      <c r="W163" s="4">
        <f t="shared" si="27"/>
        <v>42797</v>
      </c>
      <c r="X163" s="1" t="str">
        <f t="shared" si="21"/>
        <v>Friday</v>
      </c>
      <c r="Y163" s="2">
        <v>0.3334375</v>
      </c>
      <c r="Z163" s="2">
        <f t="shared" si="22"/>
        <v>0.33333333333333331</v>
      </c>
      <c r="AA163">
        <f>1</f>
        <v>1</v>
      </c>
      <c r="AB163" s="1">
        <v>42797</v>
      </c>
      <c r="AC163" s="3">
        <f t="shared" si="23"/>
        <v>42795</v>
      </c>
      <c r="AD163" s="4">
        <f t="shared" si="28"/>
        <v>42797</v>
      </c>
      <c r="AE163" s="1" t="str">
        <f t="shared" si="24"/>
        <v>Friday</v>
      </c>
      <c r="AF163" s="2">
        <v>0.3361689814814815</v>
      </c>
      <c r="AG163" s="2">
        <f t="shared" si="25"/>
        <v>0.33333333333333331</v>
      </c>
      <c r="AH163" t="s">
        <v>27</v>
      </c>
    </row>
    <row r="164" spans="1:34" x14ac:dyDescent="0.25">
      <c r="A164">
        <v>1526094</v>
      </c>
      <c r="B164" t="s">
        <v>88</v>
      </c>
      <c r="E164">
        <v>53233</v>
      </c>
      <c r="F164" t="s">
        <v>23</v>
      </c>
      <c r="G164" t="s">
        <v>89</v>
      </c>
      <c r="H164">
        <v>11071</v>
      </c>
      <c r="I164" t="s">
        <v>68</v>
      </c>
      <c r="J164">
        <f>VLOOKUP(I164,Key!$A$1:$C$72,2,FALSE)</f>
        <v>43.04804</v>
      </c>
      <c r="K164">
        <f>VLOOKUP(I164,Key!$A$1:$C$72,3,FALSE)</f>
        <v>-87.896720000000002</v>
      </c>
      <c r="L164" t="s">
        <v>29</v>
      </c>
      <c r="M164">
        <f>VLOOKUP(L164,Key!$A$1:$C$72,2,FALSE)</f>
        <v>43.042490000000001</v>
      </c>
      <c r="N164">
        <f>VLOOKUP(L164,Key!$A$1:$C$72,3,FALSE)</f>
        <v>-87.909959999999998</v>
      </c>
      <c r="O164">
        <v>8</v>
      </c>
      <c r="P164">
        <v>3</v>
      </c>
      <c r="Q164">
        <v>1.2</v>
      </c>
      <c r="R164">
        <v>1.1000000000000001</v>
      </c>
      <c r="S164">
        <v>48</v>
      </c>
      <c r="T164">
        <f t="shared" si="26"/>
        <v>-1</v>
      </c>
      <c r="U164" s="1">
        <v>42798</v>
      </c>
      <c r="V164" s="3">
        <f t="shared" si="20"/>
        <v>42795</v>
      </c>
      <c r="W164" s="4">
        <f t="shared" si="27"/>
        <v>42798</v>
      </c>
      <c r="X164" s="1" t="str">
        <f t="shared" si="21"/>
        <v>Saturday</v>
      </c>
      <c r="Y164" s="2">
        <v>0.57436342592592593</v>
      </c>
      <c r="Z164" s="2">
        <f t="shared" si="22"/>
        <v>0.58333333333333326</v>
      </c>
      <c r="AA164">
        <f>1</f>
        <v>1</v>
      </c>
      <c r="AB164" s="1">
        <v>42798</v>
      </c>
      <c r="AC164" s="3">
        <f t="shared" si="23"/>
        <v>42795</v>
      </c>
      <c r="AD164" s="4">
        <f t="shared" si="28"/>
        <v>42798</v>
      </c>
      <c r="AE164" s="1" t="str">
        <f t="shared" si="24"/>
        <v>Saturday</v>
      </c>
      <c r="AF164" s="2">
        <v>0.5800925925925926</v>
      </c>
      <c r="AG164" s="2">
        <f t="shared" si="25"/>
        <v>0.58333333333333326</v>
      </c>
      <c r="AH164" t="s">
        <v>27</v>
      </c>
    </row>
    <row r="165" spans="1:34" x14ac:dyDescent="0.25">
      <c r="A165">
        <v>1511540</v>
      </c>
      <c r="B165" t="s">
        <v>88</v>
      </c>
      <c r="E165">
        <v>60482</v>
      </c>
      <c r="F165" t="s">
        <v>23</v>
      </c>
      <c r="G165" t="s">
        <v>89</v>
      </c>
      <c r="H165">
        <v>231</v>
      </c>
      <c r="I165" t="s">
        <v>29</v>
      </c>
      <c r="J165">
        <f>VLOOKUP(I165,Key!$A$1:$C$72,2,FALSE)</f>
        <v>43.042490000000001</v>
      </c>
      <c r="K165">
        <f>VLOOKUP(I165,Key!$A$1:$C$72,3,FALSE)</f>
        <v>-87.909959999999998</v>
      </c>
      <c r="L165" t="s">
        <v>33</v>
      </c>
      <c r="M165">
        <f>VLOOKUP(L165,Key!$A$1:$C$72,2,FALSE)</f>
        <v>43.034619999999997</v>
      </c>
      <c r="N165">
        <f>VLOOKUP(L165,Key!$A$1:$C$72,3,FALSE)</f>
        <v>-87.917500000000004</v>
      </c>
      <c r="O165">
        <v>14</v>
      </c>
      <c r="P165">
        <v>3</v>
      </c>
      <c r="Q165">
        <v>2.1</v>
      </c>
      <c r="R165">
        <v>2</v>
      </c>
      <c r="S165">
        <v>84</v>
      </c>
      <c r="T165">
        <f t="shared" si="26"/>
        <v>-1</v>
      </c>
      <c r="U165" s="1">
        <v>42798</v>
      </c>
      <c r="V165" s="3">
        <f t="shared" si="20"/>
        <v>42795</v>
      </c>
      <c r="W165" s="4">
        <f t="shared" si="27"/>
        <v>42798</v>
      </c>
      <c r="X165" s="1" t="str">
        <f t="shared" si="21"/>
        <v>Saturday</v>
      </c>
      <c r="Y165" s="2">
        <v>0.8262152777777777</v>
      </c>
      <c r="Z165" s="2">
        <f t="shared" si="22"/>
        <v>0.83333333333333326</v>
      </c>
      <c r="AA165">
        <f>1</f>
        <v>1</v>
      </c>
      <c r="AB165" s="1">
        <v>42798</v>
      </c>
      <c r="AC165" s="3">
        <f t="shared" si="23"/>
        <v>42795</v>
      </c>
      <c r="AD165" s="4">
        <f t="shared" si="28"/>
        <v>42798</v>
      </c>
      <c r="AE165" s="1" t="str">
        <f t="shared" si="24"/>
        <v>Saturday</v>
      </c>
      <c r="AF165" s="2">
        <v>0.83583333333333332</v>
      </c>
      <c r="AG165" s="2">
        <f t="shared" si="25"/>
        <v>0.83333333333333326</v>
      </c>
      <c r="AH165" t="s">
        <v>27</v>
      </c>
    </row>
    <row r="166" spans="1:34" x14ac:dyDescent="0.25">
      <c r="A166">
        <v>1193471</v>
      </c>
      <c r="B166" t="s">
        <v>88</v>
      </c>
      <c r="E166">
        <v>26236</v>
      </c>
      <c r="F166" t="s">
        <v>23</v>
      </c>
      <c r="G166" t="s">
        <v>89</v>
      </c>
      <c r="H166">
        <v>11075</v>
      </c>
      <c r="I166" t="s">
        <v>70</v>
      </c>
      <c r="J166">
        <f>VLOOKUP(I166,Key!$A$1:$C$72,2,FALSE)</f>
        <v>43.053040000000003</v>
      </c>
      <c r="K166">
        <f>VLOOKUP(I166,Key!$A$1:$C$72,3,FALSE)</f>
        <v>-87.897660000000002</v>
      </c>
      <c r="L166" t="s">
        <v>50</v>
      </c>
      <c r="M166">
        <f>VLOOKUP(L166,Key!$A$1:$C$72,2,FALSE)</f>
        <v>43.052549999999997</v>
      </c>
      <c r="N166">
        <f>VLOOKUP(L166,Key!$A$1:$C$72,3,FALSE)</f>
        <v>-87.909329999999997</v>
      </c>
      <c r="O166">
        <v>8</v>
      </c>
      <c r="P166">
        <v>3</v>
      </c>
      <c r="Q166">
        <v>1.2</v>
      </c>
      <c r="R166">
        <v>1.1000000000000001</v>
      </c>
      <c r="S166">
        <v>48</v>
      </c>
      <c r="T166">
        <f t="shared" si="26"/>
        <v>-1</v>
      </c>
      <c r="U166" s="1">
        <v>42799</v>
      </c>
      <c r="V166" s="3">
        <f t="shared" si="20"/>
        <v>42795</v>
      </c>
      <c r="W166" s="4">
        <f t="shared" si="27"/>
        <v>42799</v>
      </c>
      <c r="X166" s="1" t="str">
        <f t="shared" si="21"/>
        <v>Sunday</v>
      </c>
      <c r="Y166" s="2">
        <v>5.6076388888888884E-2</v>
      </c>
      <c r="Z166" s="2">
        <f t="shared" si="22"/>
        <v>4.1666666666666664E-2</v>
      </c>
      <c r="AA166">
        <f>1</f>
        <v>1</v>
      </c>
      <c r="AB166" s="1">
        <v>42799</v>
      </c>
      <c r="AC166" s="3">
        <f t="shared" si="23"/>
        <v>42795</v>
      </c>
      <c r="AD166" s="4">
        <f t="shared" si="28"/>
        <v>42799</v>
      </c>
      <c r="AE166" s="1" t="str">
        <f t="shared" si="24"/>
        <v>Sunday</v>
      </c>
      <c r="AF166" s="2">
        <v>6.1388888888888889E-2</v>
      </c>
      <c r="AG166" s="2">
        <f t="shared" si="25"/>
        <v>4.1666666666666664E-2</v>
      </c>
      <c r="AH166" t="s">
        <v>27</v>
      </c>
    </row>
    <row r="167" spans="1:34" x14ac:dyDescent="0.25">
      <c r="A167">
        <v>1500115</v>
      </c>
      <c r="B167" t="s">
        <v>88</v>
      </c>
      <c r="E167">
        <v>53233</v>
      </c>
      <c r="F167" t="s">
        <v>23</v>
      </c>
      <c r="G167" t="s">
        <v>89</v>
      </c>
      <c r="H167">
        <v>21</v>
      </c>
      <c r="I167" t="s">
        <v>43</v>
      </c>
      <c r="J167">
        <f>VLOOKUP(I167,Key!$A$1:$C$72,2,FALSE)</f>
        <v>43.03886</v>
      </c>
      <c r="K167">
        <f>VLOOKUP(I167,Key!$A$1:$C$72,3,FALSE)</f>
        <v>-87.902720000000002</v>
      </c>
      <c r="L167" t="s">
        <v>34</v>
      </c>
      <c r="M167">
        <f>VLOOKUP(L167,Key!$A$1:$C$72,2,FALSE)</f>
        <v>43.036900000000003</v>
      </c>
      <c r="N167">
        <f>VLOOKUP(L167,Key!$A$1:$C$72,3,FALSE)</f>
        <v>-87.89667</v>
      </c>
      <c r="O167">
        <v>5</v>
      </c>
      <c r="P167">
        <v>3</v>
      </c>
      <c r="Q167">
        <v>0.8</v>
      </c>
      <c r="R167">
        <v>0.7</v>
      </c>
      <c r="S167">
        <v>30</v>
      </c>
      <c r="T167">
        <f t="shared" si="26"/>
        <v>-1</v>
      </c>
      <c r="U167" s="1">
        <v>42799</v>
      </c>
      <c r="V167" s="3">
        <f t="shared" si="20"/>
        <v>42795</v>
      </c>
      <c r="W167" s="4">
        <f t="shared" si="27"/>
        <v>42799</v>
      </c>
      <c r="X167" s="1" t="str">
        <f t="shared" si="21"/>
        <v>Sunday</v>
      </c>
      <c r="Y167" s="2">
        <v>0.38177083333333334</v>
      </c>
      <c r="Z167" s="2">
        <f t="shared" si="22"/>
        <v>0.375</v>
      </c>
      <c r="AA167">
        <f>1</f>
        <v>1</v>
      </c>
      <c r="AB167" s="1">
        <v>42799</v>
      </c>
      <c r="AC167" s="3">
        <f t="shared" si="23"/>
        <v>42795</v>
      </c>
      <c r="AD167" s="4">
        <f t="shared" si="28"/>
        <v>42799</v>
      </c>
      <c r="AE167" s="1" t="str">
        <f t="shared" si="24"/>
        <v>Sunday</v>
      </c>
      <c r="AF167" s="2">
        <v>0.38532407407407404</v>
      </c>
      <c r="AG167" s="2">
        <f t="shared" si="25"/>
        <v>0.375</v>
      </c>
      <c r="AH167" t="s">
        <v>27</v>
      </c>
    </row>
    <row r="168" spans="1:34" x14ac:dyDescent="0.25">
      <c r="A168">
        <v>1527057</v>
      </c>
      <c r="B168" t="s">
        <v>88</v>
      </c>
      <c r="E168">
        <v>53225</v>
      </c>
      <c r="F168" t="s">
        <v>23</v>
      </c>
      <c r="G168" t="s">
        <v>89</v>
      </c>
      <c r="H168">
        <v>336</v>
      </c>
      <c r="I168" t="s">
        <v>72</v>
      </c>
      <c r="J168">
        <f>VLOOKUP(I168,Key!$A$1:$C$72,2,FALSE)</f>
        <v>43.02948</v>
      </c>
      <c r="K168">
        <f>VLOOKUP(I168,Key!$A$1:$C$72,3,FALSE)</f>
        <v>-87.912819999999996</v>
      </c>
      <c r="L168" t="s">
        <v>72</v>
      </c>
      <c r="M168">
        <f>VLOOKUP(L168,Key!$A$1:$C$72,2,FALSE)</f>
        <v>43.02948</v>
      </c>
      <c r="N168">
        <f>VLOOKUP(L168,Key!$A$1:$C$72,3,FALSE)</f>
        <v>-87.912819999999996</v>
      </c>
      <c r="O168">
        <v>37</v>
      </c>
      <c r="P168">
        <v>6</v>
      </c>
      <c r="Q168">
        <v>5.6</v>
      </c>
      <c r="R168">
        <v>5.3</v>
      </c>
      <c r="S168">
        <v>222</v>
      </c>
      <c r="T168">
        <f t="shared" si="26"/>
        <v>-1</v>
      </c>
      <c r="U168" s="1">
        <v>42799</v>
      </c>
      <c r="V168" s="3">
        <f t="shared" si="20"/>
        <v>42795</v>
      </c>
      <c r="W168" s="4">
        <f t="shared" si="27"/>
        <v>42799</v>
      </c>
      <c r="X168" s="1" t="str">
        <f t="shared" si="21"/>
        <v>Sunday</v>
      </c>
      <c r="Y168" s="2">
        <v>0.50040509259259258</v>
      </c>
      <c r="Z168" s="2">
        <f t="shared" si="22"/>
        <v>0.5</v>
      </c>
      <c r="AA168">
        <f>1</f>
        <v>1</v>
      </c>
      <c r="AB168" s="1">
        <v>42799</v>
      </c>
      <c r="AC168" s="3">
        <f t="shared" si="23"/>
        <v>42795</v>
      </c>
      <c r="AD168" s="4">
        <f t="shared" si="28"/>
        <v>42799</v>
      </c>
      <c r="AE168" s="1" t="str">
        <f t="shared" si="24"/>
        <v>Sunday</v>
      </c>
      <c r="AF168" s="2">
        <v>0.52587962962962964</v>
      </c>
      <c r="AG168" s="2">
        <f t="shared" si="25"/>
        <v>0.54166666666666663</v>
      </c>
      <c r="AH168" t="s">
        <v>35</v>
      </c>
    </row>
    <row r="169" spans="1:34" x14ac:dyDescent="0.25">
      <c r="A169">
        <v>1527124</v>
      </c>
      <c r="B169" t="s">
        <v>88</v>
      </c>
      <c r="E169">
        <v>53202</v>
      </c>
      <c r="F169" t="s">
        <v>23</v>
      </c>
      <c r="G169" t="s">
        <v>89</v>
      </c>
      <c r="H169">
        <v>5556</v>
      </c>
      <c r="I169" t="s">
        <v>80</v>
      </c>
      <c r="J169">
        <f>VLOOKUP(I169,Key!$A$1:$C$72,2,FALSE)</f>
        <v>43.052460000000004</v>
      </c>
      <c r="K169">
        <f>VLOOKUP(I169,Key!$A$1:$C$72,3,FALSE)</f>
        <v>-87.891000000000005</v>
      </c>
      <c r="L169" t="s">
        <v>39</v>
      </c>
      <c r="M169">
        <f>VLOOKUP(L169,Key!$A$1:$C$72,2,FALSE)</f>
        <v>43.03913</v>
      </c>
      <c r="N169">
        <f>VLOOKUP(L169,Key!$A$1:$C$72,3,FALSE)</f>
        <v>-87.916150000000002</v>
      </c>
      <c r="O169">
        <v>20</v>
      </c>
      <c r="P169">
        <v>3</v>
      </c>
      <c r="Q169">
        <v>3</v>
      </c>
      <c r="R169">
        <v>2.9</v>
      </c>
      <c r="S169">
        <v>120</v>
      </c>
      <c r="T169">
        <f t="shared" si="26"/>
        <v>-1</v>
      </c>
      <c r="U169" s="1">
        <v>42799</v>
      </c>
      <c r="V169" s="3">
        <f t="shared" si="20"/>
        <v>42795</v>
      </c>
      <c r="W169" s="4">
        <f t="shared" si="27"/>
        <v>42799</v>
      </c>
      <c r="X169" s="1" t="str">
        <f t="shared" si="21"/>
        <v>Sunday</v>
      </c>
      <c r="Y169" s="2">
        <v>0.5186574074074074</v>
      </c>
      <c r="Z169" s="2">
        <f t="shared" si="22"/>
        <v>0.5</v>
      </c>
      <c r="AA169">
        <f>1</f>
        <v>1</v>
      </c>
      <c r="AB169" s="1">
        <v>42799</v>
      </c>
      <c r="AC169" s="3">
        <f t="shared" si="23"/>
        <v>42795</v>
      </c>
      <c r="AD169" s="4">
        <f t="shared" si="28"/>
        <v>42799</v>
      </c>
      <c r="AE169" s="1" t="str">
        <f t="shared" si="24"/>
        <v>Sunday</v>
      </c>
      <c r="AF169" s="2">
        <v>0.53249999999999997</v>
      </c>
      <c r="AG169" s="2">
        <f t="shared" si="25"/>
        <v>0.54166666666666663</v>
      </c>
      <c r="AH169" t="s">
        <v>27</v>
      </c>
    </row>
    <row r="170" spans="1:34" x14ac:dyDescent="0.25">
      <c r="A170">
        <v>1527236</v>
      </c>
      <c r="B170" t="s">
        <v>88</v>
      </c>
      <c r="E170">
        <v>53202</v>
      </c>
      <c r="F170" t="s">
        <v>23</v>
      </c>
      <c r="G170" t="s">
        <v>89</v>
      </c>
      <c r="H170">
        <v>5450</v>
      </c>
      <c r="I170" t="s">
        <v>61</v>
      </c>
      <c r="J170">
        <f>VLOOKUP(I170,Key!$A$1:$C$72,2,FALSE)</f>
        <v>43.058619999999998</v>
      </c>
      <c r="K170">
        <f>VLOOKUP(I170,Key!$A$1:$C$72,3,FALSE)</f>
        <v>-87.885319999999993</v>
      </c>
      <c r="L170" t="s">
        <v>61</v>
      </c>
      <c r="M170">
        <f>VLOOKUP(L170,Key!$A$1:$C$72,2,FALSE)</f>
        <v>43.058619999999998</v>
      </c>
      <c r="N170">
        <f>VLOOKUP(L170,Key!$A$1:$C$72,3,FALSE)</f>
        <v>-87.885319999999993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26"/>
        <v>-1</v>
      </c>
      <c r="U170" s="1">
        <v>42799</v>
      </c>
      <c r="V170" s="3">
        <f t="shared" si="20"/>
        <v>42795</v>
      </c>
      <c r="W170" s="4">
        <f t="shared" si="27"/>
        <v>42799</v>
      </c>
      <c r="X170" s="1" t="str">
        <f t="shared" si="21"/>
        <v>Sunday</v>
      </c>
      <c r="Y170" s="2">
        <v>0.54667824074074078</v>
      </c>
      <c r="Z170" s="2">
        <f t="shared" si="22"/>
        <v>0.54166666666666663</v>
      </c>
      <c r="AA170">
        <f>1</f>
        <v>1</v>
      </c>
      <c r="AB170" s="1">
        <v>42799</v>
      </c>
      <c r="AC170" s="3">
        <f t="shared" si="23"/>
        <v>42795</v>
      </c>
      <c r="AD170" s="4">
        <f t="shared" si="28"/>
        <v>42799</v>
      </c>
      <c r="AE170" s="1" t="str">
        <f t="shared" si="24"/>
        <v>Sunday</v>
      </c>
      <c r="AF170" s="2">
        <v>0.54696759259259264</v>
      </c>
      <c r="AG170" s="2">
        <f t="shared" si="25"/>
        <v>0.54166666666666663</v>
      </c>
      <c r="AH170" t="s">
        <v>35</v>
      </c>
    </row>
    <row r="171" spans="1:34" x14ac:dyDescent="0.25">
      <c r="A171">
        <v>1527254</v>
      </c>
      <c r="B171" t="s">
        <v>88</v>
      </c>
      <c r="E171">
        <v>53211</v>
      </c>
      <c r="F171" t="s">
        <v>23</v>
      </c>
      <c r="G171" t="s">
        <v>89</v>
      </c>
      <c r="H171">
        <v>216</v>
      </c>
      <c r="I171" t="s">
        <v>61</v>
      </c>
      <c r="J171">
        <f>VLOOKUP(I171,Key!$A$1:$C$72,2,FALSE)</f>
        <v>43.058619999999998</v>
      </c>
      <c r="K171">
        <f>VLOOKUP(I171,Key!$A$1:$C$72,3,FALSE)</f>
        <v>-87.885319999999993</v>
      </c>
      <c r="L171" t="s">
        <v>31</v>
      </c>
      <c r="M171">
        <f>VLOOKUP(L171,Key!$A$1:$C$72,2,FALSE)</f>
        <v>43.03519</v>
      </c>
      <c r="N171">
        <f>VLOOKUP(L171,Key!$A$1:$C$72,3,FALSE)</f>
        <v>-87.907390000000007</v>
      </c>
      <c r="O171">
        <v>29</v>
      </c>
      <c r="P171">
        <v>3</v>
      </c>
      <c r="Q171">
        <v>4.4000000000000004</v>
      </c>
      <c r="R171">
        <v>4.0999999999999996</v>
      </c>
      <c r="S171">
        <v>174</v>
      </c>
      <c r="T171">
        <f t="shared" si="26"/>
        <v>-1</v>
      </c>
      <c r="U171" s="1">
        <v>42799</v>
      </c>
      <c r="V171" s="3">
        <f t="shared" si="20"/>
        <v>42795</v>
      </c>
      <c r="W171" s="4">
        <f t="shared" si="27"/>
        <v>42799</v>
      </c>
      <c r="X171" s="1" t="str">
        <f t="shared" si="21"/>
        <v>Sunday</v>
      </c>
      <c r="Y171" s="2">
        <v>0.54964120370370373</v>
      </c>
      <c r="Z171" s="2">
        <f t="shared" si="22"/>
        <v>0.54166666666666663</v>
      </c>
      <c r="AA171">
        <f>1</f>
        <v>1</v>
      </c>
      <c r="AB171" s="1">
        <v>42799</v>
      </c>
      <c r="AC171" s="3">
        <f t="shared" si="23"/>
        <v>42795</v>
      </c>
      <c r="AD171" s="4">
        <f t="shared" si="28"/>
        <v>42799</v>
      </c>
      <c r="AE171" s="1" t="str">
        <f t="shared" si="24"/>
        <v>Sunday</v>
      </c>
      <c r="AF171" s="2">
        <v>0.56968750000000001</v>
      </c>
      <c r="AG171" s="2">
        <f t="shared" si="25"/>
        <v>0.58333333333333326</v>
      </c>
      <c r="AH171" t="s">
        <v>27</v>
      </c>
    </row>
    <row r="172" spans="1:34" x14ac:dyDescent="0.25">
      <c r="A172">
        <v>1527421</v>
      </c>
      <c r="B172" t="s">
        <v>88</v>
      </c>
      <c r="E172">
        <v>52162</v>
      </c>
      <c r="F172" t="s">
        <v>23</v>
      </c>
      <c r="G172" t="s">
        <v>89</v>
      </c>
      <c r="H172">
        <v>361</v>
      </c>
      <c r="I172" t="s">
        <v>73</v>
      </c>
      <c r="J172">
        <f>VLOOKUP(I172,Key!$A$1:$C$72,2,FALSE)</f>
        <v>43.040349999999997</v>
      </c>
      <c r="K172">
        <f>VLOOKUP(I172,Key!$A$1:$C$72,3,FALSE)</f>
        <v>-87.920760000000001</v>
      </c>
      <c r="L172" t="s">
        <v>34</v>
      </c>
      <c r="M172">
        <f>VLOOKUP(L172,Key!$A$1:$C$72,2,FALSE)</f>
        <v>43.036900000000003</v>
      </c>
      <c r="N172">
        <f>VLOOKUP(L172,Key!$A$1:$C$72,3,FALSE)</f>
        <v>-87.89667</v>
      </c>
      <c r="O172">
        <v>62</v>
      </c>
      <c r="P172">
        <v>6</v>
      </c>
      <c r="Q172">
        <v>9.3000000000000007</v>
      </c>
      <c r="R172">
        <v>8.8000000000000007</v>
      </c>
      <c r="S172">
        <v>372</v>
      </c>
      <c r="T172">
        <f t="shared" si="26"/>
        <v>-1</v>
      </c>
      <c r="U172" s="1">
        <v>42799</v>
      </c>
      <c r="V172" s="3">
        <f t="shared" si="20"/>
        <v>42795</v>
      </c>
      <c r="W172" s="4">
        <f t="shared" si="27"/>
        <v>42799</v>
      </c>
      <c r="X172" s="1" t="str">
        <f t="shared" si="21"/>
        <v>Sunday</v>
      </c>
      <c r="Y172" s="2">
        <v>0.5859375</v>
      </c>
      <c r="Z172" s="2">
        <f t="shared" si="22"/>
        <v>0.58333333333333326</v>
      </c>
      <c r="AA172">
        <f>1</f>
        <v>1</v>
      </c>
      <c r="AB172" s="1">
        <v>42799</v>
      </c>
      <c r="AC172" s="3">
        <f t="shared" si="23"/>
        <v>42795</v>
      </c>
      <c r="AD172" s="4">
        <f t="shared" si="28"/>
        <v>42799</v>
      </c>
      <c r="AE172" s="1" t="str">
        <f t="shared" si="24"/>
        <v>Sunday</v>
      </c>
      <c r="AF172" s="2">
        <v>0.62865740740740739</v>
      </c>
      <c r="AG172" s="2">
        <f t="shared" si="25"/>
        <v>0.625</v>
      </c>
      <c r="AH172" t="s">
        <v>27</v>
      </c>
    </row>
    <row r="173" spans="1:34" x14ac:dyDescent="0.25">
      <c r="A173">
        <v>1527432</v>
      </c>
      <c r="B173" t="s">
        <v>88</v>
      </c>
      <c r="E173">
        <v>52162</v>
      </c>
      <c r="F173" t="s">
        <v>23</v>
      </c>
      <c r="G173" t="s">
        <v>89</v>
      </c>
      <c r="H173">
        <v>11055</v>
      </c>
      <c r="I173" t="s">
        <v>73</v>
      </c>
      <c r="J173">
        <f>VLOOKUP(I173,Key!$A$1:$C$72,2,FALSE)</f>
        <v>43.040349999999997</v>
      </c>
      <c r="K173">
        <f>VLOOKUP(I173,Key!$A$1:$C$72,3,FALSE)</f>
        <v>-87.920760000000001</v>
      </c>
      <c r="L173" t="s">
        <v>34</v>
      </c>
      <c r="M173">
        <f>VLOOKUP(L173,Key!$A$1:$C$72,2,FALSE)</f>
        <v>43.036900000000003</v>
      </c>
      <c r="N173">
        <f>VLOOKUP(L173,Key!$A$1:$C$72,3,FALSE)</f>
        <v>-87.89667</v>
      </c>
      <c r="O173">
        <v>61</v>
      </c>
      <c r="P173">
        <v>6</v>
      </c>
      <c r="Q173">
        <v>9.1999999999999993</v>
      </c>
      <c r="R173">
        <v>8.6999999999999993</v>
      </c>
      <c r="S173">
        <v>366</v>
      </c>
      <c r="T173">
        <f t="shared" si="26"/>
        <v>-1</v>
      </c>
      <c r="U173" s="1">
        <v>42799</v>
      </c>
      <c r="V173" s="3">
        <f t="shared" si="20"/>
        <v>42795</v>
      </c>
      <c r="W173" s="4">
        <f t="shared" si="27"/>
        <v>42799</v>
      </c>
      <c r="X173" s="1" t="str">
        <f t="shared" si="21"/>
        <v>Sunday</v>
      </c>
      <c r="Y173" s="2">
        <v>0.58714120370370371</v>
      </c>
      <c r="Z173" s="2">
        <f t="shared" si="22"/>
        <v>0.58333333333333326</v>
      </c>
      <c r="AA173">
        <f>1</f>
        <v>1</v>
      </c>
      <c r="AB173" s="1">
        <v>42799</v>
      </c>
      <c r="AC173" s="3">
        <f t="shared" si="23"/>
        <v>42795</v>
      </c>
      <c r="AD173" s="4">
        <f t="shared" si="28"/>
        <v>42799</v>
      </c>
      <c r="AE173" s="1" t="str">
        <f t="shared" si="24"/>
        <v>Sunday</v>
      </c>
      <c r="AF173" s="2">
        <v>0.62922453703703707</v>
      </c>
      <c r="AG173" s="2">
        <f t="shared" si="25"/>
        <v>0.625</v>
      </c>
      <c r="AH173" t="s">
        <v>27</v>
      </c>
    </row>
    <row r="174" spans="1:34" x14ac:dyDescent="0.25">
      <c r="A174">
        <v>1476980</v>
      </c>
      <c r="B174" t="s">
        <v>88</v>
      </c>
      <c r="E174">
        <v>53151</v>
      </c>
      <c r="F174" t="s">
        <v>23</v>
      </c>
      <c r="G174" t="s">
        <v>89</v>
      </c>
      <c r="H174">
        <v>13</v>
      </c>
      <c r="I174" t="s">
        <v>62</v>
      </c>
      <c r="J174">
        <f>VLOOKUP(I174,Key!$A$1:$C$72,2,FALSE)</f>
        <v>43.058010000000003</v>
      </c>
      <c r="K174">
        <f>VLOOKUP(I174,Key!$A$1:$C$72,3,FALSE)</f>
        <v>-87.877300000000005</v>
      </c>
      <c r="L174" t="s">
        <v>62</v>
      </c>
      <c r="M174">
        <f>VLOOKUP(L174,Key!$A$1:$C$72,2,FALSE)</f>
        <v>43.058010000000003</v>
      </c>
      <c r="N174">
        <f>VLOOKUP(L174,Key!$A$1:$C$72,3,FALSE)</f>
        <v>-87.877300000000005</v>
      </c>
      <c r="O174">
        <v>30</v>
      </c>
      <c r="P174">
        <v>3</v>
      </c>
      <c r="Q174">
        <v>4.5</v>
      </c>
      <c r="R174">
        <v>4.3</v>
      </c>
      <c r="S174">
        <v>180</v>
      </c>
      <c r="T174">
        <f t="shared" si="26"/>
        <v>-1</v>
      </c>
      <c r="U174" s="1">
        <v>42799</v>
      </c>
      <c r="V174" s="3">
        <f t="shared" si="20"/>
        <v>42795</v>
      </c>
      <c r="W174" s="4">
        <f t="shared" si="27"/>
        <v>42799</v>
      </c>
      <c r="X174" s="1" t="str">
        <f t="shared" si="21"/>
        <v>Sunday</v>
      </c>
      <c r="Y174" s="2">
        <v>0.59090277777777778</v>
      </c>
      <c r="Z174" s="2">
        <f t="shared" si="22"/>
        <v>0.58333333333333326</v>
      </c>
      <c r="AA174">
        <f>1</f>
        <v>1</v>
      </c>
      <c r="AB174" s="1">
        <v>42799</v>
      </c>
      <c r="AC174" s="3">
        <f t="shared" si="23"/>
        <v>42795</v>
      </c>
      <c r="AD174" s="4">
        <f t="shared" si="28"/>
        <v>42799</v>
      </c>
      <c r="AE174" s="1" t="str">
        <f t="shared" si="24"/>
        <v>Sunday</v>
      </c>
      <c r="AF174" s="2">
        <v>0.61173611111111115</v>
      </c>
      <c r="AG174" s="2">
        <f t="shared" si="25"/>
        <v>0.625</v>
      </c>
      <c r="AH174" t="s">
        <v>35</v>
      </c>
    </row>
    <row r="175" spans="1:34" x14ac:dyDescent="0.25">
      <c r="A175">
        <v>1527900</v>
      </c>
      <c r="B175" t="s">
        <v>88</v>
      </c>
      <c r="E175">
        <v>97005</v>
      </c>
      <c r="F175" t="s">
        <v>23</v>
      </c>
      <c r="G175" t="s">
        <v>89</v>
      </c>
      <c r="H175">
        <v>5586</v>
      </c>
      <c r="I175" t="s">
        <v>74</v>
      </c>
      <c r="J175">
        <f>VLOOKUP(I175,Key!$A$1:$C$72,2,FALSE)</f>
        <v>43.040154000000001</v>
      </c>
      <c r="K175">
        <f>VLOOKUP(I175,Key!$A$1:$C$72,3,FALSE)</f>
        <v>-87.932113000000001</v>
      </c>
      <c r="L175" t="s">
        <v>31</v>
      </c>
      <c r="M175">
        <f>VLOOKUP(L175,Key!$A$1:$C$72,2,FALSE)</f>
        <v>43.03519</v>
      </c>
      <c r="N175">
        <f>VLOOKUP(L175,Key!$A$1:$C$72,3,FALSE)</f>
        <v>-87.907390000000007</v>
      </c>
      <c r="O175">
        <v>18</v>
      </c>
      <c r="P175">
        <v>3</v>
      </c>
      <c r="Q175">
        <v>2.7</v>
      </c>
      <c r="R175">
        <v>2.6</v>
      </c>
      <c r="S175">
        <v>108</v>
      </c>
      <c r="T175">
        <f t="shared" si="26"/>
        <v>-1</v>
      </c>
      <c r="U175" s="1">
        <v>42799</v>
      </c>
      <c r="V175" s="3">
        <f t="shared" si="20"/>
        <v>42795</v>
      </c>
      <c r="W175" s="4">
        <f t="shared" si="27"/>
        <v>42799</v>
      </c>
      <c r="X175" s="1" t="str">
        <f t="shared" si="21"/>
        <v>Sunday</v>
      </c>
      <c r="Y175" s="2">
        <v>0.73614583333333339</v>
      </c>
      <c r="Z175" s="2">
        <f t="shared" si="22"/>
        <v>0.75</v>
      </c>
      <c r="AA175">
        <f>1</f>
        <v>1</v>
      </c>
      <c r="AB175" s="1">
        <v>42799</v>
      </c>
      <c r="AC175" s="3">
        <f t="shared" si="23"/>
        <v>42795</v>
      </c>
      <c r="AD175" s="4">
        <f t="shared" si="28"/>
        <v>42799</v>
      </c>
      <c r="AE175" s="1" t="str">
        <f t="shared" si="24"/>
        <v>Sunday</v>
      </c>
      <c r="AF175" s="2">
        <v>0.7487152777777778</v>
      </c>
      <c r="AG175" s="2">
        <f t="shared" si="25"/>
        <v>0.75</v>
      </c>
      <c r="AH175" t="s">
        <v>27</v>
      </c>
    </row>
    <row r="176" spans="1:34" x14ac:dyDescent="0.25">
      <c r="A176">
        <v>1525167</v>
      </c>
      <c r="B176" t="s">
        <v>88</v>
      </c>
      <c r="E176">
        <v>53223</v>
      </c>
      <c r="F176" t="s">
        <v>23</v>
      </c>
      <c r="G176" t="s">
        <v>89</v>
      </c>
      <c r="H176">
        <v>5537</v>
      </c>
      <c r="I176" t="s">
        <v>77</v>
      </c>
      <c r="J176">
        <f>VLOOKUP(I176,Key!$A$1:$C$72,2,FALSE)</f>
        <v>43.074655999999997</v>
      </c>
      <c r="K176">
        <f>VLOOKUP(I176,Key!$A$1:$C$72,3,FALSE)</f>
        <v>-87.889011999999994</v>
      </c>
      <c r="L176" t="s">
        <v>63</v>
      </c>
      <c r="M176">
        <f>VLOOKUP(L176,Key!$A$1:$C$72,2,FALSE)</f>
        <v>43.078530000000001</v>
      </c>
      <c r="N176">
        <f>VLOOKUP(L176,Key!$A$1:$C$72,3,FALSE)</f>
        <v>-87.882620000000003</v>
      </c>
      <c r="O176">
        <v>6</v>
      </c>
      <c r="P176">
        <v>3</v>
      </c>
      <c r="Q176">
        <v>0.9</v>
      </c>
      <c r="R176">
        <v>0.9</v>
      </c>
      <c r="S176">
        <v>36</v>
      </c>
      <c r="T176">
        <f t="shared" si="26"/>
        <v>-1</v>
      </c>
      <c r="U176" s="1">
        <v>42799</v>
      </c>
      <c r="V176" s="3">
        <f t="shared" si="20"/>
        <v>42795</v>
      </c>
      <c r="W176" s="4">
        <f t="shared" si="27"/>
        <v>42799</v>
      </c>
      <c r="X176" s="1" t="str">
        <f t="shared" si="21"/>
        <v>Sunday</v>
      </c>
      <c r="Y176" s="2">
        <v>0.77031250000000007</v>
      </c>
      <c r="Z176" s="2">
        <f t="shared" si="22"/>
        <v>0.75</v>
      </c>
      <c r="AA176">
        <f>1</f>
        <v>1</v>
      </c>
      <c r="AB176" s="1">
        <v>42799</v>
      </c>
      <c r="AC176" s="3">
        <f t="shared" si="23"/>
        <v>42795</v>
      </c>
      <c r="AD176" s="4">
        <f t="shared" si="28"/>
        <v>42799</v>
      </c>
      <c r="AE176" s="1" t="str">
        <f t="shared" si="24"/>
        <v>Sunday</v>
      </c>
      <c r="AF176" s="2">
        <v>0.77456018518518521</v>
      </c>
      <c r="AG176" s="2">
        <f t="shared" si="25"/>
        <v>0.79166666666666663</v>
      </c>
      <c r="AH176" t="s">
        <v>27</v>
      </c>
    </row>
    <row r="177" spans="1:34" x14ac:dyDescent="0.25">
      <c r="A177">
        <v>1528026</v>
      </c>
      <c r="B177" t="s">
        <v>88</v>
      </c>
      <c r="E177">
        <v>53202</v>
      </c>
      <c r="F177" t="s">
        <v>23</v>
      </c>
      <c r="G177" t="s">
        <v>89</v>
      </c>
      <c r="H177">
        <v>346</v>
      </c>
      <c r="I177" t="s">
        <v>80</v>
      </c>
      <c r="J177">
        <f>VLOOKUP(I177,Key!$A$1:$C$72,2,FALSE)</f>
        <v>43.052460000000004</v>
      </c>
      <c r="K177">
        <f>VLOOKUP(I177,Key!$A$1:$C$72,3,FALSE)</f>
        <v>-87.891000000000005</v>
      </c>
      <c r="L177" t="s">
        <v>66</v>
      </c>
      <c r="M177">
        <f>VLOOKUP(L177,Key!$A$1:$C$72,2,FALSE)</f>
        <v>43.060155999999999</v>
      </c>
      <c r="N177">
        <f>VLOOKUP(L177,Key!$A$1:$C$72,3,FALSE)</f>
        <v>-87.881258000000003</v>
      </c>
      <c r="O177">
        <v>27</v>
      </c>
      <c r="P177">
        <v>3</v>
      </c>
      <c r="Q177">
        <v>4.0999999999999996</v>
      </c>
      <c r="R177">
        <v>3.8</v>
      </c>
      <c r="S177">
        <v>162</v>
      </c>
      <c r="T177">
        <f t="shared" si="26"/>
        <v>-1</v>
      </c>
      <c r="U177" s="1">
        <v>42799</v>
      </c>
      <c r="V177" s="3">
        <f t="shared" si="20"/>
        <v>42795</v>
      </c>
      <c r="W177" s="4">
        <f t="shared" si="27"/>
        <v>42799</v>
      </c>
      <c r="X177" s="1" t="str">
        <f t="shared" si="21"/>
        <v>Sunday</v>
      </c>
      <c r="Y177" s="2">
        <v>0.84951388888888879</v>
      </c>
      <c r="Z177" s="2">
        <f t="shared" si="22"/>
        <v>0.83333333333333326</v>
      </c>
      <c r="AA177">
        <f>1</f>
        <v>1</v>
      </c>
      <c r="AB177" s="1">
        <v>42799</v>
      </c>
      <c r="AC177" s="3">
        <f t="shared" si="23"/>
        <v>42795</v>
      </c>
      <c r="AD177" s="4">
        <f t="shared" si="28"/>
        <v>42799</v>
      </c>
      <c r="AE177" s="1" t="str">
        <f t="shared" si="24"/>
        <v>Sunday</v>
      </c>
      <c r="AF177" s="2">
        <v>0.86813657407407396</v>
      </c>
      <c r="AG177" s="2">
        <f t="shared" si="25"/>
        <v>0.875</v>
      </c>
      <c r="AH177" t="s">
        <v>27</v>
      </c>
    </row>
    <row r="178" spans="1:34" x14ac:dyDescent="0.25">
      <c r="A178">
        <v>1528026</v>
      </c>
      <c r="B178" t="s">
        <v>88</v>
      </c>
      <c r="E178">
        <v>53202</v>
      </c>
      <c r="F178" t="s">
        <v>23</v>
      </c>
      <c r="G178" t="s">
        <v>89</v>
      </c>
      <c r="H178">
        <v>152</v>
      </c>
      <c r="I178" t="s">
        <v>80</v>
      </c>
      <c r="J178">
        <f>VLOOKUP(I178,Key!$A$1:$C$72,2,FALSE)</f>
        <v>43.052460000000004</v>
      </c>
      <c r="K178">
        <f>VLOOKUP(I178,Key!$A$1:$C$72,3,FALSE)</f>
        <v>-87.891000000000005</v>
      </c>
      <c r="L178" t="s">
        <v>66</v>
      </c>
      <c r="M178">
        <f>VLOOKUP(L178,Key!$A$1:$C$72,2,FALSE)</f>
        <v>43.060155999999999</v>
      </c>
      <c r="N178">
        <f>VLOOKUP(L178,Key!$A$1:$C$72,3,FALSE)</f>
        <v>-87.881258000000003</v>
      </c>
      <c r="O178">
        <v>27</v>
      </c>
      <c r="P178">
        <v>3</v>
      </c>
      <c r="Q178">
        <v>4.0999999999999996</v>
      </c>
      <c r="R178">
        <v>3.8</v>
      </c>
      <c r="S178">
        <v>162</v>
      </c>
      <c r="T178">
        <f t="shared" si="26"/>
        <v>-1</v>
      </c>
      <c r="U178" s="1">
        <v>42799</v>
      </c>
      <c r="V178" s="3">
        <f t="shared" si="20"/>
        <v>42795</v>
      </c>
      <c r="W178" s="4">
        <f t="shared" si="27"/>
        <v>42799</v>
      </c>
      <c r="X178" s="1" t="str">
        <f t="shared" si="21"/>
        <v>Sunday</v>
      </c>
      <c r="Y178" s="2">
        <v>0.8499768518518519</v>
      </c>
      <c r="Z178" s="2">
        <f t="shared" si="22"/>
        <v>0.83333333333333326</v>
      </c>
      <c r="AA178">
        <f>1</f>
        <v>1</v>
      </c>
      <c r="AB178" s="1">
        <v>42799</v>
      </c>
      <c r="AC178" s="3">
        <f t="shared" si="23"/>
        <v>42795</v>
      </c>
      <c r="AD178" s="4">
        <f t="shared" si="28"/>
        <v>42799</v>
      </c>
      <c r="AE178" s="1" t="str">
        <f t="shared" si="24"/>
        <v>Sunday</v>
      </c>
      <c r="AF178" s="2">
        <v>0.86805555555555547</v>
      </c>
      <c r="AG178" s="2">
        <f t="shared" si="25"/>
        <v>0.875</v>
      </c>
      <c r="AH178" t="s">
        <v>27</v>
      </c>
    </row>
    <row r="179" spans="1:34" x14ac:dyDescent="0.25">
      <c r="A179">
        <v>1528047</v>
      </c>
      <c r="B179" t="s">
        <v>88</v>
      </c>
      <c r="F179" t="s">
        <v>23</v>
      </c>
      <c r="G179" t="s">
        <v>89</v>
      </c>
      <c r="H179">
        <v>5540</v>
      </c>
      <c r="I179" t="s">
        <v>67</v>
      </c>
      <c r="J179">
        <f>VLOOKUP(I179,Key!$A$1:$C$72,2,FALSE)</f>
        <v>43.074890000000003</v>
      </c>
      <c r="K179">
        <f>VLOOKUP(I179,Key!$A$1:$C$72,3,FALSE)</f>
        <v>-87.882810000000006</v>
      </c>
      <c r="L179" t="s">
        <v>63</v>
      </c>
      <c r="M179">
        <f>VLOOKUP(L179,Key!$A$1:$C$72,2,FALSE)</f>
        <v>43.078530000000001</v>
      </c>
      <c r="N179">
        <f>VLOOKUP(L179,Key!$A$1:$C$72,3,FALSE)</f>
        <v>-87.882620000000003</v>
      </c>
      <c r="O179">
        <v>6</v>
      </c>
      <c r="P179">
        <v>3</v>
      </c>
      <c r="Q179">
        <v>0.9</v>
      </c>
      <c r="R179">
        <v>0.9</v>
      </c>
      <c r="S179">
        <v>36</v>
      </c>
      <c r="T179">
        <f t="shared" si="26"/>
        <v>-1</v>
      </c>
      <c r="U179" s="1">
        <v>42799</v>
      </c>
      <c r="V179" s="3">
        <f t="shared" si="20"/>
        <v>42795</v>
      </c>
      <c r="W179" s="4">
        <f t="shared" si="27"/>
        <v>42799</v>
      </c>
      <c r="X179" s="1" t="str">
        <f t="shared" si="21"/>
        <v>Sunday</v>
      </c>
      <c r="Y179" s="2">
        <v>0.87322916666666661</v>
      </c>
      <c r="Z179" s="2">
        <f t="shared" si="22"/>
        <v>0.875</v>
      </c>
      <c r="AA179">
        <f>1</f>
        <v>1</v>
      </c>
      <c r="AB179" s="1">
        <v>42799</v>
      </c>
      <c r="AC179" s="3">
        <f t="shared" si="23"/>
        <v>42795</v>
      </c>
      <c r="AD179" s="4">
        <f t="shared" si="28"/>
        <v>42799</v>
      </c>
      <c r="AE179" s="1" t="str">
        <f t="shared" si="24"/>
        <v>Sunday</v>
      </c>
      <c r="AF179" s="2">
        <v>0.87738425925925922</v>
      </c>
      <c r="AG179" s="2">
        <f t="shared" si="25"/>
        <v>0.875</v>
      </c>
      <c r="AH179" t="s">
        <v>27</v>
      </c>
    </row>
    <row r="180" spans="1:34" x14ac:dyDescent="0.25">
      <c r="A180">
        <v>1528073</v>
      </c>
      <c r="B180" t="s">
        <v>88</v>
      </c>
      <c r="E180">
        <v>53202</v>
      </c>
      <c r="F180" t="s">
        <v>23</v>
      </c>
      <c r="G180" t="s">
        <v>89</v>
      </c>
      <c r="H180">
        <v>5453</v>
      </c>
      <c r="I180" t="s">
        <v>41</v>
      </c>
      <c r="J180">
        <f>VLOOKUP(I180,Key!$A$1:$C$72,2,FALSE)</f>
        <v>43.04824</v>
      </c>
      <c r="K180">
        <f>VLOOKUP(I180,Key!$A$1:$C$72,3,FALSE)</f>
        <v>-87.904970000000006</v>
      </c>
      <c r="L180" t="s">
        <v>70</v>
      </c>
      <c r="M180">
        <f>VLOOKUP(L180,Key!$A$1:$C$72,2,FALSE)</f>
        <v>43.053040000000003</v>
      </c>
      <c r="N180">
        <f>VLOOKUP(L180,Key!$A$1:$C$72,3,FALSE)</f>
        <v>-87.897660000000002</v>
      </c>
      <c r="O180">
        <v>549</v>
      </c>
      <c r="P180">
        <v>57</v>
      </c>
      <c r="Q180">
        <v>18</v>
      </c>
      <c r="R180">
        <v>17.100000000000001</v>
      </c>
      <c r="S180">
        <v>720</v>
      </c>
      <c r="T180">
        <f t="shared" si="26"/>
        <v>-1</v>
      </c>
      <c r="U180" s="1">
        <v>42799</v>
      </c>
      <c r="V180" s="3">
        <f t="shared" si="20"/>
        <v>42795</v>
      </c>
      <c r="W180" s="4">
        <f t="shared" si="27"/>
        <v>42799</v>
      </c>
      <c r="X180" s="1" t="str">
        <f t="shared" si="21"/>
        <v>Sunday</v>
      </c>
      <c r="Y180" s="2">
        <v>0.93825231481481486</v>
      </c>
      <c r="Z180" s="2">
        <f t="shared" si="22"/>
        <v>0.95833333333333326</v>
      </c>
      <c r="AA180">
        <f>1</f>
        <v>1</v>
      </c>
      <c r="AB180" s="1">
        <v>42800</v>
      </c>
      <c r="AC180" s="3">
        <f t="shared" si="23"/>
        <v>42795</v>
      </c>
      <c r="AD180" s="4">
        <f t="shared" si="28"/>
        <v>42800</v>
      </c>
      <c r="AE180" s="1" t="str">
        <f t="shared" si="24"/>
        <v>Monday</v>
      </c>
      <c r="AF180" s="2">
        <v>0.31994212962962965</v>
      </c>
      <c r="AG180" s="2">
        <f t="shared" si="25"/>
        <v>0.33333333333333331</v>
      </c>
      <c r="AH180" t="s">
        <v>27</v>
      </c>
    </row>
    <row r="181" spans="1:34" x14ac:dyDescent="0.25">
      <c r="A181">
        <v>1528091</v>
      </c>
      <c r="B181" t="s">
        <v>88</v>
      </c>
      <c r="E181">
        <v>53204</v>
      </c>
      <c r="F181" t="s">
        <v>23</v>
      </c>
      <c r="G181" t="s">
        <v>89</v>
      </c>
      <c r="H181">
        <v>5456</v>
      </c>
      <c r="I181" t="s">
        <v>83</v>
      </c>
      <c r="J181">
        <f>VLOOKUP(I181,Key!$A$1:$C$72,2,FALSE)</f>
        <v>43.02017</v>
      </c>
      <c r="K181">
        <f>VLOOKUP(I181,Key!$A$1:$C$72,3,FALSE)</f>
        <v>-87.933049999999994</v>
      </c>
      <c r="L181" t="s">
        <v>83</v>
      </c>
      <c r="M181">
        <f>VLOOKUP(L181,Key!$A$1:$C$72,2,FALSE)</f>
        <v>43.02017</v>
      </c>
      <c r="N181">
        <f>VLOOKUP(L181,Key!$A$1:$C$72,3,FALSE)</f>
        <v>-87.933049999999994</v>
      </c>
      <c r="O181">
        <v>55</v>
      </c>
      <c r="P181">
        <v>6</v>
      </c>
      <c r="Q181">
        <v>8.3000000000000007</v>
      </c>
      <c r="R181">
        <v>7.8</v>
      </c>
      <c r="S181">
        <v>330</v>
      </c>
      <c r="T181">
        <f t="shared" si="26"/>
        <v>-1</v>
      </c>
      <c r="U181" s="1">
        <v>42799</v>
      </c>
      <c r="V181" s="3">
        <f t="shared" si="20"/>
        <v>42795</v>
      </c>
      <c r="W181" s="4">
        <f t="shared" si="27"/>
        <v>42799</v>
      </c>
      <c r="X181" s="1" t="str">
        <f t="shared" si="21"/>
        <v>Sunday</v>
      </c>
      <c r="Y181" s="2">
        <v>0.99678240740740742</v>
      </c>
      <c r="Z181" s="2">
        <f t="shared" si="22"/>
        <v>1</v>
      </c>
      <c r="AA181">
        <f>1</f>
        <v>1</v>
      </c>
      <c r="AB181" s="1">
        <v>42800</v>
      </c>
      <c r="AC181" s="3">
        <f t="shared" si="23"/>
        <v>42795</v>
      </c>
      <c r="AD181" s="4">
        <f t="shared" si="28"/>
        <v>42800</v>
      </c>
      <c r="AE181" s="1" t="str">
        <f t="shared" si="24"/>
        <v>Monday</v>
      </c>
      <c r="AF181" s="2">
        <v>3.5370370370370365E-2</v>
      </c>
      <c r="AG181" s="2">
        <f t="shared" si="25"/>
        <v>4.1666666666666664E-2</v>
      </c>
      <c r="AH181" t="s">
        <v>35</v>
      </c>
    </row>
    <row r="182" spans="1:34" x14ac:dyDescent="0.25">
      <c r="A182">
        <v>1528130</v>
      </c>
      <c r="B182" t="s">
        <v>88</v>
      </c>
      <c r="E182">
        <v>53211</v>
      </c>
      <c r="F182" t="s">
        <v>23</v>
      </c>
      <c r="G182" t="s">
        <v>89</v>
      </c>
      <c r="H182">
        <v>108</v>
      </c>
      <c r="I182" t="s">
        <v>62</v>
      </c>
      <c r="J182">
        <f>VLOOKUP(I182,Key!$A$1:$C$72,2,FALSE)</f>
        <v>43.058010000000003</v>
      </c>
      <c r="K182">
        <f>VLOOKUP(I182,Key!$A$1:$C$72,3,FALSE)</f>
        <v>-87.877300000000005</v>
      </c>
      <c r="L182" t="s">
        <v>67</v>
      </c>
      <c r="M182">
        <f>VLOOKUP(L182,Key!$A$1:$C$72,2,FALSE)</f>
        <v>43.074890000000003</v>
      </c>
      <c r="N182">
        <f>VLOOKUP(L182,Key!$A$1:$C$72,3,FALSE)</f>
        <v>-87.882810000000006</v>
      </c>
      <c r="O182">
        <v>20</v>
      </c>
      <c r="P182">
        <v>3</v>
      </c>
      <c r="Q182">
        <v>3</v>
      </c>
      <c r="R182">
        <v>2.9</v>
      </c>
      <c r="S182">
        <v>120</v>
      </c>
      <c r="T182">
        <f t="shared" si="26"/>
        <v>-1</v>
      </c>
      <c r="U182" s="1">
        <v>42800</v>
      </c>
      <c r="V182" s="3">
        <f t="shared" si="20"/>
        <v>42795</v>
      </c>
      <c r="W182" s="4">
        <f t="shared" si="27"/>
        <v>42800</v>
      </c>
      <c r="X182" s="1" t="str">
        <f t="shared" si="21"/>
        <v>Monday</v>
      </c>
      <c r="Y182" s="2">
        <v>0.45194444444444443</v>
      </c>
      <c r="Z182" s="2">
        <f t="shared" si="22"/>
        <v>0.45833333333333331</v>
      </c>
      <c r="AA182">
        <f>1</f>
        <v>1</v>
      </c>
      <c r="AB182" s="1">
        <v>42800</v>
      </c>
      <c r="AC182" s="3">
        <f t="shared" si="23"/>
        <v>42795</v>
      </c>
      <c r="AD182" s="4">
        <f t="shared" si="28"/>
        <v>42800</v>
      </c>
      <c r="AE182" s="1" t="str">
        <f t="shared" si="24"/>
        <v>Monday</v>
      </c>
      <c r="AF182" s="2">
        <v>0.46530092592592592</v>
      </c>
      <c r="AG182" s="2">
        <f t="shared" si="25"/>
        <v>0.45833333333333331</v>
      </c>
      <c r="AH182" t="s">
        <v>27</v>
      </c>
    </row>
    <row r="183" spans="1:34" x14ac:dyDescent="0.25">
      <c r="A183">
        <v>1528406</v>
      </c>
      <c r="B183" t="s">
        <v>88</v>
      </c>
      <c r="E183">
        <v>60660</v>
      </c>
      <c r="F183" t="s">
        <v>23</v>
      </c>
      <c r="G183" t="s">
        <v>89</v>
      </c>
      <c r="H183">
        <v>995</v>
      </c>
      <c r="I183" t="s">
        <v>63</v>
      </c>
      <c r="J183">
        <f>VLOOKUP(I183,Key!$A$1:$C$72,2,FALSE)</f>
        <v>43.078530000000001</v>
      </c>
      <c r="K183">
        <f>VLOOKUP(I183,Key!$A$1:$C$72,3,FALSE)</f>
        <v>-87.882620000000003</v>
      </c>
      <c r="L183" t="s">
        <v>63</v>
      </c>
      <c r="M183">
        <f>VLOOKUP(L183,Key!$A$1:$C$72,2,FALSE)</f>
        <v>43.078530000000001</v>
      </c>
      <c r="N183">
        <f>VLOOKUP(L183,Key!$A$1:$C$72,3,FALSE)</f>
        <v>-87.882620000000003</v>
      </c>
      <c r="O183">
        <v>62</v>
      </c>
      <c r="P183">
        <v>6</v>
      </c>
      <c r="Q183">
        <v>9.3000000000000007</v>
      </c>
      <c r="R183">
        <v>8.8000000000000007</v>
      </c>
      <c r="S183">
        <v>372</v>
      </c>
      <c r="T183">
        <f t="shared" si="26"/>
        <v>-1</v>
      </c>
      <c r="U183" s="1">
        <v>42800</v>
      </c>
      <c r="V183" s="3">
        <f t="shared" si="20"/>
        <v>42795</v>
      </c>
      <c r="W183" s="4">
        <f t="shared" si="27"/>
        <v>42800</v>
      </c>
      <c r="X183" s="1" t="str">
        <f t="shared" si="21"/>
        <v>Monday</v>
      </c>
      <c r="Y183" s="2">
        <v>0.63331018518518511</v>
      </c>
      <c r="Z183" s="2">
        <f t="shared" si="22"/>
        <v>0.625</v>
      </c>
      <c r="AA183">
        <f>1</f>
        <v>1</v>
      </c>
      <c r="AB183" s="1">
        <v>42800</v>
      </c>
      <c r="AC183" s="3">
        <f t="shared" si="23"/>
        <v>42795</v>
      </c>
      <c r="AD183" s="4">
        <f t="shared" si="28"/>
        <v>42800</v>
      </c>
      <c r="AE183" s="1" t="str">
        <f t="shared" si="24"/>
        <v>Monday</v>
      </c>
      <c r="AF183" s="2">
        <v>0.67607638888888888</v>
      </c>
      <c r="AG183" s="2">
        <f t="shared" si="25"/>
        <v>0.66666666666666663</v>
      </c>
      <c r="AH183" t="s">
        <v>35</v>
      </c>
    </row>
    <row r="184" spans="1:34" x14ac:dyDescent="0.25">
      <c r="A184">
        <v>1283451</v>
      </c>
      <c r="B184" t="s">
        <v>88</v>
      </c>
      <c r="E184">
        <v>53204</v>
      </c>
      <c r="F184" t="s">
        <v>23</v>
      </c>
      <c r="G184" t="s">
        <v>89</v>
      </c>
      <c r="H184">
        <v>11119</v>
      </c>
      <c r="I184" t="s">
        <v>82</v>
      </c>
      <c r="J184">
        <f>VLOOKUP(I184,Key!$A$1:$C$72,2,FALSE)</f>
        <v>43.026229999999998</v>
      </c>
      <c r="K184">
        <f>VLOOKUP(I184,Key!$A$1:$C$72,3,FALSE)</f>
        <v>-87.912809999999993</v>
      </c>
      <c r="L184" t="s">
        <v>82</v>
      </c>
      <c r="M184">
        <f>VLOOKUP(L184,Key!$A$1:$C$72,2,FALSE)</f>
        <v>43.026229999999998</v>
      </c>
      <c r="N184">
        <f>VLOOKUP(L184,Key!$A$1:$C$72,3,FALSE)</f>
        <v>-87.912809999999993</v>
      </c>
      <c r="O184">
        <v>46</v>
      </c>
      <c r="P184">
        <v>6</v>
      </c>
      <c r="Q184">
        <v>6.9</v>
      </c>
      <c r="R184">
        <v>6.6</v>
      </c>
      <c r="S184">
        <v>276</v>
      </c>
      <c r="T184">
        <f t="shared" si="26"/>
        <v>-1</v>
      </c>
      <c r="U184" s="1">
        <v>42800</v>
      </c>
      <c r="V184" s="3">
        <f t="shared" si="20"/>
        <v>42795</v>
      </c>
      <c r="W184" s="4">
        <f t="shared" si="27"/>
        <v>42800</v>
      </c>
      <c r="X184" s="1" t="str">
        <f t="shared" si="21"/>
        <v>Monday</v>
      </c>
      <c r="Y184" s="2">
        <v>0.72454861111111113</v>
      </c>
      <c r="Z184" s="2">
        <f t="shared" si="22"/>
        <v>0.70833333333333326</v>
      </c>
      <c r="AA184">
        <f>1</f>
        <v>1</v>
      </c>
      <c r="AB184" s="1">
        <v>42800</v>
      </c>
      <c r="AC184" s="3">
        <f t="shared" si="23"/>
        <v>42795</v>
      </c>
      <c r="AD184" s="4">
        <f t="shared" si="28"/>
        <v>42800</v>
      </c>
      <c r="AE184" s="1" t="str">
        <f t="shared" si="24"/>
        <v>Monday</v>
      </c>
      <c r="AF184" s="2">
        <v>0.75624999999999998</v>
      </c>
      <c r="AG184" s="2">
        <f t="shared" si="25"/>
        <v>0.75</v>
      </c>
      <c r="AH184" t="s">
        <v>35</v>
      </c>
    </row>
    <row r="185" spans="1:34" x14ac:dyDescent="0.25">
      <c r="A185">
        <v>1528495</v>
      </c>
      <c r="B185" t="s">
        <v>88</v>
      </c>
      <c r="E185">
        <v>54115</v>
      </c>
      <c r="F185" t="s">
        <v>23</v>
      </c>
      <c r="G185" t="s">
        <v>89</v>
      </c>
      <c r="H185">
        <v>5479</v>
      </c>
      <c r="I185" t="s">
        <v>44</v>
      </c>
      <c r="J185">
        <f>VLOOKUP(I185,Key!$A$1:$C$72,2,FALSE)</f>
        <v>43.045712999999999</v>
      </c>
      <c r="K185">
        <f>VLOOKUP(I185,Key!$A$1:$C$72,3,FALSE)</f>
        <v>-87.899756999999994</v>
      </c>
      <c r="L185" t="s">
        <v>34</v>
      </c>
      <c r="M185">
        <f>VLOOKUP(L185,Key!$A$1:$C$72,2,FALSE)</f>
        <v>43.036900000000003</v>
      </c>
      <c r="N185">
        <f>VLOOKUP(L185,Key!$A$1:$C$72,3,FALSE)</f>
        <v>-87.89667</v>
      </c>
      <c r="O185">
        <v>38</v>
      </c>
      <c r="P185">
        <v>6</v>
      </c>
      <c r="Q185">
        <v>5.7</v>
      </c>
      <c r="R185">
        <v>5.4</v>
      </c>
      <c r="S185">
        <v>228</v>
      </c>
      <c r="T185">
        <f t="shared" si="26"/>
        <v>-1</v>
      </c>
      <c r="U185" s="1">
        <v>42801</v>
      </c>
      <c r="V185" s="3">
        <f t="shared" si="20"/>
        <v>42795</v>
      </c>
      <c r="W185" s="4">
        <f t="shared" si="27"/>
        <v>42801</v>
      </c>
      <c r="X185" s="1" t="str">
        <f t="shared" si="21"/>
        <v>Tuesday</v>
      </c>
      <c r="Y185" s="2">
        <v>0.48376157407407411</v>
      </c>
      <c r="Z185" s="2">
        <f t="shared" si="22"/>
        <v>0.5</v>
      </c>
      <c r="AA185">
        <f>1</f>
        <v>1</v>
      </c>
      <c r="AB185" s="1">
        <v>42801</v>
      </c>
      <c r="AC185" s="3">
        <f t="shared" si="23"/>
        <v>42795</v>
      </c>
      <c r="AD185" s="4">
        <f t="shared" si="28"/>
        <v>42801</v>
      </c>
      <c r="AE185" s="1" t="str">
        <f t="shared" si="24"/>
        <v>Tuesday</v>
      </c>
      <c r="AF185" s="2">
        <v>0.51004629629629628</v>
      </c>
      <c r="AG185" s="2">
        <f t="shared" si="25"/>
        <v>0.5</v>
      </c>
      <c r="AH185" t="s">
        <v>27</v>
      </c>
    </row>
    <row r="186" spans="1:34" x14ac:dyDescent="0.25">
      <c r="A186">
        <v>1370098</v>
      </c>
      <c r="B186" t="s">
        <v>88</v>
      </c>
      <c r="E186">
        <v>53219</v>
      </c>
      <c r="F186" t="s">
        <v>23</v>
      </c>
      <c r="G186" t="s">
        <v>89</v>
      </c>
      <c r="H186">
        <v>5531</v>
      </c>
      <c r="I186" t="s">
        <v>31</v>
      </c>
      <c r="J186">
        <f>VLOOKUP(I186,Key!$A$1:$C$72,2,FALSE)</f>
        <v>43.03519</v>
      </c>
      <c r="K186">
        <f>VLOOKUP(I186,Key!$A$1:$C$72,3,FALSE)</f>
        <v>-87.907390000000007</v>
      </c>
      <c r="L186" t="s">
        <v>72</v>
      </c>
      <c r="M186">
        <f>VLOOKUP(L186,Key!$A$1:$C$72,2,FALSE)</f>
        <v>43.02948</v>
      </c>
      <c r="N186">
        <f>VLOOKUP(L186,Key!$A$1:$C$72,3,FALSE)</f>
        <v>-87.912819999999996</v>
      </c>
      <c r="O186">
        <v>8</v>
      </c>
      <c r="P186">
        <v>3</v>
      </c>
      <c r="Q186">
        <v>1.2</v>
      </c>
      <c r="R186">
        <v>1.1000000000000001</v>
      </c>
      <c r="S186">
        <v>48</v>
      </c>
      <c r="T186">
        <f t="shared" si="26"/>
        <v>-1</v>
      </c>
      <c r="U186" s="1">
        <v>42801</v>
      </c>
      <c r="V186" s="3">
        <f t="shared" si="20"/>
        <v>42795</v>
      </c>
      <c r="W186" s="4">
        <f t="shared" si="27"/>
        <v>42801</v>
      </c>
      <c r="X186" s="1" t="str">
        <f t="shared" si="21"/>
        <v>Tuesday</v>
      </c>
      <c r="Y186" s="2">
        <v>0.69444444444444453</v>
      </c>
      <c r="Z186" s="2">
        <f t="shared" si="22"/>
        <v>0.70833333333333326</v>
      </c>
      <c r="AA186">
        <f>1</f>
        <v>1</v>
      </c>
      <c r="AB186" s="1">
        <v>42801</v>
      </c>
      <c r="AC186" s="3">
        <f t="shared" si="23"/>
        <v>42795</v>
      </c>
      <c r="AD186" s="4">
        <f t="shared" si="28"/>
        <v>42801</v>
      </c>
      <c r="AE186" s="1" t="str">
        <f t="shared" si="24"/>
        <v>Tuesday</v>
      </c>
      <c r="AF186" s="2">
        <v>0.70013888888888898</v>
      </c>
      <c r="AG186" s="2">
        <f t="shared" si="25"/>
        <v>0.70833333333333326</v>
      </c>
      <c r="AH186" t="s">
        <v>27</v>
      </c>
    </row>
    <row r="187" spans="1:34" x14ac:dyDescent="0.25">
      <c r="A187">
        <v>1451638</v>
      </c>
      <c r="B187" t="s">
        <v>88</v>
      </c>
      <c r="E187">
        <v>53154</v>
      </c>
      <c r="F187" t="s">
        <v>23</v>
      </c>
      <c r="G187" t="s">
        <v>89</v>
      </c>
      <c r="H187">
        <v>5556</v>
      </c>
      <c r="I187" t="s">
        <v>80</v>
      </c>
      <c r="J187">
        <f>VLOOKUP(I187,Key!$A$1:$C$72,2,FALSE)</f>
        <v>43.052460000000004</v>
      </c>
      <c r="K187">
        <f>VLOOKUP(I187,Key!$A$1:$C$72,3,FALSE)</f>
        <v>-87.891000000000005</v>
      </c>
      <c r="L187" t="s">
        <v>40</v>
      </c>
      <c r="M187">
        <f>VLOOKUP(L187,Key!$A$1:$C$72,2,FALSE)</f>
        <v>43.031480000000002</v>
      </c>
      <c r="N187">
        <f>VLOOKUP(L187,Key!$A$1:$C$72,3,FALSE)</f>
        <v>-87.908169999999998</v>
      </c>
      <c r="O187">
        <v>23</v>
      </c>
      <c r="P187">
        <v>3</v>
      </c>
      <c r="Q187">
        <v>3.5</v>
      </c>
      <c r="R187">
        <v>3.3</v>
      </c>
      <c r="S187">
        <v>138</v>
      </c>
      <c r="T187">
        <f t="shared" si="26"/>
        <v>-1</v>
      </c>
      <c r="U187" s="1">
        <v>42801</v>
      </c>
      <c r="V187" s="3">
        <f t="shared" si="20"/>
        <v>42795</v>
      </c>
      <c r="W187" s="4">
        <f t="shared" si="27"/>
        <v>42801</v>
      </c>
      <c r="X187" s="1" t="str">
        <f t="shared" si="21"/>
        <v>Tuesday</v>
      </c>
      <c r="Y187" s="2">
        <v>0.75997685185185182</v>
      </c>
      <c r="Z187" s="2">
        <f t="shared" si="22"/>
        <v>0.75</v>
      </c>
      <c r="AA187">
        <f>1</f>
        <v>1</v>
      </c>
      <c r="AB187" s="1">
        <v>42801</v>
      </c>
      <c r="AC187" s="3">
        <f t="shared" si="23"/>
        <v>42795</v>
      </c>
      <c r="AD187" s="4">
        <f t="shared" si="28"/>
        <v>42801</v>
      </c>
      <c r="AE187" s="1" t="str">
        <f t="shared" si="24"/>
        <v>Tuesday</v>
      </c>
      <c r="AF187" s="2">
        <v>0.77620370370370362</v>
      </c>
      <c r="AG187" s="2">
        <f t="shared" si="25"/>
        <v>0.79166666666666663</v>
      </c>
      <c r="AH187" t="s">
        <v>27</v>
      </c>
    </row>
    <row r="188" spans="1:34" x14ac:dyDescent="0.25">
      <c r="A188">
        <v>1426549</v>
      </c>
      <c r="B188" t="s">
        <v>88</v>
      </c>
      <c r="E188">
        <v>53211</v>
      </c>
      <c r="F188" t="s">
        <v>23</v>
      </c>
      <c r="G188" t="s">
        <v>89</v>
      </c>
      <c r="H188">
        <v>5419</v>
      </c>
      <c r="I188" t="s">
        <v>79</v>
      </c>
      <c r="J188">
        <f>VLOOKUP(I188,Key!$A$1:$C$72,2,FALSE)</f>
        <v>43.038649999999997</v>
      </c>
      <c r="K188">
        <f>VLOOKUP(I188,Key!$A$1:$C$72,3,FALSE)</f>
        <v>-87.921930000000003</v>
      </c>
      <c r="L188" t="s">
        <v>39</v>
      </c>
      <c r="M188">
        <f>VLOOKUP(L188,Key!$A$1:$C$72,2,FALSE)</f>
        <v>43.03913</v>
      </c>
      <c r="N188">
        <f>VLOOKUP(L188,Key!$A$1:$C$72,3,FALSE)</f>
        <v>-87.916150000000002</v>
      </c>
      <c r="O188">
        <v>3</v>
      </c>
      <c r="P188">
        <v>0</v>
      </c>
      <c r="Q188">
        <v>0.5</v>
      </c>
      <c r="R188">
        <v>0.4</v>
      </c>
      <c r="S188">
        <v>18</v>
      </c>
      <c r="T188">
        <f t="shared" si="26"/>
        <v>-1</v>
      </c>
      <c r="U188" s="1">
        <v>42803</v>
      </c>
      <c r="V188" s="3">
        <f t="shared" si="20"/>
        <v>42795</v>
      </c>
      <c r="W188" s="4">
        <f t="shared" si="27"/>
        <v>42803</v>
      </c>
      <c r="X188" s="1" t="str">
        <f t="shared" si="21"/>
        <v>Thursday</v>
      </c>
      <c r="Y188" s="2">
        <v>0.44700231481481478</v>
      </c>
      <c r="Z188" s="2">
        <f t="shared" si="22"/>
        <v>0.45833333333333331</v>
      </c>
      <c r="AA188">
        <f>1</f>
        <v>1</v>
      </c>
      <c r="AB188" s="1">
        <v>42803</v>
      </c>
      <c r="AC188" s="3">
        <f t="shared" si="23"/>
        <v>42795</v>
      </c>
      <c r="AD188" s="4">
        <f t="shared" si="28"/>
        <v>42803</v>
      </c>
      <c r="AE188" s="1" t="str">
        <f t="shared" si="24"/>
        <v>Thursday</v>
      </c>
      <c r="AF188" s="2">
        <v>0.44885416666666672</v>
      </c>
      <c r="AG188" s="2">
        <f t="shared" si="25"/>
        <v>0.45833333333333331</v>
      </c>
      <c r="AH188" t="s">
        <v>27</v>
      </c>
    </row>
    <row r="189" spans="1:34" x14ac:dyDescent="0.25">
      <c r="A189">
        <v>1521811</v>
      </c>
      <c r="B189" t="s">
        <v>88</v>
      </c>
      <c r="E189">
        <v>53202</v>
      </c>
      <c r="F189" t="s">
        <v>23</v>
      </c>
      <c r="G189" t="s">
        <v>89</v>
      </c>
      <c r="H189">
        <v>5</v>
      </c>
      <c r="I189" t="s">
        <v>40</v>
      </c>
      <c r="J189">
        <f>VLOOKUP(I189,Key!$A$1:$C$72,2,FALSE)</f>
        <v>43.031480000000002</v>
      </c>
      <c r="K189">
        <f>VLOOKUP(I189,Key!$A$1:$C$72,3,FALSE)</f>
        <v>-87.908169999999998</v>
      </c>
      <c r="L189" t="s">
        <v>32</v>
      </c>
      <c r="M189">
        <f>VLOOKUP(L189,Key!$A$1:$C$72,2,FALSE)</f>
        <v>43.038719999999998</v>
      </c>
      <c r="N189">
        <f>VLOOKUP(L189,Key!$A$1:$C$72,3,FALSE)</f>
        <v>-87.905339999999995</v>
      </c>
      <c r="O189">
        <v>5</v>
      </c>
      <c r="P189">
        <v>3</v>
      </c>
      <c r="Q189">
        <v>0.8</v>
      </c>
      <c r="R189">
        <v>0.7</v>
      </c>
      <c r="S189">
        <v>30</v>
      </c>
      <c r="T189">
        <f t="shared" si="26"/>
        <v>-1</v>
      </c>
      <c r="U189" s="1">
        <v>42803</v>
      </c>
      <c r="V189" s="3">
        <f t="shared" si="20"/>
        <v>42795</v>
      </c>
      <c r="W189" s="4">
        <f t="shared" si="27"/>
        <v>42803</v>
      </c>
      <c r="X189" s="1" t="str">
        <f t="shared" si="21"/>
        <v>Thursday</v>
      </c>
      <c r="Y189" s="2">
        <v>0.6991087962962963</v>
      </c>
      <c r="Z189" s="2">
        <f t="shared" si="22"/>
        <v>0.70833333333333326</v>
      </c>
      <c r="AA189">
        <f>1</f>
        <v>1</v>
      </c>
      <c r="AB189" s="1">
        <v>42803</v>
      </c>
      <c r="AC189" s="3">
        <f t="shared" si="23"/>
        <v>42795</v>
      </c>
      <c r="AD189" s="4">
        <f t="shared" si="28"/>
        <v>42803</v>
      </c>
      <c r="AE189" s="1" t="str">
        <f t="shared" si="24"/>
        <v>Thursday</v>
      </c>
      <c r="AF189" s="2">
        <v>0.70273148148148146</v>
      </c>
      <c r="AG189" s="2">
        <f t="shared" si="25"/>
        <v>0.70833333333333326</v>
      </c>
      <c r="AH189" t="s">
        <v>27</v>
      </c>
    </row>
    <row r="190" spans="1:34" x14ac:dyDescent="0.25">
      <c r="A190">
        <v>1451638</v>
      </c>
      <c r="B190" t="s">
        <v>88</v>
      </c>
      <c r="E190">
        <v>53154</v>
      </c>
      <c r="F190" t="s">
        <v>23</v>
      </c>
      <c r="G190" t="s">
        <v>89</v>
      </c>
      <c r="H190">
        <v>5558</v>
      </c>
      <c r="I190" t="s">
        <v>80</v>
      </c>
      <c r="J190">
        <f>VLOOKUP(I190,Key!$A$1:$C$72,2,FALSE)</f>
        <v>43.052460000000004</v>
      </c>
      <c r="K190">
        <f>VLOOKUP(I190,Key!$A$1:$C$72,3,FALSE)</f>
        <v>-87.891000000000005</v>
      </c>
      <c r="L190" t="s">
        <v>34</v>
      </c>
      <c r="M190">
        <f>VLOOKUP(L190,Key!$A$1:$C$72,2,FALSE)</f>
        <v>43.036900000000003</v>
      </c>
      <c r="N190">
        <f>VLOOKUP(L190,Key!$A$1:$C$72,3,FALSE)</f>
        <v>-87.89667</v>
      </c>
      <c r="O190">
        <v>11</v>
      </c>
      <c r="P190">
        <v>3</v>
      </c>
      <c r="Q190">
        <v>1.7</v>
      </c>
      <c r="R190">
        <v>1.6</v>
      </c>
      <c r="S190">
        <v>66</v>
      </c>
      <c r="T190">
        <f t="shared" si="26"/>
        <v>-1</v>
      </c>
      <c r="U190" s="1">
        <v>42803</v>
      </c>
      <c r="V190" s="3">
        <f t="shared" si="20"/>
        <v>42795</v>
      </c>
      <c r="W190" s="4">
        <f t="shared" si="27"/>
        <v>42803</v>
      </c>
      <c r="X190" s="1" t="str">
        <f t="shared" si="21"/>
        <v>Thursday</v>
      </c>
      <c r="Y190" s="2">
        <v>0.77178240740740733</v>
      </c>
      <c r="Z190" s="2">
        <f t="shared" si="22"/>
        <v>0.79166666666666663</v>
      </c>
      <c r="AA190">
        <f>1</f>
        <v>1</v>
      </c>
      <c r="AB190" s="1">
        <v>42803</v>
      </c>
      <c r="AC190" s="3">
        <f t="shared" si="23"/>
        <v>42795</v>
      </c>
      <c r="AD190" s="4">
        <f t="shared" si="28"/>
        <v>42803</v>
      </c>
      <c r="AE190" s="1" t="str">
        <f t="shared" si="24"/>
        <v>Thursday</v>
      </c>
      <c r="AF190" s="2">
        <v>0.77971064814814817</v>
      </c>
      <c r="AG190" s="2">
        <f t="shared" si="25"/>
        <v>0.79166666666666663</v>
      </c>
      <c r="AH190" t="s">
        <v>27</v>
      </c>
    </row>
    <row r="191" spans="1:34" x14ac:dyDescent="0.25">
      <c r="A191">
        <v>1468081</v>
      </c>
      <c r="B191" t="s">
        <v>88</v>
      </c>
      <c r="E191">
        <v>53045</v>
      </c>
      <c r="F191" t="s">
        <v>23</v>
      </c>
      <c r="G191" t="s">
        <v>89</v>
      </c>
      <c r="H191">
        <v>5470</v>
      </c>
      <c r="I191" t="s">
        <v>63</v>
      </c>
      <c r="J191">
        <f>VLOOKUP(I191,Key!$A$1:$C$72,2,FALSE)</f>
        <v>43.078530000000001</v>
      </c>
      <c r="K191">
        <f>VLOOKUP(I191,Key!$A$1:$C$72,3,FALSE)</f>
        <v>-87.882620000000003</v>
      </c>
      <c r="L191" t="s">
        <v>67</v>
      </c>
      <c r="M191">
        <f>VLOOKUP(L191,Key!$A$1:$C$72,2,FALSE)</f>
        <v>43.074890000000003</v>
      </c>
      <c r="N191">
        <f>VLOOKUP(L191,Key!$A$1:$C$72,3,FALSE)</f>
        <v>-87.882810000000006</v>
      </c>
      <c r="O191">
        <v>1</v>
      </c>
      <c r="P191">
        <v>0</v>
      </c>
      <c r="Q191">
        <v>0.2</v>
      </c>
      <c r="R191">
        <v>0.1</v>
      </c>
      <c r="S191">
        <v>6</v>
      </c>
      <c r="T191">
        <f t="shared" si="26"/>
        <v>-1</v>
      </c>
      <c r="U191" s="1">
        <v>42804</v>
      </c>
      <c r="V191" s="3">
        <f t="shared" si="20"/>
        <v>42795</v>
      </c>
      <c r="W191" s="4">
        <f t="shared" si="27"/>
        <v>42804</v>
      </c>
      <c r="X191" s="1" t="str">
        <f t="shared" si="21"/>
        <v>Friday</v>
      </c>
      <c r="Y191" s="2">
        <v>0.82787037037037037</v>
      </c>
      <c r="Z191" s="2">
        <f t="shared" si="22"/>
        <v>0.83333333333333326</v>
      </c>
      <c r="AA191">
        <f>1</f>
        <v>1</v>
      </c>
      <c r="AB191" s="1">
        <v>42804</v>
      </c>
      <c r="AC191" s="3">
        <f t="shared" si="23"/>
        <v>42795</v>
      </c>
      <c r="AD191" s="4">
        <f t="shared" si="28"/>
        <v>42804</v>
      </c>
      <c r="AE191" s="1" t="str">
        <f t="shared" si="24"/>
        <v>Friday</v>
      </c>
      <c r="AF191" s="2">
        <v>0.8288078703703704</v>
      </c>
      <c r="AG191" s="2">
        <f t="shared" si="25"/>
        <v>0.83333333333333326</v>
      </c>
      <c r="AH191" t="s">
        <v>27</v>
      </c>
    </row>
    <row r="192" spans="1:34" x14ac:dyDescent="0.25">
      <c r="A192">
        <v>1306778</v>
      </c>
      <c r="B192" t="s">
        <v>88</v>
      </c>
      <c r="E192">
        <v>53204</v>
      </c>
      <c r="F192" t="s">
        <v>23</v>
      </c>
      <c r="G192" t="s">
        <v>89</v>
      </c>
      <c r="H192">
        <v>5512</v>
      </c>
      <c r="I192" t="s">
        <v>104</v>
      </c>
      <c r="J192">
        <f>VLOOKUP(I192,Key!$A$1:$C$72,2,FALSE)</f>
        <v>43.020020000000002</v>
      </c>
      <c r="K192">
        <f>VLOOKUP(I192,Key!$A$1:$C$72,3,FALSE)</f>
        <v>-87.912540000000007</v>
      </c>
      <c r="L192" t="s">
        <v>29</v>
      </c>
      <c r="M192">
        <f>VLOOKUP(L192,Key!$A$1:$C$72,2,FALSE)</f>
        <v>43.042490000000001</v>
      </c>
      <c r="N192">
        <f>VLOOKUP(L192,Key!$A$1:$C$72,3,FALSE)</f>
        <v>-87.909959999999998</v>
      </c>
      <c r="O192">
        <v>14</v>
      </c>
      <c r="P192">
        <v>3</v>
      </c>
      <c r="Q192">
        <v>2.1</v>
      </c>
      <c r="R192">
        <v>2</v>
      </c>
      <c r="S192">
        <v>84</v>
      </c>
      <c r="T192">
        <f t="shared" si="26"/>
        <v>-1</v>
      </c>
      <c r="U192" s="1">
        <v>42805</v>
      </c>
      <c r="V192" s="3">
        <f t="shared" si="20"/>
        <v>42795</v>
      </c>
      <c r="W192" s="4">
        <f t="shared" si="27"/>
        <v>42805</v>
      </c>
      <c r="X192" s="1" t="str">
        <f t="shared" si="21"/>
        <v>Saturday</v>
      </c>
      <c r="Y192" s="2">
        <v>0.43615740740740744</v>
      </c>
      <c r="Z192" s="2">
        <f t="shared" si="22"/>
        <v>0.41666666666666663</v>
      </c>
      <c r="AA192">
        <f>1</f>
        <v>1</v>
      </c>
      <c r="AB192" s="1">
        <v>42805</v>
      </c>
      <c r="AC192" s="3">
        <f t="shared" si="23"/>
        <v>42795</v>
      </c>
      <c r="AD192" s="4">
        <f t="shared" si="28"/>
        <v>42805</v>
      </c>
      <c r="AE192" s="1" t="str">
        <f t="shared" si="24"/>
        <v>Saturday</v>
      </c>
      <c r="AF192" s="2">
        <v>0.44648148148148148</v>
      </c>
      <c r="AG192" s="2">
        <f t="shared" si="25"/>
        <v>0.45833333333333331</v>
      </c>
      <c r="AH192" t="s">
        <v>27</v>
      </c>
    </row>
    <row r="193" spans="1:34" x14ac:dyDescent="0.25">
      <c r="A193">
        <v>1533400</v>
      </c>
      <c r="B193" t="s">
        <v>88</v>
      </c>
      <c r="E193">
        <v>60490</v>
      </c>
      <c r="F193" t="s">
        <v>23</v>
      </c>
      <c r="G193" t="s">
        <v>89</v>
      </c>
      <c r="H193">
        <v>157</v>
      </c>
      <c r="I193" t="s">
        <v>34</v>
      </c>
      <c r="J193">
        <f>VLOOKUP(I193,Key!$A$1:$C$72,2,FALSE)</f>
        <v>43.036900000000003</v>
      </c>
      <c r="K193">
        <f>VLOOKUP(I193,Key!$A$1:$C$72,3,FALSE)</f>
        <v>-87.89667</v>
      </c>
      <c r="L193" t="s">
        <v>34</v>
      </c>
      <c r="M193">
        <f>VLOOKUP(L193,Key!$A$1:$C$72,2,FALSE)</f>
        <v>43.036900000000003</v>
      </c>
      <c r="N193">
        <f>VLOOKUP(L193,Key!$A$1:$C$72,3,FALSE)</f>
        <v>-87.89667</v>
      </c>
      <c r="O193">
        <v>20</v>
      </c>
      <c r="P193">
        <v>3</v>
      </c>
      <c r="Q193">
        <v>3</v>
      </c>
      <c r="R193">
        <v>2.9</v>
      </c>
      <c r="S193">
        <v>120</v>
      </c>
      <c r="T193">
        <f t="shared" si="26"/>
        <v>-1</v>
      </c>
      <c r="U193" s="1">
        <v>42806</v>
      </c>
      <c r="V193" s="3">
        <f t="shared" si="20"/>
        <v>42795</v>
      </c>
      <c r="W193" s="4">
        <f t="shared" si="27"/>
        <v>42806</v>
      </c>
      <c r="X193" s="1" t="str">
        <f t="shared" si="21"/>
        <v>Sunday</v>
      </c>
      <c r="Y193" s="2">
        <v>0.71414351851851843</v>
      </c>
      <c r="Z193" s="2">
        <f t="shared" si="22"/>
        <v>0.70833333333333326</v>
      </c>
      <c r="AA193">
        <f>1</f>
        <v>1</v>
      </c>
      <c r="AB193" s="1">
        <v>42806</v>
      </c>
      <c r="AC193" s="3">
        <f t="shared" si="23"/>
        <v>42795</v>
      </c>
      <c r="AD193" s="4">
        <f t="shared" si="28"/>
        <v>42806</v>
      </c>
      <c r="AE193" s="1" t="str">
        <f t="shared" si="24"/>
        <v>Sunday</v>
      </c>
      <c r="AF193" s="2">
        <v>0.7281481481481481</v>
      </c>
      <c r="AG193" s="2">
        <f t="shared" si="25"/>
        <v>0.70833333333333326</v>
      </c>
      <c r="AH193" t="s">
        <v>35</v>
      </c>
    </row>
    <row r="194" spans="1:34" x14ac:dyDescent="0.25">
      <c r="A194">
        <v>1188999</v>
      </c>
      <c r="B194" t="s">
        <v>88</v>
      </c>
      <c r="E194">
        <v>53212</v>
      </c>
      <c r="F194" t="s">
        <v>23</v>
      </c>
      <c r="G194" t="s">
        <v>89</v>
      </c>
      <c r="H194">
        <v>33</v>
      </c>
      <c r="I194" t="s">
        <v>51</v>
      </c>
      <c r="J194">
        <f>VLOOKUP(I194,Key!$A$1:$C$72,2,FALSE)</f>
        <v>43.05536</v>
      </c>
      <c r="K194">
        <f>VLOOKUP(I194,Key!$A$1:$C$72,3,FALSE)</f>
        <v>-87.90504</v>
      </c>
      <c r="L194" t="s">
        <v>31</v>
      </c>
      <c r="M194">
        <f>VLOOKUP(L194,Key!$A$1:$C$72,2,FALSE)</f>
        <v>43.03519</v>
      </c>
      <c r="N194">
        <f>VLOOKUP(L194,Key!$A$1:$C$72,3,FALSE)</f>
        <v>-87.907390000000007</v>
      </c>
      <c r="O194">
        <v>10</v>
      </c>
      <c r="P194">
        <v>3</v>
      </c>
      <c r="Q194">
        <v>1.5</v>
      </c>
      <c r="R194">
        <v>1.4</v>
      </c>
      <c r="S194">
        <v>60</v>
      </c>
      <c r="T194">
        <f t="shared" si="26"/>
        <v>-1</v>
      </c>
      <c r="U194" s="1">
        <v>42806</v>
      </c>
      <c r="V194" s="3">
        <f t="shared" ref="V194:V257" si="29">DATE(YEAR(U194), MONTH(U194), 1)</f>
        <v>42795</v>
      </c>
      <c r="W194" s="4">
        <f t="shared" si="27"/>
        <v>42806</v>
      </c>
      <c r="X194" s="1" t="str">
        <f t="shared" ref="X194:X257" si="30">TEXT(W194,"dddd")</f>
        <v>Sunday</v>
      </c>
      <c r="Y194" s="2">
        <v>0.81423611111111116</v>
      </c>
      <c r="Z194" s="2">
        <f t="shared" ref="Z194:Z257" si="31">MROUND(Y194, "1:00")</f>
        <v>0.83333333333333326</v>
      </c>
      <c r="AA194">
        <f>1</f>
        <v>1</v>
      </c>
      <c r="AB194" s="1">
        <v>42806</v>
      </c>
      <c r="AC194" s="3">
        <f t="shared" ref="AC194:AC257" si="32">DATE(YEAR(AB194), MONTH(AB194), 1)</f>
        <v>42795</v>
      </c>
      <c r="AD194" s="4">
        <f t="shared" si="28"/>
        <v>42806</v>
      </c>
      <c r="AE194" s="1" t="str">
        <f t="shared" ref="AE194:AE257" si="33">TEXT(AD194,"dddd")</f>
        <v>Sunday</v>
      </c>
      <c r="AF194" s="2">
        <v>0.82131944444444438</v>
      </c>
      <c r="AG194" s="2">
        <f t="shared" ref="AG194:AG257" si="34">MROUND(AF194, "1:00")</f>
        <v>0.83333333333333326</v>
      </c>
      <c r="AH194" t="s">
        <v>27</v>
      </c>
    </row>
    <row r="195" spans="1:34" x14ac:dyDescent="0.25">
      <c r="A195">
        <v>1419453</v>
      </c>
      <c r="B195" t="s">
        <v>88</v>
      </c>
      <c r="E195">
        <v>53202</v>
      </c>
      <c r="F195" t="s">
        <v>23</v>
      </c>
      <c r="G195" t="s">
        <v>89</v>
      </c>
      <c r="H195">
        <v>5489</v>
      </c>
      <c r="I195" t="s">
        <v>61</v>
      </c>
      <c r="J195">
        <f>VLOOKUP(I195,Key!$A$1:$C$72,2,FALSE)</f>
        <v>43.058619999999998</v>
      </c>
      <c r="K195">
        <f>VLOOKUP(I195,Key!$A$1:$C$72,3,FALSE)</f>
        <v>-87.885319999999993</v>
      </c>
      <c r="L195" t="s">
        <v>61</v>
      </c>
      <c r="M195">
        <f>VLOOKUP(L195,Key!$A$1:$C$72,2,FALSE)</f>
        <v>43.058619999999998</v>
      </c>
      <c r="N195">
        <f>VLOOKUP(L195,Key!$A$1:$C$72,3,FALSE)</f>
        <v>-87.885319999999993</v>
      </c>
      <c r="O195">
        <v>12</v>
      </c>
      <c r="P195">
        <v>0</v>
      </c>
      <c r="Q195">
        <v>1.8</v>
      </c>
      <c r="R195">
        <v>1.7</v>
      </c>
      <c r="S195">
        <v>72</v>
      </c>
      <c r="T195">
        <f t="shared" ref="T195:T258" si="35">-1</f>
        <v>-1</v>
      </c>
      <c r="U195" s="1">
        <v>42810</v>
      </c>
      <c r="V195" s="3">
        <f t="shared" si="29"/>
        <v>42795</v>
      </c>
      <c r="W195" s="4">
        <f t="shared" ref="W195:W258" si="36">U195</f>
        <v>42810</v>
      </c>
      <c r="X195" s="1" t="str">
        <f t="shared" si="30"/>
        <v>Thursday</v>
      </c>
      <c r="Y195" s="2">
        <v>0.65368055555555549</v>
      </c>
      <c r="Z195" s="2">
        <f t="shared" si="31"/>
        <v>0.66666666666666663</v>
      </c>
      <c r="AA195">
        <f>1</f>
        <v>1</v>
      </c>
      <c r="AB195" s="1">
        <v>42810</v>
      </c>
      <c r="AC195" s="3">
        <f t="shared" si="32"/>
        <v>42795</v>
      </c>
      <c r="AD195" s="4">
        <f t="shared" ref="AD195:AD258" si="37">AB195</f>
        <v>42810</v>
      </c>
      <c r="AE195" s="1" t="str">
        <f t="shared" si="33"/>
        <v>Thursday</v>
      </c>
      <c r="AF195" s="2">
        <v>0.66208333333333336</v>
      </c>
      <c r="AG195" s="2">
        <f t="shared" si="34"/>
        <v>0.66666666666666663</v>
      </c>
      <c r="AH195" t="s">
        <v>35</v>
      </c>
    </row>
    <row r="196" spans="1:34" x14ac:dyDescent="0.25">
      <c r="A196">
        <v>1306778</v>
      </c>
      <c r="B196" t="s">
        <v>88</v>
      </c>
      <c r="E196">
        <v>53204</v>
      </c>
      <c r="F196" t="s">
        <v>23</v>
      </c>
      <c r="G196" t="s">
        <v>89</v>
      </c>
      <c r="H196">
        <v>3</v>
      </c>
      <c r="I196" t="s">
        <v>38</v>
      </c>
      <c r="J196">
        <f>VLOOKUP(I196,Key!$A$1:$C$72,2,FALSE)</f>
        <v>43.004728999999998</v>
      </c>
      <c r="K196">
        <f>VLOOKUP(I196,Key!$A$1:$C$72,3,FALSE)</f>
        <v>-87.905463999999995</v>
      </c>
      <c r="L196" t="s">
        <v>104</v>
      </c>
      <c r="M196">
        <f>VLOOKUP(L196,Key!$A$1:$C$72,2,FALSE)</f>
        <v>43.020020000000002</v>
      </c>
      <c r="N196">
        <f>VLOOKUP(L196,Key!$A$1:$C$72,3,FALSE)</f>
        <v>-87.912540000000007</v>
      </c>
      <c r="O196">
        <v>10</v>
      </c>
      <c r="P196">
        <v>0</v>
      </c>
      <c r="Q196">
        <v>1.5</v>
      </c>
      <c r="R196">
        <v>1.4</v>
      </c>
      <c r="S196">
        <v>60</v>
      </c>
      <c r="T196">
        <f t="shared" si="35"/>
        <v>-1</v>
      </c>
      <c r="U196" s="1">
        <v>42810</v>
      </c>
      <c r="V196" s="3">
        <f t="shared" si="29"/>
        <v>42795</v>
      </c>
      <c r="W196" s="4">
        <f t="shared" si="36"/>
        <v>42810</v>
      </c>
      <c r="X196" s="1" t="str">
        <f t="shared" si="30"/>
        <v>Thursday</v>
      </c>
      <c r="Y196" s="2">
        <v>0.67533564814814817</v>
      </c>
      <c r="Z196" s="2">
        <f t="shared" si="31"/>
        <v>0.66666666666666663</v>
      </c>
      <c r="AA196">
        <f>1</f>
        <v>1</v>
      </c>
      <c r="AB196" s="1">
        <v>42810</v>
      </c>
      <c r="AC196" s="3">
        <f t="shared" si="32"/>
        <v>42795</v>
      </c>
      <c r="AD196" s="4">
        <f t="shared" si="37"/>
        <v>42810</v>
      </c>
      <c r="AE196" s="1" t="str">
        <f t="shared" si="33"/>
        <v>Thursday</v>
      </c>
      <c r="AF196" s="2">
        <v>0.68261574074074083</v>
      </c>
      <c r="AG196" s="2">
        <f t="shared" si="34"/>
        <v>0.66666666666666663</v>
      </c>
      <c r="AH196" t="s">
        <v>27</v>
      </c>
    </row>
    <row r="197" spans="1:34" x14ac:dyDescent="0.25">
      <c r="A197">
        <v>1525167</v>
      </c>
      <c r="B197" t="s">
        <v>88</v>
      </c>
      <c r="E197">
        <v>53223</v>
      </c>
      <c r="F197" t="s">
        <v>23</v>
      </c>
      <c r="G197" t="s">
        <v>89</v>
      </c>
      <c r="H197">
        <v>13</v>
      </c>
      <c r="I197" t="s">
        <v>63</v>
      </c>
      <c r="J197">
        <f>VLOOKUP(I197,Key!$A$1:$C$72,2,FALSE)</f>
        <v>43.078530000000001</v>
      </c>
      <c r="K197">
        <f>VLOOKUP(I197,Key!$A$1:$C$72,3,FALSE)</f>
        <v>-87.882620000000003</v>
      </c>
      <c r="L197" t="s">
        <v>77</v>
      </c>
      <c r="M197">
        <f>VLOOKUP(L197,Key!$A$1:$C$72,2,FALSE)</f>
        <v>43.074655999999997</v>
      </c>
      <c r="N197">
        <f>VLOOKUP(L197,Key!$A$1:$C$72,3,FALSE)</f>
        <v>-87.889011999999994</v>
      </c>
      <c r="O197">
        <v>779</v>
      </c>
      <c r="P197">
        <v>0</v>
      </c>
      <c r="Q197">
        <v>18</v>
      </c>
      <c r="R197">
        <v>17.100000000000001</v>
      </c>
      <c r="S197">
        <v>720</v>
      </c>
      <c r="T197">
        <f t="shared" si="35"/>
        <v>-1</v>
      </c>
      <c r="U197" s="1">
        <v>42811</v>
      </c>
      <c r="V197" s="3">
        <f t="shared" si="29"/>
        <v>42795</v>
      </c>
      <c r="W197" s="4">
        <f t="shared" si="36"/>
        <v>42811</v>
      </c>
      <c r="X197" s="1" t="str">
        <f t="shared" si="30"/>
        <v>Friday</v>
      </c>
      <c r="Y197" s="2">
        <v>3.1018518518518522E-3</v>
      </c>
      <c r="Z197" s="2">
        <f t="shared" si="31"/>
        <v>0</v>
      </c>
      <c r="AA197">
        <f>1</f>
        <v>1</v>
      </c>
      <c r="AB197" s="1">
        <v>42811</v>
      </c>
      <c r="AC197" s="3">
        <f t="shared" si="32"/>
        <v>42795</v>
      </c>
      <c r="AD197" s="4">
        <f t="shared" si="37"/>
        <v>42811</v>
      </c>
      <c r="AE197" s="1" t="str">
        <f t="shared" si="33"/>
        <v>Friday</v>
      </c>
      <c r="AF197" s="2">
        <v>0.54396990740740747</v>
      </c>
      <c r="AG197" s="2">
        <f t="shared" si="34"/>
        <v>0.54166666666666663</v>
      </c>
      <c r="AH197" t="s">
        <v>27</v>
      </c>
    </row>
    <row r="198" spans="1:34" x14ac:dyDescent="0.25">
      <c r="A198">
        <v>1400655</v>
      </c>
      <c r="B198" t="s">
        <v>88</v>
      </c>
      <c r="E198">
        <v>53221</v>
      </c>
      <c r="F198" t="s">
        <v>23</v>
      </c>
      <c r="G198" t="s">
        <v>89</v>
      </c>
      <c r="H198">
        <v>5453</v>
      </c>
      <c r="I198" t="s">
        <v>51</v>
      </c>
      <c r="J198">
        <f>VLOOKUP(I198,Key!$A$1:$C$72,2,FALSE)</f>
        <v>43.05536</v>
      </c>
      <c r="K198">
        <f>VLOOKUP(I198,Key!$A$1:$C$72,3,FALSE)</f>
        <v>-87.90504</v>
      </c>
      <c r="L198" t="s">
        <v>30</v>
      </c>
      <c r="M198">
        <f>VLOOKUP(L198,Key!$A$1:$C$72,2,FALSE)</f>
        <v>43.05847</v>
      </c>
      <c r="N198">
        <f>VLOOKUP(L198,Key!$A$1:$C$72,3,FALSE)</f>
        <v>-87.898079999999993</v>
      </c>
      <c r="O198">
        <v>3</v>
      </c>
      <c r="P198">
        <v>0</v>
      </c>
      <c r="Q198">
        <v>0.5</v>
      </c>
      <c r="R198">
        <v>0.4</v>
      </c>
      <c r="S198">
        <v>18</v>
      </c>
      <c r="T198">
        <f t="shared" si="35"/>
        <v>-1</v>
      </c>
      <c r="U198" s="1">
        <v>42811</v>
      </c>
      <c r="V198" s="3">
        <f t="shared" si="29"/>
        <v>42795</v>
      </c>
      <c r="W198" s="4">
        <f t="shared" si="36"/>
        <v>42811</v>
      </c>
      <c r="X198" s="1" t="str">
        <f t="shared" si="30"/>
        <v>Friday</v>
      </c>
      <c r="Y198" s="2">
        <v>0.33357638888888891</v>
      </c>
      <c r="Z198" s="2">
        <f t="shared" si="31"/>
        <v>0.33333333333333331</v>
      </c>
      <c r="AA198">
        <f>1</f>
        <v>1</v>
      </c>
      <c r="AB198" s="1">
        <v>42811</v>
      </c>
      <c r="AC198" s="3">
        <f t="shared" si="32"/>
        <v>42795</v>
      </c>
      <c r="AD198" s="4">
        <f t="shared" si="37"/>
        <v>42811</v>
      </c>
      <c r="AE198" s="1" t="str">
        <f t="shared" si="33"/>
        <v>Friday</v>
      </c>
      <c r="AF198" s="2">
        <v>0.33575231481481477</v>
      </c>
      <c r="AG198" s="2">
        <f t="shared" si="34"/>
        <v>0.33333333333333331</v>
      </c>
      <c r="AH198" t="s">
        <v>27</v>
      </c>
    </row>
    <row r="199" spans="1:34" x14ac:dyDescent="0.25">
      <c r="A199">
        <v>1215255</v>
      </c>
      <c r="B199" t="s">
        <v>88</v>
      </c>
      <c r="E199">
        <v>53202</v>
      </c>
      <c r="F199" t="s">
        <v>23</v>
      </c>
      <c r="G199" t="s">
        <v>89</v>
      </c>
      <c r="H199">
        <v>274</v>
      </c>
      <c r="I199" t="s">
        <v>69</v>
      </c>
      <c r="J199">
        <f>VLOOKUP(I199,Key!$A$1:$C$72,2,FALSE)</f>
        <v>43.048200000000001</v>
      </c>
      <c r="K199">
        <f>VLOOKUP(I199,Key!$A$1:$C$72,3,FALSE)</f>
        <v>-87.900859999999994</v>
      </c>
      <c r="L199" t="s">
        <v>47</v>
      </c>
      <c r="M199">
        <f>VLOOKUP(L199,Key!$A$1:$C$72,2,FALSE)</f>
        <v>43.049230000000001</v>
      </c>
      <c r="N199">
        <f>VLOOKUP(L199,Key!$A$1:$C$72,3,FALSE)</f>
        <v>-87.911940000000001</v>
      </c>
      <c r="O199">
        <v>5</v>
      </c>
      <c r="P199">
        <v>0</v>
      </c>
      <c r="Q199">
        <v>0.8</v>
      </c>
      <c r="R199">
        <v>0.7</v>
      </c>
      <c r="S199">
        <v>30</v>
      </c>
      <c r="T199">
        <f t="shared" si="35"/>
        <v>-1</v>
      </c>
      <c r="U199" s="1">
        <v>42811</v>
      </c>
      <c r="V199" s="3">
        <f t="shared" si="29"/>
        <v>42795</v>
      </c>
      <c r="W199" s="4">
        <f t="shared" si="36"/>
        <v>42811</v>
      </c>
      <c r="X199" s="1" t="str">
        <f t="shared" si="30"/>
        <v>Friday</v>
      </c>
      <c r="Y199" s="2">
        <v>0.59497685185185178</v>
      </c>
      <c r="Z199" s="2">
        <f t="shared" si="31"/>
        <v>0.58333333333333326</v>
      </c>
      <c r="AA199">
        <f>1</f>
        <v>1</v>
      </c>
      <c r="AB199" s="1">
        <v>42811</v>
      </c>
      <c r="AC199" s="3">
        <f t="shared" si="32"/>
        <v>42795</v>
      </c>
      <c r="AD199" s="4">
        <f t="shared" si="37"/>
        <v>42811</v>
      </c>
      <c r="AE199" s="1" t="str">
        <f t="shared" si="33"/>
        <v>Friday</v>
      </c>
      <c r="AF199" s="2">
        <v>0.59818287037037032</v>
      </c>
      <c r="AG199" s="2">
        <f t="shared" si="34"/>
        <v>0.58333333333333326</v>
      </c>
      <c r="AH199" t="s">
        <v>27</v>
      </c>
    </row>
    <row r="200" spans="1:34" x14ac:dyDescent="0.25">
      <c r="A200">
        <v>1539800</v>
      </c>
      <c r="B200" t="s">
        <v>88</v>
      </c>
      <c r="E200">
        <v>51442</v>
      </c>
      <c r="F200" t="s">
        <v>23</v>
      </c>
      <c r="G200" t="s">
        <v>89</v>
      </c>
      <c r="H200">
        <v>11054</v>
      </c>
      <c r="I200" t="s">
        <v>34</v>
      </c>
      <c r="J200">
        <f>VLOOKUP(I200,Key!$A$1:$C$72,2,FALSE)</f>
        <v>43.036900000000003</v>
      </c>
      <c r="K200">
        <f>VLOOKUP(I200,Key!$A$1:$C$72,3,FALSE)</f>
        <v>-87.89667</v>
      </c>
      <c r="L200" t="s">
        <v>39</v>
      </c>
      <c r="M200">
        <f>VLOOKUP(L200,Key!$A$1:$C$72,2,FALSE)</f>
        <v>43.03913</v>
      </c>
      <c r="N200">
        <f>VLOOKUP(L200,Key!$A$1:$C$72,3,FALSE)</f>
        <v>-87.916150000000002</v>
      </c>
      <c r="O200">
        <v>51</v>
      </c>
      <c r="P200">
        <v>3</v>
      </c>
      <c r="Q200">
        <v>7.7</v>
      </c>
      <c r="R200">
        <v>7.3</v>
      </c>
      <c r="S200">
        <v>306</v>
      </c>
      <c r="T200">
        <f t="shared" si="35"/>
        <v>-1</v>
      </c>
      <c r="U200" s="1">
        <v>42811</v>
      </c>
      <c r="V200" s="3">
        <f t="shared" si="29"/>
        <v>42795</v>
      </c>
      <c r="W200" s="4">
        <f t="shared" si="36"/>
        <v>42811</v>
      </c>
      <c r="X200" s="1" t="str">
        <f t="shared" si="30"/>
        <v>Friday</v>
      </c>
      <c r="Y200" s="2">
        <v>0.66953703703703704</v>
      </c>
      <c r="Z200" s="2">
        <f t="shared" si="31"/>
        <v>0.66666666666666663</v>
      </c>
      <c r="AA200">
        <f>1</f>
        <v>1</v>
      </c>
      <c r="AB200" s="1">
        <v>42811</v>
      </c>
      <c r="AC200" s="3">
        <f t="shared" si="32"/>
        <v>42795</v>
      </c>
      <c r="AD200" s="4">
        <f t="shared" si="37"/>
        <v>42811</v>
      </c>
      <c r="AE200" s="1" t="str">
        <f t="shared" si="33"/>
        <v>Friday</v>
      </c>
      <c r="AF200" s="2">
        <v>0.70517361111111121</v>
      </c>
      <c r="AG200" s="2">
        <f t="shared" si="34"/>
        <v>0.70833333333333326</v>
      </c>
      <c r="AH200" t="s">
        <v>27</v>
      </c>
    </row>
    <row r="201" spans="1:34" x14ac:dyDescent="0.25">
      <c r="A201">
        <v>1539810</v>
      </c>
      <c r="B201" t="s">
        <v>88</v>
      </c>
      <c r="E201">
        <v>52601</v>
      </c>
      <c r="F201" t="s">
        <v>23</v>
      </c>
      <c r="G201" t="s">
        <v>89</v>
      </c>
      <c r="H201">
        <v>11065</v>
      </c>
      <c r="I201" t="s">
        <v>34</v>
      </c>
      <c r="J201">
        <f>VLOOKUP(I201,Key!$A$1:$C$72,2,FALSE)</f>
        <v>43.036900000000003</v>
      </c>
      <c r="K201">
        <f>VLOOKUP(I201,Key!$A$1:$C$72,3,FALSE)</f>
        <v>-87.89667</v>
      </c>
      <c r="L201" t="s">
        <v>39</v>
      </c>
      <c r="M201">
        <f>VLOOKUP(L201,Key!$A$1:$C$72,2,FALSE)</f>
        <v>43.03913</v>
      </c>
      <c r="N201">
        <f>VLOOKUP(L201,Key!$A$1:$C$72,3,FALSE)</f>
        <v>-87.916150000000002</v>
      </c>
      <c r="O201">
        <v>47</v>
      </c>
      <c r="P201">
        <v>3</v>
      </c>
      <c r="Q201">
        <v>7.1</v>
      </c>
      <c r="R201">
        <v>6.7</v>
      </c>
      <c r="S201">
        <v>282</v>
      </c>
      <c r="T201">
        <f t="shared" si="35"/>
        <v>-1</v>
      </c>
      <c r="U201" s="1">
        <v>42811</v>
      </c>
      <c r="V201" s="3">
        <f t="shared" si="29"/>
        <v>42795</v>
      </c>
      <c r="W201" s="4">
        <f t="shared" si="36"/>
        <v>42811</v>
      </c>
      <c r="X201" s="1" t="str">
        <f t="shared" si="30"/>
        <v>Friday</v>
      </c>
      <c r="Y201" s="2">
        <v>0.67243055555555553</v>
      </c>
      <c r="Z201" s="2">
        <f t="shared" si="31"/>
        <v>0.66666666666666663</v>
      </c>
      <c r="AA201">
        <f>1</f>
        <v>1</v>
      </c>
      <c r="AB201" s="1">
        <v>42811</v>
      </c>
      <c r="AC201" s="3">
        <f t="shared" si="32"/>
        <v>42795</v>
      </c>
      <c r="AD201" s="4">
        <f t="shared" si="37"/>
        <v>42811</v>
      </c>
      <c r="AE201" s="1" t="str">
        <f t="shared" si="33"/>
        <v>Friday</v>
      </c>
      <c r="AF201" s="2">
        <v>0.70513888888888887</v>
      </c>
      <c r="AG201" s="2">
        <f t="shared" si="34"/>
        <v>0.70833333333333326</v>
      </c>
      <c r="AH201" t="s">
        <v>27</v>
      </c>
    </row>
    <row r="202" spans="1:34" x14ac:dyDescent="0.25">
      <c r="A202">
        <v>1540129</v>
      </c>
      <c r="B202" t="s">
        <v>88</v>
      </c>
      <c r="E202">
        <v>53226</v>
      </c>
      <c r="F202" t="s">
        <v>23</v>
      </c>
      <c r="G202" t="s">
        <v>89</v>
      </c>
      <c r="H202">
        <v>11140</v>
      </c>
      <c r="I202" t="s">
        <v>78</v>
      </c>
      <c r="J202">
        <f>VLOOKUP(I202,Key!$A$1:$C$72,2,FALSE)</f>
        <v>43.060250000000003</v>
      </c>
      <c r="K202">
        <f>VLOOKUP(I202,Key!$A$1:$C$72,3,FALSE)</f>
        <v>-87.892169999999993</v>
      </c>
      <c r="L202" t="s">
        <v>34</v>
      </c>
      <c r="M202">
        <f>VLOOKUP(L202,Key!$A$1:$C$72,2,FALSE)</f>
        <v>43.036900000000003</v>
      </c>
      <c r="N202">
        <f>VLOOKUP(L202,Key!$A$1:$C$72,3,FALSE)</f>
        <v>-87.89667</v>
      </c>
      <c r="O202">
        <v>96</v>
      </c>
      <c r="P202">
        <v>9</v>
      </c>
      <c r="Q202">
        <v>14.4</v>
      </c>
      <c r="R202">
        <v>13.7</v>
      </c>
      <c r="S202">
        <v>576</v>
      </c>
      <c r="T202">
        <f t="shared" si="35"/>
        <v>-1</v>
      </c>
      <c r="U202" s="1">
        <v>42811</v>
      </c>
      <c r="V202" s="3">
        <f t="shared" si="29"/>
        <v>42795</v>
      </c>
      <c r="W202" s="4">
        <f t="shared" si="36"/>
        <v>42811</v>
      </c>
      <c r="X202" s="1" t="str">
        <f t="shared" si="30"/>
        <v>Friday</v>
      </c>
      <c r="Y202" s="2">
        <v>0.76085648148148144</v>
      </c>
      <c r="Z202" s="2">
        <f t="shared" si="31"/>
        <v>0.75</v>
      </c>
      <c r="AA202">
        <f>1</f>
        <v>1</v>
      </c>
      <c r="AB202" s="1">
        <v>42811</v>
      </c>
      <c r="AC202" s="3">
        <f t="shared" si="32"/>
        <v>42795</v>
      </c>
      <c r="AD202" s="4">
        <f t="shared" si="37"/>
        <v>42811</v>
      </c>
      <c r="AE202" s="1" t="str">
        <f t="shared" si="33"/>
        <v>Friday</v>
      </c>
      <c r="AF202" s="2">
        <v>0.82717592592592604</v>
      </c>
      <c r="AG202" s="2">
        <f t="shared" si="34"/>
        <v>0.83333333333333326</v>
      </c>
      <c r="AH202" t="s">
        <v>27</v>
      </c>
    </row>
    <row r="203" spans="1:34" x14ac:dyDescent="0.25">
      <c r="A203">
        <v>1498639</v>
      </c>
      <c r="B203" t="s">
        <v>88</v>
      </c>
      <c r="E203">
        <v>53202</v>
      </c>
      <c r="F203" t="s">
        <v>23</v>
      </c>
      <c r="G203" t="s">
        <v>89</v>
      </c>
      <c r="H203">
        <v>173</v>
      </c>
      <c r="I203" t="s">
        <v>33</v>
      </c>
      <c r="J203">
        <f>VLOOKUP(I203,Key!$A$1:$C$72,2,FALSE)</f>
        <v>43.034619999999997</v>
      </c>
      <c r="K203">
        <f>VLOOKUP(I203,Key!$A$1:$C$72,3,FALSE)</f>
        <v>-87.917500000000004</v>
      </c>
      <c r="L203" t="s">
        <v>29</v>
      </c>
      <c r="M203">
        <f>VLOOKUP(L203,Key!$A$1:$C$72,2,FALSE)</f>
        <v>43.042490000000001</v>
      </c>
      <c r="N203">
        <f>VLOOKUP(L203,Key!$A$1:$C$72,3,FALSE)</f>
        <v>-87.909959999999998</v>
      </c>
      <c r="O203">
        <v>11</v>
      </c>
      <c r="P203">
        <v>0</v>
      </c>
      <c r="Q203">
        <v>1.7</v>
      </c>
      <c r="R203">
        <v>1.6</v>
      </c>
      <c r="S203">
        <v>66</v>
      </c>
      <c r="T203">
        <f t="shared" si="35"/>
        <v>-1</v>
      </c>
      <c r="U203" s="1">
        <v>42812</v>
      </c>
      <c r="V203" s="3">
        <f t="shared" si="29"/>
        <v>42795</v>
      </c>
      <c r="W203" s="4">
        <f t="shared" si="36"/>
        <v>42812</v>
      </c>
      <c r="X203" s="1" t="str">
        <f t="shared" si="30"/>
        <v>Saturday</v>
      </c>
      <c r="Y203" s="2">
        <v>0.57763888888888892</v>
      </c>
      <c r="Z203" s="2">
        <f t="shared" si="31"/>
        <v>0.58333333333333326</v>
      </c>
      <c r="AA203">
        <f>1</f>
        <v>1</v>
      </c>
      <c r="AB203" s="1">
        <v>42812</v>
      </c>
      <c r="AC203" s="3">
        <f t="shared" si="32"/>
        <v>42795</v>
      </c>
      <c r="AD203" s="4">
        <f t="shared" si="37"/>
        <v>42812</v>
      </c>
      <c r="AE203" s="1" t="str">
        <f t="shared" si="33"/>
        <v>Saturday</v>
      </c>
      <c r="AF203" s="2">
        <v>0.58480324074074075</v>
      </c>
      <c r="AG203" s="2">
        <f t="shared" si="34"/>
        <v>0.58333333333333326</v>
      </c>
      <c r="AH203" t="s">
        <v>27</v>
      </c>
    </row>
    <row r="204" spans="1:34" x14ac:dyDescent="0.25">
      <c r="A204">
        <v>1526369</v>
      </c>
      <c r="B204" t="s">
        <v>88</v>
      </c>
      <c r="E204">
        <v>53202</v>
      </c>
      <c r="F204" t="s">
        <v>23</v>
      </c>
      <c r="G204" t="s">
        <v>89</v>
      </c>
      <c r="H204">
        <v>5512</v>
      </c>
      <c r="I204" t="s">
        <v>29</v>
      </c>
      <c r="J204">
        <f>VLOOKUP(I204,Key!$A$1:$C$72,2,FALSE)</f>
        <v>43.042490000000001</v>
      </c>
      <c r="K204">
        <f>VLOOKUP(I204,Key!$A$1:$C$72,3,FALSE)</f>
        <v>-87.909959999999998</v>
      </c>
      <c r="L204" t="s">
        <v>40</v>
      </c>
      <c r="M204">
        <f>VLOOKUP(L204,Key!$A$1:$C$72,2,FALSE)</f>
        <v>43.031480000000002</v>
      </c>
      <c r="N204">
        <f>VLOOKUP(L204,Key!$A$1:$C$72,3,FALSE)</f>
        <v>-87.908169999999998</v>
      </c>
      <c r="O204">
        <v>12</v>
      </c>
      <c r="P204">
        <v>0</v>
      </c>
      <c r="Q204">
        <v>1.8</v>
      </c>
      <c r="R204">
        <v>1.7</v>
      </c>
      <c r="S204">
        <v>72</v>
      </c>
      <c r="T204">
        <f t="shared" si="35"/>
        <v>-1</v>
      </c>
      <c r="U204" s="1">
        <v>42813</v>
      </c>
      <c r="V204" s="3">
        <f t="shared" si="29"/>
        <v>42795</v>
      </c>
      <c r="W204" s="4">
        <f t="shared" si="36"/>
        <v>42813</v>
      </c>
      <c r="X204" s="1" t="str">
        <f t="shared" si="30"/>
        <v>Sunday</v>
      </c>
      <c r="Y204" s="2">
        <v>0.45331018518518523</v>
      </c>
      <c r="Z204" s="2">
        <f t="shared" si="31"/>
        <v>0.45833333333333331</v>
      </c>
      <c r="AA204">
        <f>1</f>
        <v>1</v>
      </c>
      <c r="AB204" s="1">
        <v>42813</v>
      </c>
      <c r="AC204" s="3">
        <f t="shared" si="32"/>
        <v>42795</v>
      </c>
      <c r="AD204" s="4">
        <f t="shared" si="37"/>
        <v>42813</v>
      </c>
      <c r="AE204" s="1" t="str">
        <f t="shared" si="33"/>
        <v>Sunday</v>
      </c>
      <c r="AF204" s="2">
        <v>0.46173611111111112</v>
      </c>
      <c r="AG204" s="2">
        <f t="shared" si="34"/>
        <v>0.45833333333333331</v>
      </c>
      <c r="AH204" t="s">
        <v>27</v>
      </c>
    </row>
    <row r="205" spans="1:34" x14ac:dyDescent="0.25">
      <c r="A205">
        <v>1544216</v>
      </c>
      <c r="B205" t="s">
        <v>88</v>
      </c>
      <c r="E205">
        <v>53202</v>
      </c>
      <c r="F205" t="s">
        <v>23</v>
      </c>
      <c r="G205" t="s">
        <v>89</v>
      </c>
      <c r="H205">
        <v>11096</v>
      </c>
      <c r="I205" t="s">
        <v>80</v>
      </c>
      <c r="J205">
        <f>VLOOKUP(I205,Key!$A$1:$C$72,2,FALSE)</f>
        <v>43.052460000000004</v>
      </c>
      <c r="K205">
        <f>VLOOKUP(I205,Key!$A$1:$C$72,3,FALSE)</f>
        <v>-87.891000000000005</v>
      </c>
      <c r="L205" t="s">
        <v>80</v>
      </c>
      <c r="M205">
        <f>VLOOKUP(L205,Key!$A$1:$C$72,2,FALSE)</f>
        <v>43.052460000000004</v>
      </c>
      <c r="N205">
        <f>VLOOKUP(L205,Key!$A$1:$C$72,3,FALSE)</f>
        <v>-87.891000000000005</v>
      </c>
      <c r="O205">
        <v>81</v>
      </c>
      <c r="P205">
        <v>6</v>
      </c>
      <c r="Q205">
        <v>12.2</v>
      </c>
      <c r="R205">
        <v>11.5</v>
      </c>
      <c r="S205">
        <v>486</v>
      </c>
      <c r="T205">
        <f t="shared" si="35"/>
        <v>-1</v>
      </c>
      <c r="U205" s="1">
        <v>42813</v>
      </c>
      <c r="V205" s="3">
        <f t="shared" si="29"/>
        <v>42795</v>
      </c>
      <c r="W205" s="4">
        <f t="shared" si="36"/>
        <v>42813</v>
      </c>
      <c r="X205" s="1" t="str">
        <f t="shared" si="30"/>
        <v>Sunday</v>
      </c>
      <c r="Y205" s="2">
        <v>0.52175925925925926</v>
      </c>
      <c r="Z205" s="2">
        <f t="shared" si="31"/>
        <v>0.54166666666666663</v>
      </c>
      <c r="AA205">
        <f>1</f>
        <v>1</v>
      </c>
      <c r="AB205" s="1">
        <v>42813</v>
      </c>
      <c r="AC205" s="3">
        <f t="shared" si="32"/>
        <v>42795</v>
      </c>
      <c r="AD205" s="4">
        <f t="shared" si="37"/>
        <v>42813</v>
      </c>
      <c r="AE205" s="1" t="str">
        <f t="shared" si="33"/>
        <v>Sunday</v>
      </c>
      <c r="AF205" s="2">
        <v>0.57820601851851849</v>
      </c>
      <c r="AG205" s="2">
        <f t="shared" si="34"/>
        <v>0.58333333333333326</v>
      </c>
      <c r="AH205" t="s">
        <v>35</v>
      </c>
    </row>
    <row r="206" spans="1:34" x14ac:dyDescent="0.25">
      <c r="A206">
        <v>1544997</v>
      </c>
      <c r="B206" t="s">
        <v>88</v>
      </c>
      <c r="E206">
        <v>54494</v>
      </c>
      <c r="F206" t="s">
        <v>23</v>
      </c>
      <c r="G206" t="s">
        <v>89</v>
      </c>
      <c r="H206">
        <v>316</v>
      </c>
      <c r="I206" t="s">
        <v>80</v>
      </c>
      <c r="J206">
        <f>VLOOKUP(I206,Key!$A$1:$C$72,2,FALSE)</f>
        <v>43.052460000000004</v>
      </c>
      <c r="K206">
        <f>VLOOKUP(I206,Key!$A$1:$C$72,3,FALSE)</f>
        <v>-87.891000000000005</v>
      </c>
      <c r="L206" t="s">
        <v>80</v>
      </c>
      <c r="M206">
        <f>VLOOKUP(L206,Key!$A$1:$C$72,2,FALSE)</f>
        <v>43.052460000000004</v>
      </c>
      <c r="N206">
        <f>VLOOKUP(L206,Key!$A$1:$C$72,3,FALSE)</f>
        <v>-87.891000000000005</v>
      </c>
      <c r="O206">
        <v>25</v>
      </c>
      <c r="P206">
        <v>0</v>
      </c>
      <c r="Q206">
        <v>3.8</v>
      </c>
      <c r="R206">
        <v>3.6</v>
      </c>
      <c r="S206">
        <v>150</v>
      </c>
      <c r="T206">
        <f t="shared" si="35"/>
        <v>-1</v>
      </c>
      <c r="U206" s="1">
        <v>42813</v>
      </c>
      <c r="V206" s="3">
        <f t="shared" si="29"/>
        <v>42795</v>
      </c>
      <c r="W206" s="4">
        <f t="shared" si="36"/>
        <v>42813</v>
      </c>
      <c r="X206" s="1" t="str">
        <f t="shared" si="30"/>
        <v>Sunday</v>
      </c>
      <c r="Y206" s="2">
        <v>0.64069444444444446</v>
      </c>
      <c r="Z206" s="2">
        <f t="shared" si="31"/>
        <v>0.625</v>
      </c>
      <c r="AA206">
        <f>1</f>
        <v>1</v>
      </c>
      <c r="AB206" s="1">
        <v>42813</v>
      </c>
      <c r="AC206" s="3">
        <f t="shared" si="32"/>
        <v>42795</v>
      </c>
      <c r="AD206" s="4">
        <f t="shared" si="37"/>
        <v>42813</v>
      </c>
      <c r="AE206" s="1" t="str">
        <f t="shared" si="33"/>
        <v>Sunday</v>
      </c>
      <c r="AF206" s="2">
        <v>0.65817129629629634</v>
      </c>
      <c r="AG206" s="2">
        <f t="shared" si="34"/>
        <v>0.66666666666666663</v>
      </c>
      <c r="AH206" t="s">
        <v>35</v>
      </c>
    </row>
    <row r="207" spans="1:34" x14ac:dyDescent="0.25">
      <c r="A207">
        <v>1512201</v>
      </c>
      <c r="B207" t="s">
        <v>88</v>
      </c>
      <c r="E207">
        <v>53217</v>
      </c>
      <c r="F207" t="s">
        <v>23</v>
      </c>
      <c r="G207" t="s">
        <v>89</v>
      </c>
      <c r="H207">
        <v>11064</v>
      </c>
      <c r="I207" t="s">
        <v>65</v>
      </c>
      <c r="J207">
        <f>VLOOKUP(I207,Key!$A$1:$C$72,2,FALSE)</f>
        <v>43.060786</v>
      </c>
      <c r="K207">
        <f>VLOOKUP(I207,Key!$A$1:$C$72,3,FALSE)</f>
        <v>-87.883825999999999</v>
      </c>
      <c r="L207" t="s">
        <v>62</v>
      </c>
      <c r="M207">
        <f>VLOOKUP(L207,Key!$A$1:$C$72,2,FALSE)</f>
        <v>43.058010000000003</v>
      </c>
      <c r="N207">
        <f>VLOOKUP(L207,Key!$A$1:$C$72,3,FALSE)</f>
        <v>-87.877300000000005</v>
      </c>
      <c r="O207">
        <v>46</v>
      </c>
      <c r="P207">
        <v>3</v>
      </c>
      <c r="Q207">
        <v>6.9</v>
      </c>
      <c r="R207">
        <v>6.6</v>
      </c>
      <c r="S207">
        <v>276</v>
      </c>
      <c r="T207">
        <f t="shared" si="35"/>
        <v>-1</v>
      </c>
      <c r="U207" s="1">
        <v>42813</v>
      </c>
      <c r="V207" s="3">
        <f t="shared" si="29"/>
        <v>42795</v>
      </c>
      <c r="W207" s="4">
        <f t="shared" si="36"/>
        <v>42813</v>
      </c>
      <c r="X207" s="1" t="str">
        <f t="shared" si="30"/>
        <v>Sunday</v>
      </c>
      <c r="Y207" s="2">
        <v>0.69493055555555561</v>
      </c>
      <c r="Z207" s="2">
        <f t="shared" si="31"/>
        <v>0.70833333333333326</v>
      </c>
      <c r="AA207">
        <f>1</f>
        <v>1</v>
      </c>
      <c r="AB207" s="1">
        <v>42813</v>
      </c>
      <c r="AC207" s="3">
        <f t="shared" si="32"/>
        <v>42795</v>
      </c>
      <c r="AD207" s="4">
        <f t="shared" si="37"/>
        <v>42813</v>
      </c>
      <c r="AE207" s="1" t="str">
        <f t="shared" si="33"/>
        <v>Sunday</v>
      </c>
      <c r="AF207" s="2">
        <v>0.72694444444444439</v>
      </c>
      <c r="AG207" s="2">
        <f t="shared" si="34"/>
        <v>0.70833333333333326</v>
      </c>
      <c r="AH207" t="s">
        <v>27</v>
      </c>
    </row>
    <row r="208" spans="1:34" x14ac:dyDescent="0.25">
      <c r="A208">
        <v>1546161</v>
      </c>
      <c r="B208" t="s">
        <v>88</v>
      </c>
      <c r="F208" t="s">
        <v>23</v>
      </c>
      <c r="G208" t="s">
        <v>89</v>
      </c>
      <c r="H208">
        <v>5571</v>
      </c>
      <c r="I208" t="s">
        <v>31</v>
      </c>
      <c r="J208">
        <f>VLOOKUP(I208,Key!$A$1:$C$72,2,FALSE)</f>
        <v>43.03519</v>
      </c>
      <c r="K208">
        <f>VLOOKUP(I208,Key!$A$1:$C$72,3,FALSE)</f>
        <v>-87.907390000000007</v>
      </c>
      <c r="L208" t="s">
        <v>40</v>
      </c>
      <c r="M208">
        <f>VLOOKUP(L208,Key!$A$1:$C$72,2,FALSE)</f>
        <v>43.031480000000002</v>
      </c>
      <c r="N208">
        <f>VLOOKUP(L208,Key!$A$1:$C$72,3,FALSE)</f>
        <v>-87.908169999999998</v>
      </c>
      <c r="O208">
        <v>37</v>
      </c>
      <c r="P208">
        <v>3</v>
      </c>
      <c r="Q208">
        <v>5.6</v>
      </c>
      <c r="R208">
        <v>5.3</v>
      </c>
      <c r="S208">
        <v>222</v>
      </c>
      <c r="T208">
        <f t="shared" si="35"/>
        <v>-1</v>
      </c>
      <c r="U208" s="1">
        <v>42814</v>
      </c>
      <c r="V208" s="3">
        <f t="shared" si="29"/>
        <v>42795</v>
      </c>
      <c r="W208" s="4">
        <f t="shared" si="36"/>
        <v>42814</v>
      </c>
      <c r="X208" s="1" t="str">
        <f t="shared" si="30"/>
        <v>Monday</v>
      </c>
      <c r="Y208" s="2">
        <v>5.3125000000000004E-3</v>
      </c>
      <c r="Z208" s="2">
        <f t="shared" si="31"/>
        <v>0</v>
      </c>
      <c r="AA208">
        <f>1</f>
        <v>1</v>
      </c>
      <c r="AB208" s="1">
        <v>42814</v>
      </c>
      <c r="AC208" s="3">
        <f t="shared" si="32"/>
        <v>42795</v>
      </c>
      <c r="AD208" s="4">
        <f t="shared" si="37"/>
        <v>42814</v>
      </c>
      <c r="AE208" s="1" t="str">
        <f t="shared" si="33"/>
        <v>Monday</v>
      </c>
      <c r="AF208" s="2">
        <v>3.0740740740740739E-2</v>
      </c>
      <c r="AG208" s="2">
        <f t="shared" si="34"/>
        <v>4.1666666666666664E-2</v>
      </c>
      <c r="AH208" t="s">
        <v>27</v>
      </c>
    </row>
    <row r="209" spans="1:34" x14ac:dyDescent="0.25">
      <c r="A209">
        <v>1546247</v>
      </c>
      <c r="B209" t="s">
        <v>88</v>
      </c>
      <c r="F209" t="s">
        <v>23</v>
      </c>
      <c r="G209" t="s">
        <v>89</v>
      </c>
      <c r="H209">
        <v>276</v>
      </c>
      <c r="I209" t="s">
        <v>56</v>
      </c>
      <c r="J209">
        <f>VLOOKUP(I209,Key!$A$1:$C$72,2,FALSE)</f>
        <v>43.059550000000002</v>
      </c>
      <c r="K209">
        <f>VLOOKUP(I209,Key!$A$1:$C$72,3,FALSE)</f>
        <v>-88.008840000000006</v>
      </c>
      <c r="L209" t="s">
        <v>25</v>
      </c>
      <c r="M209">
        <f>VLOOKUP(L209,Key!$A$1:$C$72,2,FALSE)</f>
        <v>43.06044</v>
      </c>
      <c r="N209">
        <f>VLOOKUP(L209,Key!$A$1:$C$72,3,FALSE)</f>
        <v>-88.016239999999996</v>
      </c>
      <c r="O209">
        <v>30</v>
      </c>
      <c r="P209">
        <v>0</v>
      </c>
      <c r="Q209">
        <v>4.5</v>
      </c>
      <c r="R209">
        <v>4.3</v>
      </c>
      <c r="S209">
        <v>180</v>
      </c>
      <c r="T209">
        <f t="shared" si="35"/>
        <v>-1</v>
      </c>
      <c r="U209" s="1">
        <v>42814</v>
      </c>
      <c r="V209" s="3">
        <f t="shared" si="29"/>
        <v>42795</v>
      </c>
      <c r="W209" s="4">
        <f t="shared" si="36"/>
        <v>42814</v>
      </c>
      <c r="X209" s="1" t="str">
        <f t="shared" si="30"/>
        <v>Monday</v>
      </c>
      <c r="Y209" s="2">
        <v>0.40806712962962965</v>
      </c>
      <c r="Z209" s="2">
        <f t="shared" si="31"/>
        <v>0.41666666666666663</v>
      </c>
      <c r="AA209">
        <f>1</f>
        <v>1</v>
      </c>
      <c r="AB209" s="1">
        <v>42814</v>
      </c>
      <c r="AC209" s="3">
        <f t="shared" si="32"/>
        <v>42795</v>
      </c>
      <c r="AD209" s="4">
        <f t="shared" si="37"/>
        <v>42814</v>
      </c>
      <c r="AE209" s="1" t="str">
        <f t="shared" si="33"/>
        <v>Monday</v>
      </c>
      <c r="AF209" s="2">
        <v>0.42910879629629628</v>
      </c>
      <c r="AG209" s="2">
        <f t="shared" si="34"/>
        <v>0.41666666666666663</v>
      </c>
      <c r="AH209" t="s">
        <v>27</v>
      </c>
    </row>
    <row r="210" spans="1:34" x14ac:dyDescent="0.25">
      <c r="A210">
        <v>1546262</v>
      </c>
      <c r="B210" t="s">
        <v>88</v>
      </c>
      <c r="E210">
        <v>84401</v>
      </c>
      <c r="F210" t="s">
        <v>23</v>
      </c>
      <c r="G210" t="s">
        <v>89</v>
      </c>
      <c r="H210">
        <v>11130</v>
      </c>
      <c r="I210" t="s">
        <v>34</v>
      </c>
      <c r="J210">
        <f>VLOOKUP(I210,Key!$A$1:$C$72,2,FALSE)</f>
        <v>43.036900000000003</v>
      </c>
      <c r="K210">
        <f>VLOOKUP(I210,Key!$A$1:$C$72,3,FALSE)</f>
        <v>-87.89667</v>
      </c>
      <c r="L210" t="s">
        <v>32</v>
      </c>
      <c r="M210">
        <f>VLOOKUP(L210,Key!$A$1:$C$72,2,FALSE)</f>
        <v>43.038719999999998</v>
      </c>
      <c r="N210">
        <f>VLOOKUP(L210,Key!$A$1:$C$72,3,FALSE)</f>
        <v>-87.905339999999995</v>
      </c>
      <c r="O210">
        <v>38</v>
      </c>
      <c r="P210">
        <v>3</v>
      </c>
      <c r="Q210">
        <v>5.7</v>
      </c>
      <c r="R210">
        <v>5.4</v>
      </c>
      <c r="S210">
        <v>228</v>
      </c>
      <c r="T210">
        <f t="shared" si="35"/>
        <v>-1</v>
      </c>
      <c r="U210" s="1">
        <v>42814</v>
      </c>
      <c r="V210" s="3">
        <f t="shared" si="29"/>
        <v>42795</v>
      </c>
      <c r="W210" s="4">
        <f t="shared" si="36"/>
        <v>42814</v>
      </c>
      <c r="X210" s="1" t="str">
        <f t="shared" si="30"/>
        <v>Monday</v>
      </c>
      <c r="Y210" s="2">
        <v>0.43761574074074078</v>
      </c>
      <c r="Z210" s="2">
        <f t="shared" si="31"/>
        <v>0.45833333333333331</v>
      </c>
      <c r="AA210">
        <f>1</f>
        <v>1</v>
      </c>
      <c r="AB210" s="1">
        <v>42814</v>
      </c>
      <c r="AC210" s="3">
        <f t="shared" si="32"/>
        <v>42795</v>
      </c>
      <c r="AD210" s="4">
        <f t="shared" si="37"/>
        <v>42814</v>
      </c>
      <c r="AE210" s="1" t="str">
        <f t="shared" si="33"/>
        <v>Monday</v>
      </c>
      <c r="AF210" s="2">
        <v>0.46435185185185185</v>
      </c>
      <c r="AG210" s="2">
        <f t="shared" si="34"/>
        <v>0.45833333333333331</v>
      </c>
      <c r="AH210" t="s">
        <v>27</v>
      </c>
    </row>
    <row r="211" spans="1:34" x14ac:dyDescent="0.25">
      <c r="A211">
        <v>1546366</v>
      </c>
      <c r="B211" t="s">
        <v>88</v>
      </c>
      <c r="E211">
        <v>53211</v>
      </c>
      <c r="F211" t="s">
        <v>23</v>
      </c>
      <c r="G211" t="s">
        <v>89</v>
      </c>
      <c r="H211">
        <v>362</v>
      </c>
      <c r="I211" t="s">
        <v>66</v>
      </c>
      <c r="J211">
        <f>VLOOKUP(I211,Key!$A$1:$C$72,2,FALSE)</f>
        <v>43.060155999999999</v>
      </c>
      <c r="K211">
        <f>VLOOKUP(I211,Key!$A$1:$C$72,3,FALSE)</f>
        <v>-87.881258000000003</v>
      </c>
      <c r="L211" t="s">
        <v>80</v>
      </c>
      <c r="M211">
        <f>VLOOKUP(L211,Key!$A$1:$C$72,2,FALSE)</f>
        <v>43.052460000000004</v>
      </c>
      <c r="N211">
        <f>VLOOKUP(L211,Key!$A$1:$C$72,3,FALSE)</f>
        <v>-87.891000000000005</v>
      </c>
      <c r="O211">
        <v>66</v>
      </c>
      <c r="P211">
        <v>6</v>
      </c>
      <c r="Q211">
        <v>9.9</v>
      </c>
      <c r="R211">
        <v>9.4</v>
      </c>
      <c r="S211">
        <v>396</v>
      </c>
      <c r="T211">
        <f t="shared" si="35"/>
        <v>-1</v>
      </c>
      <c r="U211" s="1">
        <v>42814</v>
      </c>
      <c r="V211" s="3">
        <f t="shared" si="29"/>
        <v>42795</v>
      </c>
      <c r="W211" s="4">
        <f t="shared" si="36"/>
        <v>42814</v>
      </c>
      <c r="X211" s="1" t="str">
        <f t="shared" si="30"/>
        <v>Monday</v>
      </c>
      <c r="Y211" s="2">
        <v>0.48832175925925925</v>
      </c>
      <c r="Z211" s="2">
        <f t="shared" si="31"/>
        <v>0.5</v>
      </c>
      <c r="AA211">
        <f>1</f>
        <v>1</v>
      </c>
      <c r="AB211" s="1">
        <v>42814</v>
      </c>
      <c r="AC211" s="3">
        <f t="shared" si="32"/>
        <v>42795</v>
      </c>
      <c r="AD211" s="4">
        <f t="shared" si="37"/>
        <v>42814</v>
      </c>
      <c r="AE211" s="1" t="str">
        <f t="shared" si="33"/>
        <v>Monday</v>
      </c>
      <c r="AF211" s="2">
        <v>0.53468749999999998</v>
      </c>
      <c r="AG211" s="2">
        <f t="shared" si="34"/>
        <v>0.54166666666666663</v>
      </c>
      <c r="AH211" t="s">
        <v>27</v>
      </c>
    </row>
    <row r="212" spans="1:34" x14ac:dyDescent="0.25">
      <c r="A212">
        <v>1546510</v>
      </c>
      <c r="B212" t="s">
        <v>88</v>
      </c>
      <c r="E212">
        <v>54935</v>
      </c>
      <c r="F212" t="s">
        <v>23</v>
      </c>
      <c r="G212" t="s">
        <v>89</v>
      </c>
      <c r="H212">
        <v>1000</v>
      </c>
      <c r="I212" t="s">
        <v>44</v>
      </c>
      <c r="J212">
        <f>VLOOKUP(I212,Key!$A$1:$C$72,2,FALSE)</f>
        <v>43.045712999999999</v>
      </c>
      <c r="K212">
        <f>VLOOKUP(I212,Key!$A$1:$C$72,3,FALSE)</f>
        <v>-87.899756999999994</v>
      </c>
      <c r="L212" t="s">
        <v>43</v>
      </c>
      <c r="M212">
        <f>VLOOKUP(L212,Key!$A$1:$C$72,2,FALSE)</f>
        <v>43.03886</v>
      </c>
      <c r="N212">
        <f>VLOOKUP(L212,Key!$A$1:$C$72,3,FALSE)</f>
        <v>-87.902720000000002</v>
      </c>
      <c r="O212">
        <v>56</v>
      </c>
      <c r="P212">
        <v>3</v>
      </c>
      <c r="Q212">
        <v>8.4</v>
      </c>
      <c r="R212">
        <v>8</v>
      </c>
      <c r="S212">
        <v>336</v>
      </c>
      <c r="T212">
        <f t="shared" si="35"/>
        <v>-1</v>
      </c>
      <c r="U212" s="1">
        <v>42814</v>
      </c>
      <c r="V212" s="3">
        <f t="shared" si="29"/>
        <v>42795</v>
      </c>
      <c r="W212" s="4">
        <f t="shared" si="36"/>
        <v>42814</v>
      </c>
      <c r="X212" s="1" t="str">
        <f t="shared" si="30"/>
        <v>Monday</v>
      </c>
      <c r="Y212" s="2">
        <v>0.56791666666666674</v>
      </c>
      <c r="Z212" s="2">
        <f t="shared" si="31"/>
        <v>0.58333333333333326</v>
      </c>
      <c r="AA212">
        <f>1</f>
        <v>1</v>
      </c>
      <c r="AB212" s="1">
        <v>42814</v>
      </c>
      <c r="AC212" s="3">
        <f t="shared" si="32"/>
        <v>42795</v>
      </c>
      <c r="AD212" s="4">
        <f t="shared" si="37"/>
        <v>42814</v>
      </c>
      <c r="AE212" s="1" t="str">
        <f t="shared" si="33"/>
        <v>Monday</v>
      </c>
      <c r="AF212" s="2">
        <v>0.60649305555555555</v>
      </c>
      <c r="AG212" s="2">
        <f t="shared" si="34"/>
        <v>0.625</v>
      </c>
      <c r="AH212" t="s">
        <v>27</v>
      </c>
    </row>
    <row r="213" spans="1:34" x14ac:dyDescent="0.25">
      <c r="A213">
        <v>1546617</v>
      </c>
      <c r="B213" t="s">
        <v>88</v>
      </c>
      <c r="E213">
        <v>68123</v>
      </c>
      <c r="F213" t="s">
        <v>23</v>
      </c>
      <c r="G213" t="s">
        <v>89</v>
      </c>
      <c r="H213">
        <v>11109</v>
      </c>
      <c r="I213" t="s">
        <v>80</v>
      </c>
      <c r="J213">
        <f>VLOOKUP(I213,Key!$A$1:$C$72,2,FALSE)</f>
        <v>43.052460000000004</v>
      </c>
      <c r="K213">
        <f>VLOOKUP(I213,Key!$A$1:$C$72,3,FALSE)</f>
        <v>-87.891000000000005</v>
      </c>
      <c r="L213" t="s">
        <v>80</v>
      </c>
      <c r="M213">
        <f>VLOOKUP(L213,Key!$A$1:$C$72,2,FALSE)</f>
        <v>43.052460000000004</v>
      </c>
      <c r="N213">
        <f>VLOOKUP(L213,Key!$A$1:$C$72,3,FALSE)</f>
        <v>-87.891000000000005</v>
      </c>
      <c r="O213">
        <v>64</v>
      </c>
      <c r="P213">
        <v>3</v>
      </c>
      <c r="Q213">
        <v>9.6</v>
      </c>
      <c r="R213">
        <v>9.1</v>
      </c>
      <c r="S213">
        <v>384</v>
      </c>
      <c r="T213">
        <f t="shared" si="35"/>
        <v>-1</v>
      </c>
      <c r="U213" s="1">
        <v>42814</v>
      </c>
      <c r="V213" s="3">
        <f t="shared" si="29"/>
        <v>42795</v>
      </c>
      <c r="W213" s="4">
        <f t="shared" si="36"/>
        <v>42814</v>
      </c>
      <c r="X213" s="1" t="str">
        <f t="shared" si="30"/>
        <v>Monday</v>
      </c>
      <c r="Y213" s="2">
        <v>0.60534722222222215</v>
      </c>
      <c r="Z213" s="2">
        <f t="shared" si="31"/>
        <v>0.625</v>
      </c>
      <c r="AA213">
        <f>1</f>
        <v>1</v>
      </c>
      <c r="AB213" s="1">
        <v>42814</v>
      </c>
      <c r="AC213" s="3">
        <f t="shared" si="32"/>
        <v>42795</v>
      </c>
      <c r="AD213" s="4">
        <f t="shared" si="37"/>
        <v>42814</v>
      </c>
      <c r="AE213" s="1" t="str">
        <f t="shared" si="33"/>
        <v>Monday</v>
      </c>
      <c r="AF213" s="2">
        <v>0.64967592592592593</v>
      </c>
      <c r="AG213" s="2">
        <f t="shared" si="34"/>
        <v>0.66666666666666663</v>
      </c>
      <c r="AH213" t="s">
        <v>35</v>
      </c>
    </row>
    <row r="214" spans="1:34" x14ac:dyDescent="0.25">
      <c r="A214">
        <v>1546670</v>
      </c>
      <c r="B214" t="s">
        <v>88</v>
      </c>
      <c r="E214">
        <v>53151</v>
      </c>
      <c r="F214" t="s">
        <v>23</v>
      </c>
      <c r="G214" t="s">
        <v>89</v>
      </c>
      <c r="H214">
        <v>11075</v>
      </c>
      <c r="I214" t="s">
        <v>40</v>
      </c>
      <c r="J214">
        <f>VLOOKUP(I214,Key!$A$1:$C$72,2,FALSE)</f>
        <v>43.031480000000002</v>
      </c>
      <c r="K214">
        <f>VLOOKUP(I214,Key!$A$1:$C$72,3,FALSE)</f>
        <v>-87.908169999999998</v>
      </c>
      <c r="L214" t="s">
        <v>40</v>
      </c>
      <c r="M214">
        <f>VLOOKUP(L214,Key!$A$1:$C$72,2,FALSE)</f>
        <v>43.031480000000002</v>
      </c>
      <c r="N214">
        <f>VLOOKUP(L214,Key!$A$1:$C$72,3,FALSE)</f>
        <v>-87.908169999999998</v>
      </c>
      <c r="O214">
        <v>43</v>
      </c>
      <c r="P214">
        <v>3</v>
      </c>
      <c r="Q214">
        <v>6.5</v>
      </c>
      <c r="R214">
        <v>6.1</v>
      </c>
      <c r="S214">
        <v>258</v>
      </c>
      <c r="T214">
        <f t="shared" si="35"/>
        <v>-1</v>
      </c>
      <c r="U214" s="1">
        <v>42814</v>
      </c>
      <c r="V214" s="3">
        <f t="shared" si="29"/>
        <v>42795</v>
      </c>
      <c r="W214" s="4">
        <f t="shared" si="36"/>
        <v>42814</v>
      </c>
      <c r="X214" s="1" t="str">
        <f t="shared" si="30"/>
        <v>Monday</v>
      </c>
      <c r="Y214" s="2">
        <v>0.62086805555555558</v>
      </c>
      <c r="Z214" s="2">
        <f t="shared" si="31"/>
        <v>0.625</v>
      </c>
      <c r="AA214">
        <f>1</f>
        <v>1</v>
      </c>
      <c r="AB214" s="1">
        <v>42814</v>
      </c>
      <c r="AC214" s="3">
        <f t="shared" si="32"/>
        <v>42795</v>
      </c>
      <c r="AD214" s="4">
        <f t="shared" si="37"/>
        <v>42814</v>
      </c>
      <c r="AE214" s="1" t="str">
        <f t="shared" si="33"/>
        <v>Monday</v>
      </c>
      <c r="AF214" s="2">
        <v>0.65092592592592591</v>
      </c>
      <c r="AG214" s="2">
        <f t="shared" si="34"/>
        <v>0.66666666666666663</v>
      </c>
      <c r="AH214" t="s">
        <v>35</v>
      </c>
    </row>
    <row r="215" spans="1:34" x14ac:dyDescent="0.25">
      <c r="A215">
        <v>1547240</v>
      </c>
      <c r="B215" t="s">
        <v>88</v>
      </c>
      <c r="E215">
        <v>80222</v>
      </c>
      <c r="F215" t="s">
        <v>23</v>
      </c>
      <c r="G215" t="s">
        <v>89</v>
      </c>
      <c r="H215">
        <v>11161</v>
      </c>
      <c r="I215" t="s">
        <v>29</v>
      </c>
      <c r="J215">
        <f>VLOOKUP(I215,Key!$A$1:$C$72,2,FALSE)</f>
        <v>43.042490000000001</v>
      </c>
      <c r="K215">
        <f>VLOOKUP(I215,Key!$A$1:$C$72,3,FALSE)</f>
        <v>-87.909959999999998</v>
      </c>
      <c r="L215" t="s">
        <v>34</v>
      </c>
      <c r="M215">
        <f>VLOOKUP(L215,Key!$A$1:$C$72,2,FALSE)</f>
        <v>43.036900000000003</v>
      </c>
      <c r="N215">
        <f>VLOOKUP(L215,Key!$A$1:$C$72,3,FALSE)</f>
        <v>-87.89667</v>
      </c>
      <c r="O215">
        <v>38</v>
      </c>
      <c r="P215">
        <v>3</v>
      </c>
      <c r="Q215">
        <v>5.7</v>
      </c>
      <c r="R215">
        <v>5.4</v>
      </c>
      <c r="S215">
        <v>228</v>
      </c>
      <c r="T215">
        <f t="shared" si="35"/>
        <v>-1</v>
      </c>
      <c r="U215" s="1">
        <v>42815</v>
      </c>
      <c r="V215" s="3">
        <f t="shared" si="29"/>
        <v>42795</v>
      </c>
      <c r="W215" s="4">
        <f t="shared" si="36"/>
        <v>42815</v>
      </c>
      <c r="X215" s="1" t="str">
        <f t="shared" si="30"/>
        <v>Tuesday</v>
      </c>
      <c r="Y215" s="2">
        <v>0.39788194444444441</v>
      </c>
      <c r="Z215" s="2">
        <f t="shared" si="31"/>
        <v>0.41666666666666663</v>
      </c>
      <c r="AA215">
        <f>1</f>
        <v>1</v>
      </c>
      <c r="AB215" s="1">
        <v>42815</v>
      </c>
      <c r="AC215" s="3">
        <f t="shared" si="32"/>
        <v>42795</v>
      </c>
      <c r="AD215" s="4">
        <f t="shared" si="37"/>
        <v>42815</v>
      </c>
      <c r="AE215" s="1" t="str">
        <f t="shared" si="33"/>
        <v>Tuesday</v>
      </c>
      <c r="AF215" s="2">
        <v>0.42406250000000001</v>
      </c>
      <c r="AG215" s="2">
        <f t="shared" si="34"/>
        <v>0.41666666666666663</v>
      </c>
      <c r="AH215" t="s">
        <v>27</v>
      </c>
    </row>
    <row r="216" spans="1:34" x14ac:dyDescent="0.25">
      <c r="A216">
        <v>1548060</v>
      </c>
      <c r="B216" t="s">
        <v>88</v>
      </c>
      <c r="E216">
        <v>53217</v>
      </c>
      <c r="F216" t="s">
        <v>23</v>
      </c>
      <c r="G216" t="s">
        <v>89</v>
      </c>
      <c r="H216">
        <v>5419</v>
      </c>
      <c r="I216" t="s">
        <v>33</v>
      </c>
      <c r="J216">
        <f>VLOOKUP(I216,Key!$A$1:$C$72,2,FALSE)</f>
        <v>43.034619999999997</v>
      </c>
      <c r="K216">
        <f>VLOOKUP(I216,Key!$A$1:$C$72,3,FALSE)</f>
        <v>-87.917500000000004</v>
      </c>
      <c r="L216" t="s">
        <v>70</v>
      </c>
      <c r="M216">
        <f>VLOOKUP(L216,Key!$A$1:$C$72,2,FALSE)</f>
        <v>43.053040000000003</v>
      </c>
      <c r="N216">
        <f>VLOOKUP(L216,Key!$A$1:$C$72,3,FALSE)</f>
        <v>-87.897660000000002</v>
      </c>
      <c r="O216">
        <v>22</v>
      </c>
      <c r="P216">
        <v>0</v>
      </c>
      <c r="Q216">
        <v>3.3</v>
      </c>
      <c r="R216">
        <v>3.1</v>
      </c>
      <c r="S216">
        <v>132</v>
      </c>
      <c r="T216">
        <f t="shared" si="35"/>
        <v>-1</v>
      </c>
      <c r="U216" s="1">
        <v>42815</v>
      </c>
      <c r="V216" s="3">
        <f t="shared" si="29"/>
        <v>42795</v>
      </c>
      <c r="W216" s="4">
        <f t="shared" si="36"/>
        <v>42815</v>
      </c>
      <c r="X216" s="1" t="str">
        <f t="shared" si="30"/>
        <v>Tuesday</v>
      </c>
      <c r="Y216" s="2">
        <v>0.91192129629629637</v>
      </c>
      <c r="Z216" s="2">
        <f t="shared" si="31"/>
        <v>0.91666666666666663</v>
      </c>
      <c r="AA216">
        <f>1</f>
        <v>1</v>
      </c>
      <c r="AB216" s="1">
        <v>42815</v>
      </c>
      <c r="AC216" s="3">
        <f t="shared" si="32"/>
        <v>42795</v>
      </c>
      <c r="AD216" s="4">
        <f t="shared" si="37"/>
        <v>42815</v>
      </c>
      <c r="AE216" s="1" t="str">
        <f t="shared" si="33"/>
        <v>Tuesday</v>
      </c>
      <c r="AF216" s="2">
        <v>0.92774305555555558</v>
      </c>
      <c r="AG216" s="2">
        <f t="shared" si="34"/>
        <v>0.91666666666666663</v>
      </c>
      <c r="AH216" t="s">
        <v>27</v>
      </c>
    </row>
    <row r="217" spans="1:34" x14ac:dyDescent="0.25">
      <c r="A217">
        <v>1306778</v>
      </c>
      <c r="B217" t="s">
        <v>88</v>
      </c>
      <c r="E217">
        <v>53204</v>
      </c>
      <c r="F217" t="s">
        <v>23</v>
      </c>
      <c r="G217" t="s">
        <v>89</v>
      </c>
      <c r="H217">
        <v>5431</v>
      </c>
      <c r="I217" t="s">
        <v>38</v>
      </c>
      <c r="J217">
        <f>VLOOKUP(I217,Key!$A$1:$C$72,2,FALSE)</f>
        <v>43.004728999999998</v>
      </c>
      <c r="K217">
        <f>VLOOKUP(I217,Key!$A$1:$C$72,3,FALSE)</f>
        <v>-87.905463999999995</v>
      </c>
      <c r="L217" t="s">
        <v>40</v>
      </c>
      <c r="M217">
        <f>VLOOKUP(L217,Key!$A$1:$C$72,2,FALSE)</f>
        <v>43.031480000000002</v>
      </c>
      <c r="N217">
        <f>VLOOKUP(L217,Key!$A$1:$C$72,3,FALSE)</f>
        <v>-87.908169999999998</v>
      </c>
      <c r="O217">
        <v>13</v>
      </c>
      <c r="P217">
        <v>0</v>
      </c>
      <c r="Q217">
        <v>2</v>
      </c>
      <c r="R217">
        <v>1.9</v>
      </c>
      <c r="S217">
        <v>78</v>
      </c>
      <c r="T217">
        <f t="shared" si="35"/>
        <v>-1</v>
      </c>
      <c r="U217" s="1">
        <v>42816</v>
      </c>
      <c r="V217" s="3">
        <f t="shared" si="29"/>
        <v>42795</v>
      </c>
      <c r="W217" s="4">
        <f t="shared" si="36"/>
        <v>42816</v>
      </c>
      <c r="X217" s="1" t="str">
        <f t="shared" si="30"/>
        <v>Wednesday</v>
      </c>
      <c r="Y217" s="2">
        <v>0.61115740740740743</v>
      </c>
      <c r="Z217" s="2">
        <f t="shared" si="31"/>
        <v>0.625</v>
      </c>
      <c r="AA217">
        <f>1</f>
        <v>1</v>
      </c>
      <c r="AB217" s="1">
        <v>42816</v>
      </c>
      <c r="AC217" s="3">
        <f t="shared" si="32"/>
        <v>42795</v>
      </c>
      <c r="AD217" s="4">
        <f t="shared" si="37"/>
        <v>42816</v>
      </c>
      <c r="AE217" s="1" t="str">
        <f t="shared" si="33"/>
        <v>Wednesday</v>
      </c>
      <c r="AF217" s="2">
        <v>0.62031249999999993</v>
      </c>
      <c r="AG217" s="2">
        <f t="shared" si="34"/>
        <v>0.625</v>
      </c>
      <c r="AH217" t="s">
        <v>27</v>
      </c>
    </row>
    <row r="218" spans="1:34" x14ac:dyDescent="0.25">
      <c r="A218">
        <v>1549310</v>
      </c>
      <c r="B218" t="s">
        <v>88</v>
      </c>
      <c r="E218">
        <v>53219</v>
      </c>
      <c r="F218" t="s">
        <v>23</v>
      </c>
      <c r="G218" t="s">
        <v>89</v>
      </c>
      <c r="H218">
        <v>1</v>
      </c>
      <c r="I218" t="s">
        <v>36</v>
      </c>
      <c r="J218">
        <f>VLOOKUP(I218,Key!$A$1:$C$72,2,FALSE)</f>
        <v>43.038580000000003</v>
      </c>
      <c r="K218">
        <f>VLOOKUP(I218,Key!$A$1:$C$72,3,FALSE)</f>
        <v>-87.90934</v>
      </c>
      <c r="L218" t="s">
        <v>36</v>
      </c>
      <c r="M218">
        <f>VLOOKUP(L218,Key!$A$1:$C$72,2,FALSE)</f>
        <v>43.038580000000003</v>
      </c>
      <c r="N218">
        <f>VLOOKUP(L218,Key!$A$1:$C$72,3,FALSE)</f>
        <v>-87.90934</v>
      </c>
      <c r="O218">
        <v>87</v>
      </c>
      <c r="P218">
        <v>6</v>
      </c>
      <c r="Q218">
        <v>13.1</v>
      </c>
      <c r="R218">
        <v>12.4</v>
      </c>
      <c r="S218">
        <v>522</v>
      </c>
      <c r="T218">
        <f t="shared" si="35"/>
        <v>-1</v>
      </c>
      <c r="U218" s="1">
        <v>42817</v>
      </c>
      <c r="V218" s="3">
        <f t="shared" si="29"/>
        <v>42795</v>
      </c>
      <c r="W218" s="4">
        <f t="shared" si="36"/>
        <v>42817</v>
      </c>
      <c r="X218" s="1" t="str">
        <f t="shared" si="30"/>
        <v>Thursday</v>
      </c>
      <c r="Y218" s="2">
        <v>0.55920138888888882</v>
      </c>
      <c r="Z218" s="2">
        <f t="shared" si="31"/>
        <v>0.54166666666666663</v>
      </c>
      <c r="AA218">
        <f>1</f>
        <v>1</v>
      </c>
      <c r="AB218" s="1">
        <v>42817</v>
      </c>
      <c r="AC218" s="3">
        <f t="shared" si="32"/>
        <v>42795</v>
      </c>
      <c r="AD218" s="4">
        <f t="shared" si="37"/>
        <v>42817</v>
      </c>
      <c r="AE218" s="1" t="str">
        <f t="shared" si="33"/>
        <v>Thursday</v>
      </c>
      <c r="AF218" s="2">
        <v>0.61951388888888892</v>
      </c>
      <c r="AG218" s="2">
        <f t="shared" si="34"/>
        <v>0.625</v>
      </c>
      <c r="AH218" t="s">
        <v>35</v>
      </c>
    </row>
    <row r="219" spans="1:34" x14ac:dyDescent="0.25">
      <c r="A219">
        <v>1549408</v>
      </c>
      <c r="B219" t="s">
        <v>88</v>
      </c>
      <c r="E219">
        <v>48025</v>
      </c>
      <c r="F219" t="s">
        <v>23</v>
      </c>
      <c r="G219" t="s">
        <v>89</v>
      </c>
      <c r="H219">
        <v>11054</v>
      </c>
      <c r="I219" t="s">
        <v>36</v>
      </c>
      <c r="J219">
        <f>VLOOKUP(I219,Key!$A$1:$C$72,2,FALSE)</f>
        <v>43.038580000000003</v>
      </c>
      <c r="K219">
        <f>VLOOKUP(I219,Key!$A$1:$C$72,3,FALSE)</f>
        <v>-87.90934</v>
      </c>
      <c r="L219" t="s">
        <v>74</v>
      </c>
      <c r="M219">
        <f>VLOOKUP(L219,Key!$A$1:$C$72,2,FALSE)</f>
        <v>43.040154000000001</v>
      </c>
      <c r="N219">
        <f>VLOOKUP(L219,Key!$A$1:$C$72,3,FALSE)</f>
        <v>-87.932113000000001</v>
      </c>
      <c r="O219">
        <v>10</v>
      </c>
      <c r="P219">
        <v>0</v>
      </c>
      <c r="Q219">
        <v>1.5</v>
      </c>
      <c r="R219">
        <v>1.4</v>
      </c>
      <c r="S219">
        <v>60</v>
      </c>
      <c r="T219">
        <f t="shared" si="35"/>
        <v>-1</v>
      </c>
      <c r="U219" s="1">
        <v>42817</v>
      </c>
      <c r="V219" s="3">
        <f t="shared" si="29"/>
        <v>42795</v>
      </c>
      <c r="W219" s="4">
        <f t="shared" si="36"/>
        <v>42817</v>
      </c>
      <c r="X219" s="1" t="str">
        <f t="shared" si="30"/>
        <v>Thursday</v>
      </c>
      <c r="Y219" s="2">
        <v>0.60931712962962969</v>
      </c>
      <c r="Z219" s="2">
        <f t="shared" si="31"/>
        <v>0.625</v>
      </c>
      <c r="AA219">
        <f>1</f>
        <v>1</v>
      </c>
      <c r="AB219" s="1">
        <v>42817</v>
      </c>
      <c r="AC219" s="3">
        <f t="shared" si="32"/>
        <v>42795</v>
      </c>
      <c r="AD219" s="4">
        <f t="shared" si="37"/>
        <v>42817</v>
      </c>
      <c r="AE219" s="1" t="str">
        <f t="shared" si="33"/>
        <v>Thursday</v>
      </c>
      <c r="AF219" s="2">
        <v>0.61646990740740748</v>
      </c>
      <c r="AG219" s="2">
        <f t="shared" si="34"/>
        <v>0.625</v>
      </c>
      <c r="AH219" t="s">
        <v>27</v>
      </c>
    </row>
    <row r="220" spans="1:34" x14ac:dyDescent="0.25">
      <c r="A220">
        <v>1242204</v>
      </c>
      <c r="B220" t="s">
        <v>88</v>
      </c>
      <c r="E220">
        <v>53202</v>
      </c>
      <c r="F220" t="s">
        <v>23</v>
      </c>
      <c r="G220" t="s">
        <v>89</v>
      </c>
      <c r="H220">
        <v>109</v>
      </c>
      <c r="I220" t="s">
        <v>69</v>
      </c>
      <c r="J220">
        <f>VLOOKUP(I220,Key!$A$1:$C$72,2,FALSE)</f>
        <v>43.048200000000001</v>
      </c>
      <c r="K220">
        <f>VLOOKUP(I220,Key!$A$1:$C$72,3,FALSE)</f>
        <v>-87.900859999999994</v>
      </c>
      <c r="L220" t="s">
        <v>82</v>
      </c>
      <c r="M220">
        <f>VLOOKUP(L220,Key!$A$1:$C$72,2,FALSE)</f>
        <v>43.026229999999998</v>
      </c>
      <c r="N220">
        <f>VLOOKUP(L220,Key!$A$1:$C$72,3,FALSE)</f>
        <v>-87.912809999999993</v>
      </c>
      <c r="O220">
        <v>12</v>
      </c>
      <c r="P220">
        <v>0</v>
      </c>
      <c r="Q220">
        <v>1.8</v>
      </c>
      <c r="R220">
        <v>1.7</v>
      </c>
      <c r="S220">
        <v>72</v>
      </c>
      <c r="T220">
        <f t="shared" si="35"/>
        <v>-1</v>
      </c>
      <c r="U220" s="1">
        <v>42817</v>
      </c>
      <c r="V220" s="3">
        <f t="shared" si="29"/>
        <v>42795</v>
      </c>
      <c r="W220" s="4">
        <f t="shared" si="36"/>
        <v>42817</v>
      </c>
      <c r="X220" s="1" t="str">
        <f t="shared" si="30"/>
        <v>Thursday</v>
      </c>
      <c r="Y220" s="2">
        <v>0.63907407407407402</v>
      </c>
      <c r="Z220" s="2">
        <f t="shared" si="31"/>
        <v>0.625</v>
      </c>
      <c r="AA220">
        <f>1</f>
        <v>1</v>
      </c>
      <c r="AB220" s="1">
        <v>42817</v>
      </c>
      <c r="AC220" s="3">
        <f t="shared" si="32"/>
        <v>42795</v>
      </c>
      <c r="AD220" s="4">
        <f t="shared" si="37"/>
        <v>42817</v>
      </c>
      <c r="AE220" s="1" t="str">
        <f t="shared" si="33"/>
        <v>Thursday</v>
      </c>
      <c r="AF220" s="2">
        <v>0.64766203703703706</v>
      </c>
      <c r="AG220" s="2">
        <f t="shared" si="34"/>
        <v>0.66666666666666663</v>
      </c>
      <c r="AH220" t="s">
        <v>27</v>
      </c>
    </row>
    <row r="221" spans="1:34" x14ac:dyDescent="0.25">
      <c r="A221">
        <v>1549229</v>
      </c>
      <c r="B221" t="s">
        <v>88</v>
      </c>
      <c r="E221">
        <v>61820</v>
      </c>
      <c r="F221" t="s">
        <v>23</v>
      </c>
      <c r="G221" t="s">
        <v>89</v>
      </c>
      <c r="H221">
        <v>11095</v>
      </c>
      <c r="I221" t="s">
        <v>70</v>
      </c>
      <c r="J221">
        <f>VLOOKUP(I221,Key!$A$1:$C$72,2,FALSE)</f>
        <v>43.053040000000003</v>
      </c>
      <c r="K221">
        <f>VLOOKUP(I221,Key!$A$1:$C$72,3,FALSE)</f>
        <v>-87.897660000000002</v>
      </c>
      <c r="L221" t="s">
        <v>29</v>
      </c>
      <c r="M221">
        <f>VLOOKUP(L221,Key!$A$1:$C$72,2,FALSE)</f>
        <v>43.042490000000001</v>
      </c>
      <c r="N221">
        <f>VLOOKUP(L221,Key!$A$1:$C$72,3,FALSE)</f>
        <v>-87.909959999999998</v>
      </c>
      <c r="O221">
        <v>11</v>
      </c>
      <c r="P221">
        <v>0</v>
      </c>
      <c r="Q221">
        <v>1.7</v>
      </c>
      <c r="R221">
        <v>1.6</v>
      </c>
      <c r="S221">
        <v>66</v>
      </c>
      <c r="T221">
        <f t="shared" si="35"/>
        <v>-1</v>
      </c>
      <c r="U221" s="1">
        <v>42817</v>
      </c>
      <c r="V221" s="3">
        <f t="shared" si="29"/>
        <v>42795</v>
      </c>
      <c r="W221" s="4">
        <f t="shared" si="36"/>
        <v>42817</v>
      </c>
      <c r="X221" s="1" t="str">
        <f t="shared" si="30"/>
        <v>Thursday</v>
      </c>
      <c r="Y221" s="2">
        <v>0.66820601851851846</v>
      </c>
      <c r="Z221" s="2">
        <f t="shared" si="31"/>
        <v>0.66666666666666663</v>
      </c>
      <c r="AA221">
        <f>1</f>
        <v>1</v>
      </c>
      <c r="AB221" s="1">
        <v>42817</v>
      </c>
      <c r="AC221" s="3">
        <f t="shared" si="32"/>
        <v>42795</v>
      </c>
      <c r="AD221" s="4">
        <f t="shared" si="37"/>
        <v>42817</v>
      </c>
      <c r="AE221" s="1" t="str">
        <f t="shared" si="33"/>
        <v>Thursday</v>
      </c>
      <c r="AF221" s="2">
        <v>0.6762731481481481</v>
      </c>
      <c r="AG221" s="2">
        <f t="shared" si="34"/>
        <v>0.66666666666666663</v>
      </c>
      <c r="AH221" t="s">
        <v>27</v>
      </c>
    </row>
    <row r="222" spans="1:34" x14ac:dyDescent="0.25">
      <c r="A222">
        <v>1550020</v>
      </c>
      <c r="B222" t="s">
        <v>88</v>
      </c>
      <c r="E222">
        <v>54311</v>
      </c>
      <c r="F222" t="s">
        <v>23</v>
      </c>
      <c r="G222" t="s">
        <v>89</v>
      </c>
      <c r="H222">
        <v>5585</v>
      </c>
      <c r="I222" t="s">
        <v>54</v>
      </c>
      <c r="J222">
        <f>VLOOKUP(I222,Key!$A$1:$C$72,2,FALSE)</f>
        <v>43.046570000000003</v>
      </c>
      <c r="K222">
        <f>VLOOKUP(I222,Key!$A$1:$C$72,3,FALSE)</f>
        <v>-87.908720000000002</v>
      </c>
      <c r="L222" t="s">
        <v>54</v>
      </c>
      <c r="M222">
        <f>VLOOKUP(L222,Key!$A$1:$C$72,2,FALSE)</f>
        <v>43.046570000000003</v>
      </c>
      <c r="N222">
        <f>VLOOKUP(L222,Key!$A$1:$C$72,3,FALSE)</f>
        <v>-87.908720000000002</v>
      </c>
      <c r="O222">
        <v>86</v>
      </c>
      <c r="P222">
        <v>6</v>
      </c>
      <c r="Q222">
        <v>12.9</v>
      </c>
      <c r="R222">
        <v>12.3</v>
      </c>
      <c r="S222">
        <v>516</v>
      </c>
      <c r="T222">
        <f t="shared" si="35"/>
        <v>-1</v>
      </c>
      <c r="U222" s="1">
        <v>42818</v>
      </c>
      <c r="V222" s="3">
        <f t="shared" si="29"/>
        <v>42795</v>
      </c>
      <c r="W222" s="4">
        <f t="shared" si="36"/>
        <v>42818</v>
      </c>
      <c r="X222" s="1" t="str">
        <f t="shared" si="30"/>
        <v>Friday</v>
      </c>
      <c r="Y222" s="2">
        <v>0.46752314814814816</v>
      </c>
      <c r="Z222" s="2">
        <f t="shared" si="31"/>
        <v>0.45833333333333331</v>
      </c>
      <c r="AA222">
        <f>1</f>
        <v>1</v>
      </c>
      <c r="AB222" s="1">
        <v>42818</v>
      </c>
      <c r="AC222" s="3">
        <f t="shared" si="32"/>
        <v>42795</v>
      </c>
      <c r="AD222" s="4">
        <f t="shared" si="37"/>
        <v>42818</v>
      </c>
      <c r="AE222" s="1" t="str">
        <f t="shared" si="33"/>
        <v>Friday</v>
      </c>
      <c r="AF222" s="2">
        <v>0.52731481481481479</v>
      </c>
      <c r="AG222" s="2">
        <f t="shared" si="34"/>
        <v>0.54166666666666663</v>
      </c>
      <c r="AH222" t="s">
        <v>35</v>
      </c>
    </row>
    <row r="223" spans="1:34" x14ac:dyDescent="0.25">
      <c r="A223">
        <v>1550107</v>
      </c>
      <c r="B223" t="s">
        <v>88</v>
      </c>
      <c r="E223">
        <v>53218</v>
      </c>
      <c r="F223" t="s">
        <v>23</v>
      </c>
      <c r="G223" t="s">
        <v>89</v>
      </c>
      <c r="H223">
        <v>5468</v>
      </c>
      <c r="I223" t="s">
        <v>87</v>
      </c>
      <c r="J223">
        <f>VLOOKUP(I223,Key!$A$1:$C$72,2,FALSE)</f>
        <v>43.077359999999999</v>
      </c>
      <c r="K223">
        <f>VLOOKUP(I223,Key!$A$1:$C$72,3,FALSE)</f>
        <v>-87.880769999999998</v>
      </c>
      <c r="L223" t="s">
        <v>87</v>
      </c>
      <c r="M223">
        <f>VLOOKUP(L223,Key!$A$1:$C$72,2,FALSE)</f>
        <v>43.077359999999999</v>
      </c>
      <c r="N223">
        <f>VLOOKUP(L223,Key!$A$1:$C$72,3,FALSE)</f>
        <v>-87.880769999999998</v>
      </c>
      <c r="O223">
        <v>21</v>
      </c>
      <c r="P223">
        <v>0</v>
      </c>
      <c r="Q223">
        <v>3.2</v>
      </c>
      <c r="R223">
        <v>3</v>
      </c>
      <c r="S223">
        <v>126</v>
      </c>
      <c r="T223">
        <f t="shared" si="35"/>
        <v>-1</v>
      </c>
      <c r="U223" s="1">
        <v>42818</v>
      </c>
      <c r="V223" s="3">
        <f t="shared" si="29"/>
        <v>42795</v>
      </c>
      <c r="W223" s="4">
        <f t="shared" si="36"/>
        <v>42818</v>
      </c>
      <c r="X223" s="1" t="str">
        <f t="shared" si="30"/>
        <v>Friday</v>
      </c>
      <c r="Y223" s="2">
        <v>0.50578703703703709</v>
      </c>
      <c r="Z223" s="2">
        <f t="shared" si="31"/>
        <v>0.5</v>
      </c>
      <c r="AA223">
        <f>1</f>
        <v>1</v>
      </c>
      <c r="AB223" s="1">
        <v>42818</v>
      </c>
      <c r="AC223" s="3">
        <f t="shared" si="32"/>
        <v>42795</v>
      </c>
      <c r="AD223" s="4">
        <f t="shared" si="37"/>
        <v>42818</v>
      </c>
      <c r="AE223" s="1" t="str">
        <f t="shared" si="33"/>
        <v>Friday</v>
      </c>
      <c r="AF223" s="2">
        <v>0.52013888888888882</v>
      </c>
      <c r="AG223" s="2">
        <f t="shared" si="34"/>
        <v>0.5</v>
      </c>
      <c r="AH223" t="s">
        <v>35</v>
      </c>
    </row>
    <row r="224" spans="1:34" x14ac:dyDescent="0.25">
      <c r="A224">
        <v>1550132</v>
      </c>
      <c r="B224" t="s">
        <v>88</v>
      </c>
      <c r="E224">
        <v>53207</v>
      </c>
      <c r="F224" t="s">
        <v>23</v>
      </c>
      <c r="G224" t="s">
        <v>89</v>
      </c>
      <c r="H224">
        <v>243</v>
      </c>
      <c r="I224" t="s">
        <v>62</v>
      </c>
      <c r="J224">
        <f>VLOOKUP(I224,Key!$A$1:$C$72,2,FALSE)</f>
        <v>43.058010000000003</v>
      </c>
      <c r="K224">
        <f>VLOOKUP(I224,Key!$A$1:$C$72,3,FALSE)</f>
        <v>-87.877300000000005</v>
      </c>
      <c r="L224" t="s">
        <v>36</v>
      </c>
      <c r="M224">
        <f>VLOOKUP(L224,Key!$A$1:$C$72,2,FALSE)</f>
        <v>43.038580000000003</v>
      </c>
      <c r="N224">
        <f>VLOOKUP(L224,Key!$A$1:$C$72,3,FALSE)</f>
        <v>-87.90934</v>
      </c>
      <c r="O224">
        <v>51</v>
      </c>
      <c r="P224">
        <v>3</v>
      </c>
      <c r="Q224">
        <v>7.7</v>
      </c>
      <c r="R224">
        <v>7.3</v>
      </c>
      <c r="S224">
        <v>306</v>
      </c>
      <c r="T224">
        <f t="shared" si="35"/>
        <v>-1</v>
      </c>
      <c r="U224" s="1">
        <v>42818</v>
      </c>
      <c r="V224" s="3">
        <f t="shared" si="29"/>
        <v>42795</v>
      </c>
      <c r="W224" s="4">
        <f t="shared" si="36"/>
        <v>42818</v>
      </c>
      <c r="X224" s="1" t="str">
        <f t="shared" si="30"/>
        <v>Friday</v>
      </c>
      <c r="Y224" s="2">
        <v>0.52435185185185185</v>
      </c>
      <c r="Z224" s="2">
        <f t="shared" si="31"/>
        <v>0.54166666666666663</v>
      </c>
      <c r="AA224">
        <f>1</f>
        <v>1</v>
      </c>
      <c r="AB224" s="1">
        <v>42818</v>
      </c>
      <c r="AC224" s="3">
        <f t="shared" si="32"/>
        <v>42795</v>
      </c>
      <c r="AD224" s="4">
        <f t="shared" si="37"/>
        <v>42818</v>
      </c>
      <c r="AE224" s="1" t="str">
        <f t="shared" si="33"/>
        <v>Friday</v>
      </c>
      <c r="AF224" s="2">
        <v>0.56031249999999999</v>
      </c>
      <c r="AG224" s="2">
        <f t="shared" si="34"/>
        <v>0.54166666666666663</v>
      </c>
      <c r="AH224" t="s">
        <v>27</v>
      </c>
    </row>
    <row r="225" spans="1:34" x14ac:dyDescent="0.25">
      <c r="A225">
        <v>1550198</v>
      </c>
      <c r="B225" t="s">
        <v>88</v>
      </c>
      <c r="E225">
        <v>53211</v>
      </c>
      <c r="F225" t="s">
        <v>23</v>
      </c>
      <c r="G225" t="s">
        <v>89</v>
      </c>
      <c r="H225">
        <v>1</v>
      </c>
      <c r="I225" t="s">
        <v>80</v>
      </c>
      <c r="J225">
        <f>VLOOKUP(I225,Key!$A$1:$C$72,2,FALSE)</f>
        <v>43.052460000000004</v>
      </c>
      <c r="K225">
        <f>VLOOKUP(I225,Key!$A$1:$C$72,3,FALSE)</f>
        <v>-87.891000000000005</v>
      </c>
      <c r="L225" t="s">
        <v>80</v>
      </c>
      <c r="M225">
        <f>VLOOKUP(L225,Key!$A$1:$C$72,2,FALSE)</f>
        <v>43.052460000000004</v>
      </c>
      <c r="N225">
        <f>VLOOKUP(L225,Key!$A$1:$C$72,3,FALSE)</f>
        <v>-87.891000000000005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35"/>
        <v>-1</v>
      </c>
      <c r="U225" s="1">
        <v>42818</v>
      </c>
      <c r="V225" s="3">
        <f t="shared" si="29"/>
        <v>42795</v>
      </c>
      <c r="W225" s="4">
        <f t="shared" si="36"/>
        <v>42818</v>
      </c>
      <c r="X225" s="1" t="str">
        <f t="shared" si="30"/>
        <v>Friday</v>
      </c>
      <c r="Y225" s="2">
        <v>0.55555555555555558</v>
      </c>
      <c r="Z225" s="2">
        <f t="shared" si="31"/>
        <v>0.54166666666666663</v>
      </c>
      <c r="AA225">
        <f>1</f>
        <v>1</v>
      </c>
      <c r="AB225" s="1">
        <v>42818</v>
      </c>
      <c r="AC225" s="3">
        <f t="shared" si="32"/>
        <v>42795</v>
      </c>
      <c r="AD225" s="4">
        <f t="shared" si="37"/>
        <v>42818</v>
      </c>
      <c r="AE225" s="1" t="str">
        <f t="shared" si="33"/>
        <v>Friday</v>
      </c>
      <c r="AF225" s="2">
        <v>0.55583333333333329</v>
      </c>
      <c r="AG225" s="2">
        <f t="shared" si="34"/>
        <v>0.54166666666666663</v>
      </c>
      <c r="AH225" t="s">
        <v>35</v>
      </c>
    </row>
    <row r="226" spans="1:34" x14ac:dyDescent="0.25">
      <c r="A226">
        <v>1306778</v>
      </c>
      <c r="B226" t="s">
        <v>88</v>
      </c>
      <c r="E226">
        <v>53204</v>
      </c>
      <c r="F226" t="s">
        <v>23</v>
      </c>
      <c r="G226" t="s">
        <v>89</v>
      </c>
      <c r="H226">
        <v>333</v>
      </c>
      <c r="I226" t="s">
        <v>38</v>
      </c>
      <c r="J226">
        <f>VLOOKUP(I226,Key!$A$1:$C$72,2,FALSE)</f>
        <v>43.004728999999998</v>
      </c>
      <c r="K226">
        <f>VLOOKUP(I226,Key!$A$1:$C$72,3,FALSE)</f>
        <v>-87.905463999999995</v>
      </c>
      <c r="L226" t="s">
        <v>104</v>
      </c>
      <c r="M226">
        <f>VLOOKUP(L226,Key!$A$1:$C$72,2,FALSE)</f>
        <v>43.020020000000002</v>
      </c>
      <c r="N226">
        <f>VLOOKUP(L226,Key!$A$1:$C$72,3,FALSE)</f>
        <v>-87.912540000000007</v>
      </c>
      <c r="O226">
        <v>9</v>
      </c>
      <c r="P226">
        <v>0</v>
      </c>
      <c r="Q226">
        <v>1.4</v>
      </c>
      <c r="R226">
        <v>1.3</v>
      </c>
      <c r="S226">
        <v>54</v>
      </c>
      <c r="T226">
        <f t="shared" si="35"/>
        <v>-1</v>
      </c>
      <c r="U226" s="1">
        <v>42818</v>
      </c>
      <c r="V226" s="3">
        <f t="shared" si="29"/>
        <v>42795</v>
      </c>
      <c r="W226" s="4">
        <f t="shared" si="36"/>
        <v>42818</v>
      </c>
      <c r="X226" s="1" t="str">
        <f t="shared" si="30"/>
        <v>Friday</v>
      </c>
      <c r="Y226" s="2">
        <v>0.66239583333333341</v>
      </c>
      <c r="Z226" s="2">
        <f t="shared" si="31"/>
        <v>0.66666666666666663</v>
      </c>
      <c r="AA226">
        <f>1</f>
        <v>1</v>
      </c>
      <c r="AB226" s="1">
        <v>42818</v>
      </c>
      <c r="AC226" s="3">
        <f t="shared" si="32"/>
        <v>42795</v>
      </c>
      <c r="AD226" s="4">
        <f t="shared" si="37"/>
        <v>42818</v>
      </c>
      <c r="AE226" s="1" t="str">
        <f t="shared" si="33"/>
        <v>Friday</v>
      </c>
      <c r="AF226" s="2">
        <v>0.66851851851851851</v>
      </c>
      <c r="AG226" s="2">
        <f t="shared" si="34"/>
        <v>0.66666666666666663</v>
      </c>
      <c r="AH226" t="s">
        <v>27</v>
      </c>
    </row>
    <row r="227" spans="1:34" x14ac:dyDescent="0.25">
      <c r="A227">
        <v>1550480</v>
      </c>
      <c r="B227" t="s">
        <v>88</v>
      </c>
      <c r="E227">
        <v>53208</v>
      </c>
      <c r="F227" t="s">
        <v>23</v>
      </c>
      <c r="G227" t="s">
        <v>89</v>
      </c>
      <c r="H227">
        <v>5584</v>
      </c>
      <c r="I227" t="s">
        <v>62</v>
      </c>
      <c r="J227">
        <f>VLOOKUP(I227,Key!$A$1:$C$72,2,FALSE)</f>
        <v>43.058010000000003</v>
      </c>
      <c r="K227">
        <f>VLOOKUP(I227,Key!$A$1:$C$72,3,FALSE)</f>
        <v>-87.877300000000005</v>
      </c>
      <c r="L227" t="s">
        <v>62</v>
      </c>
      <c r="M227">
        <f>VLOOKUP(L227,Key!$A$1:$C$72,2,FALSE)</f>
        <v>43.058010000000003</v>
      </c>
      <c r="N227">
        <f>VLOOKUP(L227,Key!$A$1:$C$72,3,FALSE)</f>
        <v>-87.877300000000005</v>
      </c>
      <c r="O227">
        <v>42</v>
      </c>
      <c r="P227">
        <v>3</v>
      </c>
      <c r="Q227">
        <v>6.3</v>
      </c>
      <c r="R227">
        <v>6</v>
      </c>
      <c r="S227">
        <v>252</v>
      </c>
      <c r="T227">
        <f t="shared" si="35"/>
        <v>-1</v>
      </c>
      <c r="U227" s="1">
        <v>42818</v>
      </c>
      <c r="V227" s="3">
        <f t="shared" si="29"/>
        <v>42795</v>
      </c>
      <c r="W227" s="4">
        <f t="shared" si="36"/>
        <v>42818</v>
      </c>
      <c r="X227" s="1" t="str">
        <f t="shared" si="30"/>
        <v>Friday</v>
      </c>
      <c r="Y227" s="2">
        <v>0.66841435185185183</v>
      </c>
      <c r="Z227" s="2">
        <f t="shared" si="31"/>
        <v>0.66666666666666663</v>
      </c>
      <c r="AA227">
        <f>1</f>
        <v>1</v>
      </c>
      <c r="AB227" s="1">
        <v>42818</v>
      </c>
      <c r="AC227" s="3">
        <f t="shared" si="32"/>
        <v>42795</v>
      </c>
      <c r="AD227" s="4">
        <f t="shared" si="37"/>
        <v>42818</v>
      </c>
      <c r="AE227" s="1" t="str">
        <f t="shared" si="33"/>
        <v>Friday</v>
      </c>
      <c r="AF227" s="2">
        <v>0.69775462962962964</v>
      </c>
      <c r="AG227" s="2">
        <f t="shared" si="34"/>
        <v>0.70833333333333326</v>
      </c>
      <c r="AH227" t="s">
        <v>35</v>
      </c>
    </row>
    <row r="228" spans="1:34" x14ac:dyDescent="0.25">
      <c r="A228">
        <v>1552863</v>
      </c>
      <c r="B228" t="s">
        <v>88</v>
      </c>
      <c r="E228">
        <v>55114</v>
      </c>
      <c r="F228" t="s">
        <v>23</v>
      </c>
      <c r="G228" t="s">
        <v>89</v>
      </c>
      <c r="H228">
        <v>5496</v>
      </c>
      <c r="I228" t="s">
        <v>82</v>
      </c>
      <c r="J228">
        <f>VLOOKUP(I228,Key!$A$1:$C$72,2,FALSE)</f>
        <v>43.026229999999998</v>
      </c>
      <c r="K228">
        <f>VLOOKUP(I228,Key!$A$1:$C$72,3,FALSE)</f>
        <v>-87.912809999999993</v>
      </c>
      <c r="L228" t="s">
        <v>80</v>
      </c>
      <c r="M228">
        <f>VLOOKUP(L228,Key!$A$1:$C$72,2,FALSE)</f>
        <v>43.052460000000004</v>
      </c>
      <c r="N228">
        <f>VLOOKUP(L228,Key!$A$1:$C$72,3,FALSE)</f>
        <v>-87.891000000000005</v>
      </c>
      <c r="O228">
        <v>30</v>
      </c>
      <c r="P228">
        <v>0</v>
      </c>
      <c r="Q228">
        <v>4.5</v>
      </c>
      <c r="R228">
        <v>4.3</v>
      </c>
      <c r="S228">
        <v>180</v>
      </c>
      <c r="T228">
        <f t="shared" si="35"/>
        <v>-1</v>
      </c>
      <c r="U228" s="1">
        <v>42819</v>
      </c>
      <c r="V228" s="3">
        <f t="shared" si="29"/>
        <v>42795</v>
      </c>
      <c r="W228" s="4">
        <f t="shared" si="36"/>
        <v>42819</v>
      </c>
      <c r="X228" s="1" t="str">
        <f t="shared" si="30"/>
        <v>Saturday</v>
      </c>
      <c r="Y228" s="2">
        <v>0.76612268518518523</v>
      </c>
      <c r="Z228" s="2">
        <f t="shared" si="31"/>
        <v>0.75</v>
      </c>
      <c r="AA228">
        <f>1</f>
        <v>1</v>
      </c>
      <c r="AB228" s="1">
        <v>42819</v>
      </c>
      <c r="AC228" s="3">
        <f t="shared" si="32"/>
        <v>42795</v>
      </c>
      <c r="AD228" s="4">
        <f t="shared" si="37"/>
        <v>42819</v>
      </c>
      <c r="AE228" s="1" t="str">
        <f t="shared" si="33"/>
        <v>Saturday</v>
      </c>
      <c r="AF228" s="2">
        <v>0.78730324074074076</v>
      </c>
      <c r="AG228" s="2">
        <f t="shared" si="34"/>
        <v>0.79166666666666663</v>
      </c>
      <c r="AH228" t="s">
        <v>27</v>
      </c>
    </row>
    <row r="229" spans="1:34" x14ac:dyDescent="0.25">
      <c r="A229">
        <v>1553218</v>
      </c>
      <c r="B229" t="s">
        <v>88</v>
      </c>
      <c r="E229">
        <v>53207</v>
      </c>
      <c r="F229" t="s">
        <v>23</v>
      </c>
      <c r="G229" t="s">
        <v>89</v>
      </c>
      <c r="H229">
        <v>250</v>
      </c>
      <c r="I229" t="s">
        <v>36</v>
      </c>
      <c r="J229">
        <f>VLOOKUP(I229,Key!$A$1:$C$72,2,FALSE)</f>
        <v>43.038580000000003</v>
      </c>
      <c r="K229">
        <f>VLOOKUP(I229,Key!$A$1:$C$72,3,FALSE)</f>
        <v>-87.90934</v>
      </c>
      <c r="L229" t="s">
        <v>38</v>
      </c>
      <c r="M229">
        <f>VLOOKUP(L229,Key!$A$1:$C$72,2,FALSE)</f>
        <v>43.004728999999998</v>
      </c>
      <c r="N229">
        <f>VLOOKUP(L229,Key!$A$1:$C$72,3,FALSE)</f>
        <v>-87.905463999999995</v>
      </c>
      <c r="O229">
        <v>21</v>
      </c>
      <c r="P229">
        <v>0</v>
      </c>
      <c r="Q229">
        <v>3.2</v>
      </c>
      <c r="R229">
        <v>3</v>
      </c>
      <c r="S229">
        <v>126</v>
      </c>
      <c r="T229">
        <f t="shared" si="35"/>
        <v>-1</v>
      </c>
      <c r="U229" s="1">
        <v>42819</v>
      </c>
      <c r="V229" s="3">
        <f t="shared" si="29"/>
        <v>42795</v>
      </c>
      <c r="W229" s="4">
        <f t="shared" si="36"/>
        <v>42819</v>
      </c>
      <c r="X229" s="1" t="str">
        <f t="shared" si="30"/>
        <v>Saturday</v>
      </c>
      <c r="Y229" s="2">
        <v>0.96209490740740744</v>
      </c>
      <c r="Z229" s="2">
        <f t="shared" si="31"/>
        <v>0.95833333333333326</v>
      </c>
      <c r="AA229">
        <f>1</f>
        <v>1</v>
      </c>
      <c r="AB229" s="1">
        <v>42819</v>
      </c>
      <c r="AC229" s="3">
        <f t="shared" si="32"/>
        <v>42795</v>
      </c>
      <c r="AD229" s="4">
        <f t="shared" si="37"/>
        <v>42819</v>
      </c>
      <c r="AE229" s="1" t="str">
        <f t="shared" si="33"/>
        <v>Saturday</v>
      </c>
      <c r="AF229" s="2">
        <v>0.97671296296296306</v>
      </c>
      <c r="AG229" s="2">
        <f t="shared" si="34"/>
        <v>0.95833333333333326</v>
      </c>
      <c r="AH229" t="s">
        <v>27</v>
      </c>
    </row>
    <row r="230" spans="1:34" x14ac:dyDescent="0.25">
      <c r="A230">
        <v>1554022</v>
      </c>
      <c r="B230" t="s">
        <v>88</v>
      </c>
      <c r="E230">
        <v>53222</v>
      </c>
      <c r="F230" t="s">
        <v>23</v>
      </c>
      <c r="G230" t="s">
        <v>89</v>
      </c>
      <c r="H230">
        <v>276</v>
      </c>
      <c r="I230" t="s">
        <v>25</v>
      </c>
      <c r="J230">
        <f>VLOOKUP(I230,Key!$A$1:$C$72,2,FALSE)</f>
        <v>43.06044</v>
      </c>
      <c r="K230">
        <f>VLOOKUP(I230,Key!$A$1:$C$72,3,FALSE)</f>
        <v>-88.016239999999996</v>
      </c>
      <c r="L230" t="s">
        <v>25</v>
      </c>
      <c r="M230">
        <f>VLOOKUP(L230,Key!$A$1:$C$72,2,FALSE)</f>
        <v>43.06044</v>
      </c>
      <c r="N230">
        <f>VLOOKUP(L230,Key!$A$1:$C$72,3,FALSE)</f>
        <v>-88.016239999999996</v>
      </c>
      <c r="O230">
        <v>46</v>
      </c>
      <c r="P230">
        <v>3</v>
      </c>
      <c r="Q230">
        <v>6.9</v>
      </c>
      <c r="R230">
        <v>6.6</v>
      </c>
      <c r="S230">
        <v>276</v>
      </c>
      <c r="T230">
        <f t="shared" si="35"/>
        <v>-1</v>
      </c>
      <c r="U230" s="1">
        <v>42820</v>
      </c>
      <c r="V230" s="3">
        <f t="shared" si="29"/>
        <v>42795</v>
      </c>
      <c r="W230" s="4">
        <f t="shared" si="36"/>
        <v>42820</v>
      </c>
      <c r="X230" s="1" t="str">
        <f t="shared" si="30"/>
        <v>Sunday</v>
      </c>
      <c r="Y230" s="2">
        <v>0.55929398148148146</v>
      </c>
      <c r="Z230" s="2">
        <f t="shared" si="31"/>
        <v>0.54166666666666663</v>
      </c>
      <c r="AA230">
        <f>1</f>
        <v>1</v>
      </c>
      <c r="AB230" s="1">
        <v>42820</v>
      </c>
      <c r="AC230" s="3">
        <f t="shared" si="32"/>
        <v>42795</v>
      </c>
      <c r="AD230" s="4">
        <f t="shared" si="37"/>
        <v>42820</v>
      </c>
      <c r="AE230" s="1" t="str">
        <f t="shared" si="33"/>
        <v>Sunday</v>
      </c>
      <c r="AF230" s="2">
        <v>0.59098379629629627</v>
      </c>
      <c r="AG230" s="2">
        <f t="shared" si="34"/>
        <v>0.58333333333333326</v>
      </c>
      <c r="AH230" t="s">
        <v>35</v>
      </c>
    </row>
    <row r="231" spans="1:34" x14ac:dyDescent="0.25">
      <c r="A231">
        <v>1554459</v>
      </c>
      <c r="B231" t="s">
        <v>88</v>
      </c>
      <c r="E231">
        <v>53222</v>
      </c>
      <c r="F231" t="s">
        <v>23</v>
      </c>
      <c r="G231" t="s">
        <v>89</v>
      </c>
      <c r="H231">
        <v>5535</v>
      </c>
      <c r="I231" t="s">
        <v>26</v>
      </c>
      <c r="J231">
        <f>VLOOKUP(I231,Key!$A$1:$C$72,2,FALSE)</f>
        <v>43.060079999999999</v>
      </c>
      <c r="K231">
        <f>VLOOKUP(I231,Key!$A$1:$C$72,3,FALSE)</f>
        <v>-88.027349999999998</v>
      </c>
      <c r="L231" t="s">
        <v>26</v>
      </c>
      <c r="M231">
        <f>VLOOKUP(L231,Key!$A$1:$C$72,2,FALSE)</f>
        <v>43.060079999999999</v>
      </c>
      <c r="N231">
        <f>VLOOKUP(L231,Key!$A$1:$C$72,3,FALSE)</f>
        <v>-88.027349999999998</v>
      </c>
      <c r="O231">
        <v>87</v>
      </c>
      <c r="P231">
        <v>6</v>
      </c>
      <c r="Q231">
        <v>13.1</v>
      </c>
      <c r="R231">
        <v>12.4</v>
      </c>
      <c r="S231">
        <v>522</v>
      </c>
      <c r="T231">
        <f t="shared" si="35"/>
        <v>-1</v>
      </c>
      <c r="U231" s="1">
        <v>42820</v>
      </c>
      <c r="V231" s="3">
        <f t="shared" si="29"/>
        <v>42795</v>
      </c>
      <c r="W231" s="4">
        <f t="shared" si="36"/>
        <v>42820</v>
      </c>
      <c r="X231" s="1" t="str">
        <f t="shared" si="30"/>
        <v>Sunday</v>
      </c>
      <c r="Y231" s="2">
        <v>0.66344907407407405</v>
      </c>
      <c r="Z231" s="2">
        <f t="shared" si="31"/>
        <v>0.66666666666666663</v>
      </c>
      <c r="AA231">
        <f>1</f>
        <v>1</v>
      </c>
      <c r="AB231" s="1">
        <v>42820</v>
      </c>
      <c r="AC231" s="3">
        <f t="shared" si="32"/>
        <v>42795</v>
      </c>
      <c r="AD231" s="4">
        <f t="shared" si="37"/>
        <v>42820</v>
      </c>
      <c r="AE231" s="1" t="str">
        <f t="shared" si="33"/>
        <v>Sunday</v>
      </c>
      <c r="AF231" s="2">
        <v>0.72378472222222223</v>
      </c>
      <c r="AG231" s="2">
        <f t="shared" si="34"/>
        <v>0.70833333333333326</v>
      </c>
      <c r="AH231" t="s">
        <v>35</v>
      </c>
    </row>
    <row r="232" spans="1:34" x14ac:dyDescent="0.25">
      <c r="A232">
        <v>1555119</v>
      </c>
      <c r="B232" t="s">
        <v>88</v>
      </c>
      <c r="E232">
        <v>71459</v>
      </c>
      <c r="F232" t="s">
        <v>23</v>
      </c>
      <c r="G232" t="s">
        <v>89</v>
      </c>
      <c r="H232">
        <v>11101</v>
      </c>
      <c r="I232" t="s">
        <v>70</v>
      </c>
      <c r="J232">
        <f>VLOOKUP(I232,Key!$A$1:$C$72,2,FALSE)</f>
        <v>43.053040000000003</v>
      </c>
      <c r="K232">
        <f>VLOOKUP(I232,Key!$A$1:$C$72,3,FALSE)</f>
        <v>-87.897660000000002</v>
      </c>
      <c r="L232" t="s">
        <v>29</v>
      </c>
      <c r="M232">
        <f>VLOOKUP(L232,Key!$A$1:$C$72,2,FALSE)</f>
        <v>43.042490000000001</v>
      </c>
      <c r="N232">
        <f>VLOOKUP(L232,Key!$A$1:$C$72,3,FALSE)</f>
        <v>-87.909959999999998</v>
      </c>
      <c r="O232">
        <v>12</v>
      </c>
      <c r="P232">
        <v>0</v>
      </c>
      <c r="Q232">
        <v>1.8</v>
      </c>
      <c r="R232">
        <v>1.7</v>
      </c>
      <c r="S232">
        <v>72</v>
      </c>
      <c r="T232">
        <f t="shared" si="35"/>
        <v>-1</v>
      </c>
      <c r="U232" s="1">
        <v>42821</v>
      </c>
      <c r="V232" s="3">
        <f t="shared" si="29"/>
        <v>42795</v>
      </c>
      <c r="W232" s="4">
        <f t="shared" si="36"/>
        <v>42821</v>
      </c>
      <c r="X232" s="1" t="str">
        <f t="shared" si="30"/>
        <v>Monday</v>
      </c>
      <c r="Y232" s="2">
        <v>9.5925925925925928E-2</v>
      </c>
      <c r="Z232" s="2">
        <f t="shared" si="31"/>
        <v>8.3333333333333329E-2</v>
      </c>
      <c r="AA232">
        <f>1</f>
        <v>1</v>
      </c>
      <c r="AB232" s="1">
        <v>42821</v>
      </c>
      <c r="AC232" s="3">
        <f t="shared" si="32"/>
        <v>42795</v>
      </c>
      <c r="AD232" s="4">
        <f t="shared" si="37"/>
        <v>42821</v>
      </c>
      <c r="AE232" s="1" t="str">
        <f t="shared" si="33"/>
        <v>Monday</v>
      </c>
      <c r="AF232" s="2">
        <v>0.10464120370370371</v>
      </c>
      <c r="AG232" s="2">
        <f t="shared" si="34"/>
        <v>0.125</v>
      </c>
      <c r="AH232" t="s">
        <v>27</v>
      </c>
    </row>
    <row r="233" spans="1:34" x14ac:dyDescent="0.25">
      <c r="A233">
        <v>1371452</v>
      </c>
      <c r="B233" t="s">
        <v>88</v>
      </c>
      <c r="E233">
        <v>53202</v>
      </c>
      <c r="F233" t="s">
        <v>23</v>
      </c>
      <c r="G233" t="s">
        <v>89</v>
      </c>
      <c r="H233">
        <v>5470</v>
      </c>
      <c r="I233" t="s">
        <v>77</v>
      </c>
      <c r="J233">
        <f>VLOOKUP(I233,Key!$A$1:$C$72,2,FALSE)</f>
        <v>43.074655999999997</v>
      </c>
      <c r="K233">
        <f>VLOOKUP(I233,Key!$A$1:$C$72,3,FALSE)</f>
        <v>-87.889011999999994</v>
      </c>
      <c r="L233" t="s">
        <v>61</v>
      </c>
      <c r="M233">
        <f>VLOOKUP(L233,Key!$A$1:$C$72,2,FALSE)</f>
        <v>43.058619999999998</v>
      </c>
      <c r="N233">
        <f>VLOOKUP(L233,Key!$A$1:$C$72,3,FALSE)</f>
        <v>-87.885319999999993</v>
      </c>
      <c r="O233">
        <v>10</v>
      </c>
      <c r="P233">
        <v>0</v>
      </c>
      <c r="Q233">
        <v>1.5</v>
      </c>
      <c r="R233">
        <v>1.4</v>
      </c>
      <c r="S233">
        <v>60</v>
      </c>
      <c r="T233">
        <f t="shared" si="35"/>
        <v>-1</v>
      </c>
      <c r="U233" s="1">
        <v>42821</v>
      </c>
      <c r="V233" s="3">
        <f t="shared" si="29"/>
        <v>42795</v>
      </c>
      <c r="W233" s="4">
        <f t="shared" si="36"/>
        <v>42821</v>
      </c>
      <c r="X233" s="1" t="str">
        <f t="shared" si="30"/>
        <v>Monday</v>
      </c>
      <c r="Y233" s="2">
        <v>0.46591435185185182</v>
      </c>
      <c r="Z233" s="2">
        <f t="shared" si="31"/>
        <v>0.45833333333333331</v>
      </c>
      <c r="AA233">
        <f>1</f>
        <v>1</v>
      </c>
      <c r="AB233" s="1">
        <v>42821</v>
      </c>
      <c r="AC233" s="3">
        <f t="shared" si="32"/>
        <v>42795</v>
      </c>
      <c r="AD233" s="4">
        <f t="shared" si="37"/>
        <v>42821</v>
      </c>
      <c r="AE233" s="1" t="str">
        <f t="shared" si="33"/>
        <v>Monday</v>
      </c>
      <c r="AF233" s="2">
        <v>0.47271990740740738</v>
      </c>
      <c r="AG233" s="2">
        <f t="shared" si="34"/>
        <v>0.45833333333333331</v>
      </c>
      <c r="AH233" t="s">
        <v>27</v>
      </c>
    </row>
    <row r="234" spans="1:34" x14ac:dyDescent="0.25">
      <c r="A234">
        <v>1556251</v>
      </c>
      <c r="B234" t="s">
        <v>88</v>
      </c>
      <c r="E234">
        <v>54541</v>
      </c>
      <c r="F234" t="s">
        <v>23</v>
      </c>
      <c r="G234" t="s">
        <v>89</v>
      </c>
      <c r="H234">
        <v>11144</v>
      </c>
      <c r="I234" t="s">
        <v>66</v>
      </c>
      <c r="J234">
        <f>VLOOKUP(I234,Key!$A$1:$C$72,2,FALSE)</f>
        <v>43.060155999999999</v>
      </c>
      <c r="K234">
        <f>VLOOKUP(I234,Key!$A$1:$C$72,3,FALSE)</f>
        <v>-87.881258000000003</v>
      </c>
      <c r="L234" t="s">
        <v>66</v>
      </c>
      <c r="M234">
        <f>VLOOKUP(L234,Key!$A$1:$C$72,2,FALSE)</f>
        <v>43.060155999999999</v>
      </c>
      <c r="N234">
        <f>VLOOKUP(L234,Key!$A$1:$C$72,3,FALSE)</f>
        <v>-87.881258000000003</v>
      </c>
      <c r="O234">
        <v>26</v>
      </c>
      <c r="P234">
        <v>0</v>
      </c>
      <c r="Q234">
        <v>3.9</v>
      </c>
      <c r="R234">
        <v>3.7</v>
      </c>
      <c r="S234">
        <v>156</v>
      </c>
      <c r="T234">
        <f t="shared" si="35"/>
        <v>-1</v>
      </c>
      <c r="U234" s="1">
        <v>42822</v>
      </c>
      <c r="V234" s="3">
        <f t="shared" si="29"/>
        <v>42795</v>
      </c>
      <c r="W234" s="4">
        <f t="shared" si="36"/>
        <v>42822</v>
      </c>
      <c r="X234" s="1" t="str">
        <f t="shared" si="30"/>
        <v>Tuesday</v>
      </c>
      <c r="Y234" s="2">
        <v>0.5328356481481481</v>
      </c>
      <c r="Z234" s="2">
        <f t="shared" si="31"/>
        <v>0.54166666666666663</v>
      </c>
      <c r="AA234">
        <f>1</f>
        <v>1</v>
      </c>
      <c r="AB234" s="1">
        <v>42822</v>
      </c>
      <c r="AC234" s="3">
        <f t="shared" si="32"/>
        <v>42795</v>
      </c>
      <c r="AD234" s="4">
        <f t="shared" si="37"/>
        <v>42822</v>
      </c>
      <c r="AE234" s="1" t="str">
        <f t="shared" si="33"/>
        <v>Tuesday</v>
      </c>
      <c r="AF234" s="2">
        <v>0.55074074074074075</v>
      </c>
      <c r="AG234" s="2">
        <f t="shared" si="34"/>
        <v>0.54166666666666663</v>
      </c>
      <c r="AH234" t="s">
        <v>35</v>
      </c>
    </row>
    <row r="235" spans="1:34" x14ac:dyDescent="0.25">
      <c r="A235">
        <v>1556631</v>
      </c>
      <c r="B235" t="s">
        <v>88</v>
      </c>
      <c r="E235">
        <v>53202</v>
      </c>
      <c r="F235" t="s">
        <v>23</v>
      </c>
      <c r="G235" t="s">
        <v>89</v>
      </c>
      <c r="H235">
        <v>5520</v>
      </c>
      <c r="I235" t="s">
        <v>69</v>
      </c>
      <c r="J235">
        <f>VLOOKUP(I235,Key!$A$1:$C$72,2,FALSE)</f>
        <v>43.048200000000001</v>
      </c>
      <c r="K235">
        <f>VLOOKUP(I235,Key!$A$1:$C$72,3,FALSE)</f>
        <v>-87.900859999999994</v>
      </c>
      <c r="L235" t="s">
        <v>80</v>
      </c>
      <c r="M235">
        <f>VLOOKUP(L235,Key!$A$1:$C$72,2,FALSE)</f>
        <v>43.052460000000004</v>
      </c>
      <c r="N235">
        <f>VLOOKUP(L235,Key!$A$1:$C$72,3,FALSE)</f>
        <v>-87.891000000000005</v>
      </c>
      <c r="O235">
        <v>72</v>
      </c>
      <c r="P235">
        <v>6</v>
      </c>
      <c r="Q235">
        <v>10.8</v>
      </c>
      <c r="R235">
        <v>10.3</v>
      </c>
      <c r="S235">
        <v>432</v>
      </c>
      <c r="T235">
        <f t="shared" si="35"/>
        <v>-1</v>
      </c>
      <c r="U235" s="1">
        <v>42822</v>
      </c>
      <c r="V235" s="3">
        <f t="shared" si="29"/>
        <v>42795</v>
      </c>
      <c r="W235" s="4">
        <f t="shared" si="36"/>
        <v>42822</v>
      </c>
      <c r="X235" s="1" t="str">
        <f t="shared" si="30"/>
        <v>Tuesday</v>
      </c>
      <c r="Y235" s="2">
        <v>0.75434027777777779</v>
      </c>
      <c r="Z235" s="2">
        <f t="shared" si="31"/>
        <v>0.75</v>
      </c>
      <c r="AA235">
        <f>1</f>
        <v>1</v>
      </c>
      <c r="AB235" s="1">
        <v>42822</v>
      </c>
      <c r="AC235" s="3">
        <f t="shared" si="32"/>
        <v>42795</v>
      </c>
      <c r="AD235" s="4">
        <f t="shared" si="37"/>
        <v>42822</v>
      </c>
      <c r="AE235" s="1" t="str">
        <f t="shared" si="33"/>
        <v>Tuesday</v>
      </c>
      <c r="AF235" s="2">
        <v>0.80462962962962958</v>
      </c>
      <c r="AG235" s="2">
        <f t="shared" si="34"/>
        <v>0.79166666666666663</v>
      </c>
      <c r="AH235" t="s">
        <v>27</v>
      </c>
    </row>
    <row r="236" spans="1:34" x14ac:dyDescent="0.25">
      <c r="A236">
        <v>1088303</v>
      </c>
      <c r="B236" t="s">
        <v>88</v>
      </c>
      <c r="E236">
        <v>93010</v>
      </c>
      <c r="F236" t="s">
        <v>23</v>
      </c>
      <c r="G236" t="s">
        <v>89</v>
      </c>
      <c r="H236">
        <v>5489</v>
      </c>
      <c r="I236" t="s">
        <v>36</v>
      </c>
      <c r="J236">
        <f>VLOOKUP(I236,Key!$A$1:$C$72,2,FALSE)</f>
        <v>43.038580000000003</v>
      </c>
      <c r="K236">
        <f>VLOOKUP(I236,Key!$A$1:$C$72,3,FALSE)</f>
        <v>-87.90934</v>
      </c>
      <c r="L236" t="s">
        <v>79</v>
      </c>
      <c r="M236">
        <f>VLOOKUP(L236,Key!$A$1:$C$72,2,FALSE)</f>
        <v>43.038649999999997</v>
      </c>
      <c r="N236">
        <f>VLOOKUP(L236,Key!$A$1:$C$72,3,FALSE)</f>
        <v>-87.921930000000003</v>
      </c>
      <c r="O236">
        <v>7</v>
      </c>
      <c r="P236">
        <v>0</v>
      </c>
      <c r="Q236">
        <v>1.1000000000000001</v>
      </c>
      <c r="R236">
        <v>1</v>
      </c>
      <c r="S236">
        <v>42</v>
      </c>
      <c r="T236">
        <f t="shared" si="35"/>
        <v>-1</v>
      </c>
      <c r="U236" s="1">
        <v>42823</v>
      </c>
      <c r="V236" s="3">
        <f t="shared" si="29"/>
        <v>42795</v>
      </c>
      <c r="W236" s="4">
        <f t="shared" si="36"/>
        <v>42823</v>
      </c>
      <c r="X236" s="1" t="str">
        <f t="shared" si="30"/>
        <v>Wednesday</v>
      </c>
      <c r="Y236" s="2">
        <v>0.56195601851851851</v>
      </c>
      <c r="Z236" s="2">
        <f t="shared" si="31"/>
        <v>0.54166666666666663</v>
      </c>
      <c r="AA236">
        <f>1</f>
        <v>1</v>
      </c>
      <c r="AB236" s="1">
        <v>42823</v>
      </c>
      <c r="AC236" s="3">
        <f t="shared" si="32"/>
        <v>42795</v>
      </c>
      <c r="AD236" s="4">
        <f t="shared" si="37"/>
        <v>42823</v>
      </c>
      <c r="AE236" s="1" t="str">
        <f t="shared" si="33"/>
        <v>Wednesday</v>
      </c>
      <c r="AF236" s="2">
        <v>0.56732638888888887</v>
      </c>
      <c r="AG236" s="2">
        <f t="shared" si="34"/>
        <v>0.58333333333333326</v>
      </c>
      <c r="AH236" t="s">
        <v>27</v>
      </c>
    </row>
    <row r="237" spans="1:34" x14ac:dyDescent="0.25">
      <c r="A237">
        <v>1557438</v>
      </c>
      <c r="B237" t="s">
        <v>88</v>
      </c>
      <c r="E237">
        <v>53209</v>
      </c>
      <c r="F237" t="s">
        <v>23</v>
      </c>
      <c r="G237" t="s">
        <v>89</v>
      </c>
      <c r="H237">
        <v>46</v>
      </c>
      <c r="I237" t="s">
        <v>70</v>
      </c>
      <c r="J237">
        <f>VLOOKUP(I237,Key!$A$1:$C$72,2,FALSE)</f>
        <v>43.053040000000003</v>
      </c>
      <c r="K237">
        <f>VLOOKUP(I237,Key!$A$1:$C$72,3,FALSE)</f>
        <v>-87.897660000000002</v>
      </c>
      <c r="L237" t="s">
        <v>78</v>
      </c>
      <c r="M237">
        <f>VLOOKUP(L237,Key!$A$1:$C$72,2,FALSE)</f>
        <v>43.060250000000003</v>
      </c>
      <c r="N237">
        <f>VLOOKUP(L237,Key!$A$1:$C$72,3,FALSE)</f>
        <v>-87.892169999999993</v>
      </c>
      <c r="O237">
        <v>6</v>
      </c>
      <c r="P237">
        <v>0</v>
      </c>
      <c r="Q237">
        <v>0.9</v>
      </c>
      <c r="R237">
        <v>0.9</v>
      </c>
      <c r="S237">
        <v>36</v>
      </c>
      <c r="T237">
        <f t="shared" si="35"/>
        <v>-1</v>
      </c>
      <c r="U237" s="1">
        <v>42823</v>
      </c>
      <c r="V237" s="3">
        <f t="shared" si="29"/>
        <v>42795</v>
      </c>
      <c r="W237" s="4">
        <f t="shared" si="36"/>
        <v>42823</v>
      </c>
      <c r="X237" s="1" t="str">
        <f t="shared" si="30"/>
        <v>Wednesday</v>
      </c>
      <c r="Y237" s="2">
        <v>0.82778935185185187</v>
      </c>
      <c r="Z237" s="2">
        <f t="shared" si="31"/>
        <v>0.83333333333333326</v>
      </c>
      <c r="AA237">
        <f>1</f>
        <v>1</v>
      </c>
      <c r="AB237" s="1">
        <v>42823</v>
      </c>
      <c r="AC237" s="3">
        <f t="shared" si="32"/>
        <v>42795</v>
      </c>
      <c r="AD237" s="4">
        <f t="shared" si="37"/>
        <v>42823</v>
      </c>
      <c r="AE237" s="1" t="str">
        <f t="shared" si="33"/>
        <v>Wednesday</v>
      </c>
      <c r="AF237" s="2">
        <v>0.83245370370370375</v>
      </c>
      <c r="AG237" s="2">
        <f t="shared" si="34"/>
        <v>0.83333333333333326</v>
      </c>
      <c r="AH237" t="s">
        <v>27</v>
      </c>
    </row>
    <row r="238" spans="1:34" x14ac:dyDescent="0.25">
      <c r="A238">
        <v>1150427</v>
      </c>
      <c r="B238" t="s">
        <v>88</v>
      </c>
      <c r="E238">
        <v>53233</v>
      </c>
      <c r="F238" t="s">
        <v>23</v>
      </c>
      <c r="G238" t="s">
        <v>89</v>
      </c>
      <c r="H238">
        <v>11068</v>
      </c>
      <c r="I238" t="s">
        <v>36</v>
      </c>
      <c r="J238">
        <f>VLOOKUP(I238,Key!$A$1:$C$72,2,FALSE)</f>
        <v>43.038580000000003</v>
      </c>
      <c r="K238">
        <f>VLOOKUP(I238,Key!$A$1:$C$72,3,FALSE)</f>
        <v>-87.90934</v>
      </c>
      <c r="L238" t="s">
        <v>62</v>
      </c>
      <c r="M238">
        <f>VLOOKUP(L238,Key!$A$1:$C$72,2,FALSE)</f>
        <v>43.058010000000003</v>
      </c>
      <c r="N238">
        <f>VLOOKUP(L238,Key!$A$1:$C$72,3,FALSE)</f>
        <v>-87.877300000000005</v>
      </c>
      <c r="O238">
        <v>48</v>
      </c>
      <c r="P238">
        <v>6</v>
      </c>
      <c r="Q238">
        <v>7.2</v>
      </c>
      <c r="R238">
        <v>6.8</v>
      </c>
      <c r="S238">
        <v>288</v>
      </c>
      <c r="T238">
        <f t="shared" si="35"/>
        <v>-1</v>
      </c>
      <c r="U238" s="1">
        <v>42796</v>
      </c>
      <c r="V238" s="3">
        <f t="shared" si="29"/>
        <v>42795</v>
      </c>
      <c r="W238" s="4">
        <f t="shared" si="36"/>
        <v>42796</v>
      </c>
      <c r="X238" s="1" t="str">
        <f t="shared" si="30"/>
        <v>Thursday</v>
      </c>
      <c r="Y238" s="2">
        <v>0.5040972222222222</v>
      </c>
      <c r="Z238" s="2">
        <f t="shared" si="31"/>
        <v>0.5</v>
      </c>
      <c r="AA238">
        <f>1</f>
        <v>1</v>
      </c>
      <c r="AB238" s="1">
        <v>42796</v>
      </c>
      <c r="AC238" s="3">
        <f t="shared" si="32"/>
        <v>42795</v>
      </c>
      <c r="AD238" s="4">
        <f t="shared" si="37"/>
        <v>42796</v>
      </c>
      <c r="AE238" s="1" t="str">
        <f t="shared" si="33"/>
        <v>Thursday</v>
      </c>
      <c r="AF238" s="2">
        <v>0.53710648148148155</v>
      </c>
      <c r="AG238" s="2">
        <f t="shared" si="34"/>
        <v>0.54166666666666663</v>
      </c>
      <c r="AH238" t="s">
        <v>27</v>
      </c>
    </row>
    <row r="239" spans="1:34" x14ac:dyDescent="0.25">
      <c r="A239">
        <v>1445164</v>
      </c>
      <c r="B239" t="s">
        <v>88</v>
      </c>
      <c r="E239">
        <v>49894</v>
      </c>
      <c r="F239" t="s">
        <v>23</v>
      </c>
      <c r="G239" t="s">
        <v>89</v>
      </c>
      <c r="H239">
        <v>5534</v>
      </c>
      <c r="I239" t="s">
        <v>74</v>
      </c>
      <c r="J239">
        <f>VLOOKUP(I239,Key!$A$1:$C$72,2,FALSE)</f>
        <v>43.040154000000001</v>
      </c>
      <c r="K239">
        <f>VLOOKUP(I239,Key!$A$1:$C$72,3,FALSE)</f>
        <v>-87.932113000000001</v>
      </c>
      <c r="L239" t="s">
        <v>77</v>
      </c>
      <c r="M239">
        <f>VLOOKUP(L239,Key!$A$1:$C$72,2,FALSE)</f>
        <v>43.074655999999997</v>
      </c>
      <c r="N239">
        <f>VLOOKUP(L239,Key!$A$1:$C$72,3,FALSE)</f>
        <v>-87.889011999999994</v>
      </c>
      <c r="O239">
        <v>32</v>
      </c>
      <c r="P239">
        <v>3</v>
      </c>
      <c r="Q239">
        <v>4.8</v>
      </c>
      <c r="R239">
        <v>4.5999999999999996</v>
      </c>
      <c r="S239">
        <v>192</v>
      </c>
      <c r="T239">
        <f t="shared" si="35"/>
        <v>-1</v>
      </c>
      <c r="U239" s="1">
        <v>42797</v>
      </c>
      <c r="V239" s="3">
        <f t="shared" si="29"/>
        <v>42795</v>
      </c>
      <c r="W239" s="4">
        <f t="shared" si="36"/>
        <v>42797</v>
      </c>
      <c r="X239" s="1" t="str">
        <f t="shared" si="30"/>
        <v>Friday</v>
      </c>
      <c r="Y239" s="2">
        <v>0.17760416666666667</v>
      </c>
      <c r="Z239" s="2">
        <f t="shared" si="31"/>
        <v>0.16666666666666666</v>
      </c>
      <c r="AA239">
        <f>1</f>
        <v>1</v>
      </c>
      <c r="AB239" s="1">
        <v>42797</v>
      </c>
      <c r="AC239" s="3">
        <f t="shared" si="32"/>
        <v>42795</v>
      </c>
      <c r="AD239" s="4">
        <f t="shared" si="37"/>
        <v>42797</v>
      </c>
      <c r="AE239" s="1" t="str">
        <f t="shared" si="33"/>
        <v>Friday</v>
      </c>
      <c r="AF239" s="2">
        <v>0.19979166666666667</v>
      </c>
      <c r="AG239" s="2">
        <f t="shared" si="34"/>
        <v>0.20833333333333331</v>
      </c>
      <c r="AH239" t="s">
        <v>27</v>
      </c>
    </row>
    <row r="240" spans="1:34" x14ac:dyDescent="0.25">
      <c r="A240">
        <v>1524654</v>
      </c>
      <c r="B240" t="s">
        <v>88</v>
      </c>
      <c r="E240">
        <v>53211</v>
      </c>
      <c r="F240" t="s">
        <v>23</v>
      </c>
      <c r="G240" t="s">
        <v>89</v>
      </c>
      <c r="H240">
        <v>143</v>
      </c>
      <c r="I240" t="s">
        <v>48</v>
      </c>
      <c r="J240">
        <f>VLOOKUP(I240,Key!$A$1:$C$72,2,FALSE)</f>
        <v>43.05097</v>
      </c>
      <c r="K240">
        <f>VLOOKUP(I240,Key!$A$1:$C$72,3,FALSE)</f>
        <v>-87.906440000000003</v>
      </c>
      <c r="L240" t="s">
        <v>43</v>
      </c>
      <c r="M240">
        <f>VLOOKUP(L240,Key!$A$1:$C$72,2,FALSE)</f>
        <v>43.03886</v>
      </c>
      <c r="N240">
        <f>VLOOKUP(L240,Key!$A$1:$C$72,3,FALSE)</f>
        <v>-87.902720000000002</v>
      </c>
      <c r="O240">
        <v>12</v>
      </c>
      <c r="P240">
        <v>3</v>
      </c>
      <c r="Q240">
        <v>1.8</v>
      </c>
      <c r="R240">
        <v>1.7</v>
      </c>
      <c r="S240">
        <v>72</v>
      </c>
      <c r="T240">
        <f t="shared" si="35"/>
        <v>-1</v>
      </c>
      <c r="U240" s="1">
        <v>42797</v>
      </c>
      <c r="V240" s="3">
        <f t="shared" si="29"/>
        <v>42795</v>
      </c>
      <c r="W240" s="4">
        <f t="shared" si="36"/>
        <v>42797</v>
      </c>
      <c r="X240" s="1" t="str">
        <f t="shared" si="30"/>
        <v>Friday</v>
      </c>
      <c r="Y240" s="2">
        <v>0.36170138888888892</v>
      </c>
      <c r="Z240" s="2">
        <f t="shared" si="31"/>
        <v>0.375</v>
      </c>
      <c r="AA240">
        <f>1</f>
        <v>1</v>
      </c>
      <c r="AB240" s="1">
        <v>42797</v>
      </c>
      <c r="AC240" s="3">
        <f t="shared" si="32"/>
        <v>42795</v>
      </c>
      <c r="AD240" s="4">
        <f t="shared" si="37"/>
        <v>42797</v>
      </c>
      <c r="AE240" s="1" t="str">
        <f t="shared" si="33"/>
        <v>Friday</v>
      </c>
      <c r="AF240" s="2">
        <v>0.36989583333333331</v>
      </c>
      <c r="AG240" s="2">
        <f t="shared" si="34"/>
        <v>0.375</v>
      </c>
      <c r="AH240" t="s">
        <v>27</v>
      </c>
    </row>
    <row r="241" spans="1:34" x14ac:dyDescent="0.25">
      <c r="A241">
        <v>1521811</v>
      </c>
      <c r="B241" t="s">
        <v>88</v>
      </c>
      <c r="E241">
        <v>53202</v>
      </c>
      <c r="F241" t="s">
        <v>23</v>
      </c>
      <c r="G241" t="s">
        <v>89</v>
      </c>
      <c r="H241">
        <v>274</v>
      </c>
      <c r="I241" t="s">
        <v>40</v>
      </c>
      <c r="J241">
        <f>VLOOKUP(I241,Key!$A$1:$C$72,2,FALSE)</f>
        <v>43.031480000000002</v>
      </c>
      <c r="K241">
        <f>VLOOKUP(I241,Key!$A$1:$C$72,3,FALSE)</f>
        <v>-87.908169999999998</v>
      </c>
      <c r="L241" t="s">
        <v>32</v>
      </c>
      <c r="M241">
        <f>VLOOKUP(L241,Key!$A$1:$C$72,2,FALSE)</f>
        <v>43.038719999999998</v>
      </c>
      <c r="N241">
        <f>VLOOKUP(L241,Key!$A$1:$C$72,3,FALSE)</f>
        <v>-87.905339999999995</v>
      </c>
      <c r="O241">
        <v>6</v>
      </c>
      <c r="P241">
        <v>3</v>
      </c>
      <c r="Q241">
        <v>0.9</v>
      </c>
      <c r="R241">
        <v>0.9</v>
      </c>
      <c r="S241">
        <v>36</v>
      </c>
      <c r="T241">
        <f t="shared" si="35"/>
        <v>-1</v>
      </c>
      <c r="U241" s="1">
        <v>42797</v>
      </c>
      <c r="V241" s="3">
        <f t="shared" si="29"/>
        <v>42795</v>
      </c>
      <c r="W241" s="4">
        <f t="shared" si="36"/>
        <v>42797</v>
      </c>
      <c r="X241" s="1" t="str">
        <f t="shared" si="30"/>
        <v>Friday</v>
      </c>
      <c r="Y241" s="2">
        <v>0.69951388888888888</v>
      </c>
      <c r="Z241" s="2">
        <f t="shared" si="31"/>
        <v>0.70833333333333326</v>
      </c>
      <c r="AA241">
        <f>1</f>
        <v>1</v>
      </c>
      <c r="AB241" s="1">
        <v>42797</v>
      </c>
      <c r="AC241" s="3">
        <f t="shared" si="32"/>
        <v>42795</v>
      </c>
      <c r="AD241" s="4">
        <f t="shared" si="37"/>
        <v>42797</v>
      </c>
      <c r="AE241" s="1" t="str">
        <f t="shared" si="33"/>
        <v>Friday</v>
      </c>
      <c r="AF241" s="2">
        <v>0.70401620370370377</v>
      </c>
      <c r="AG241" s="2">
        <f t="shared" si="34"/>
        <v>0.70833333333333326</v>
      </c>
      <c r="AH241" t="s">
        <v>27</v>
      </c>
    </row>
    <row r="242" spans="1:34" x14ac:dyDescent="0.25">
      <c r="A242">
        <v>1409956</v>
      </c>
      <c r="B242" t="s">
        <v>88</v>
      </c>
      <c r="E242">
        <v>53089</v>
      </c>
      <c r="F242" t="s">
        <v>23</v>
      </c>
      <c r="G242" t="s">
        <v>89</v>
      </c>
      <c r="H242">
        <v>5587</v>
      </c>
      <c r="I242" t="s">
        <v>74</v>
      </c>
      <c r="J242">
        <f>VLOOKUP(I242,Key!$A$1:$C$72,2,FALSE)</f>
        <v>43.040154000000001</v>
      </c>
      <c r="K242">
        <f>VLOOKUP(I242,Key!$A$1:$C$72,3,FALSE)</f>
        <v>-87.932113000000001</v>
      </c>
      <c r="L242" t="s">
        <v>85</v>
      </c>
      <c r="M242">
        <f>VLOOKUP(L242,Key!$A$1:$C$72,2,FALSE)</f>
        <v>43.041646999999998</v>
      </c>
      <c r="N242">
        <f>VLOOKUP(L242,Key!$A$1:$C$72,3,FALSE)</f>
        <v>-87.927257999999995</v>
      </c>
      <c r="O242">
        <v>16</v>
      </c>
      <c r="P242">
        <v>3</v>
      </c>
      <c r="Q242">
        <v>2.4</v>
      </c>
      <c r="R242">
        <v>2.2999999999999998</v>
      </c>
      <c r="S242">
        <v>96</v>
      </c>
      <c r="T242">
        <f t="shared" si="35"/>
        <v>-1</v>
      </c>
      <c r="U242" s="1">
        <v>42798</v>
      </c>
      <c r="V242" s="3">
        <f t="shared" si="29"/>
        <v>42795</v>
      </c>
      <c r="W242" s="4">
        <f t="shared" si="36"/>
        <v>42798</v>
      </c>
      <c r="X242" s="1" t="str">
        <f t="shared" si="30"/>
        <v>Saturday</v>
      </c>
      <c r="Y242" s="2">
        <v>6.3587962962962971E-2</v>
      </c>
      <c r="Z242" s="2">
        <f t="shared" si="31"/>
        <v>8.3333333333333329E-2</v>
      </c>
      <c r="AA242">
        <f>1</f>
        <v>1</v>
      </c>
      <c r="AB242" s="1">
        <v>42798</v>
      </c>
      <c r="AC242" s="3">
        <f t="shared" si="32"/>
        <v>42795</v>
      </c>
      <c r="AD242" s="4">
        <f t="shared" si="37"/>
        <v>42798</v>
      </c>
      <c r="AE242" s="1" t="str">
        <f t="shared" si="33"/>
        <v>Saturday</v>
      </c>
      <c r="AF242" s="2">
        <v>7.4895833333333328E-2</v>
      </c>
      <c r="AG242" s="2">
        <f t="shared" si="34"/>
        <v>8.3333333333333329E-2</v>
      </c>
      <c r="AH242" t="s">
        <v>27</v>
      </c>
    </row>
    <row r="243" spans="1:34" x14ac:dyDescent="0.25">
      <c r="A243">
        <v>1526949</v>
      </c>
      <c r="B243" t="s">
        <v>88</v>
      </c>
      <c r="E243">
        <v>53202</v>
      </c>
      <c r="F243" t="s">
        <v>23</v>
      </c>
      <c r="G243" t="s">
        <v>89</v>
      </c>
      <c r="H243">
        <v>5426</v>
      </c>
      <c r="I243" t="s">
        <v>80</v>
      </c>
      <c r="J243">
        <f>VLOOKUP(I243,Key!$A$1:$C$72,2,FALSE)</f>
        <v>43.052460000000004</v>
      </c>
      <c r="K243">
        <f>VLOOKUP(I243,Key!$A$1:$C$72,3,FALSE)</f>
        <v>-87.891000000000005</v>
      </c>
      <c r="L243" t="s">
        <v>80</v>
      </c>
      <c r="M243">
        <f>VLOOKUP(L243,Key!$A$1:$C$72,2,FALSE)</f>
        <v>43.052460000000004</v>
      </c>
      <c r="N243">
        <f>VLOOKUP(L243,Key!$A$1:$C$72,3,FALSE)</f>
        <v>-87.891000000000005</v>
      </c>
      <c r="O243">
        <v>57</v>
      </c>
      <c r="P243">
        <v>6</v>
      </c>
      <c r="Q243">
        <v>8.6</v>
      </c>
      <c r="R243">
        <v>8.1</v>
      </c>
      <c r="S243">
        <v>342</v>
      </c>
      <c r="T243">
        <f t="shared" si="35"/>
        <v>-1</v>
      </c>
      <c r="U243" s="1">
        <v>42799</v>
      </c>
      <c r="V243" s="3">
        <f t="shared" si="29"/>
        <v>42795</v>
      </c>
      <c r="W243" s="4">
        <f t="shared" si="36"/>
        <v>42799</v>
      </c>
      <c r="X243" s="1" t="str">
        <f t="shared" si="30"/>
        <v>Sunday</v>
      </c>
      <c r="Y243" s="2">
        <v>0.45518518518518519</v>
      </c>
      <c r="Z243" s="2">
        <f t="shared" si="31"/>
        <v>0.45833333333333331</v>
      </c>
      <c r="AA243">
        <f>1</f>
        <v>1</v>
      </c>
      <c r="AB243" s="1">
        <v>42799</v>
      </c>
      <c r="AC243" s="3">
        <f t="shared" si="32"/>
        <v>42795</v>
      </c>
      <c r="AD243" s="4">
        <f t="shared" si="37"/>
        <v>42799</v>
      </c>
      <c r="AE243" s="1" t="str">
        <f t="shared" si="33"/>
        <v>Sunday</v>
      </c>
      <c r="AF243" s="2">
        <v>0.49491898148148145</v>
      </c>
      <c r="AG243" s="2">
        <f t="shared" si="34"/>
        <v>0.5</v>
      </c>
      <c r="AH243" t="s">
        <v>35</v>
      </c>
    </row>
    <row r="244" spans="1:34" x14ac:dyDescent="0.25">
      <c r="A244">
        <v>1527057</v>
      </c>
      <c r="B244" t="s">
        <v>88</v>
      </c>
      <c r="E244">
        <v>53225</v>
      </c>
      <c r="F244" t="s">
        <v>23</v>
      </c>
      <c r="G244" t="s">
        <v>89</v>
      </c>
      <c r="H244">
        <v>178</v>
      </c>
      <c r="I244" t="s">
        <v>72</v>
      </c>
      <c r="J244">
        <f>VLOOKUP(I244,Key!$A$1:$C$72,2,FALSE)</f>
        <v>43.02948</v>
      </c>
      <c r="K244">
        <f>VLOOKUP(I244,Key!$A$1:$C$72,3,FALSE)</f>
        <v>-87.912819999999996</v>
      </c>
      <c r="L244" t="s">
        <v>72</v>
      </c>
      <c r="M244">
        <f>VLOOKUP(L244,Key!$A$1:$C$72,2,FALSE)</f>
        <v>43.02948</v>
      </c>
      <c r="N244">
        <f>VLOOKUP(L244,Key!$A$1:$C$72,3,FALSE)</f>
        <v>-87.912819999999996</v>
      </c>
      <c r="O244">
        <v>38</v>
      </c>
      <c r="P244">
        <v>6</v>
      </c>
      <c r="Q244">
        <v>5.7</v>
      </c>
      <c r="R244">
        <v>5.4</v>
      </c>
      <c r="S244">
        <v>228</v>
      </c>
      <c r="T244">
        <f t="shared" si="35"/>
        <v>-1</v>
      </c>
      <c r="U244" s="1">
        <v>42799</v>
      </c>
      <c r="V244" s="3">
        <f t="shared" si="29"/>
        <v>42795</v>
      </c>
      <c r="W244" s="4">
        <f t="shared" si="36"/>
        <v>42799</v>
      </c>
      <c r="X244" s="1" t="str">
        <f t="shared" si="30"/>
        <v>Sunday</v>
      </c>
      <c r="Y244" s="2">
        <v>0.49956018518518519</v>
      </c>
      <c r="Z244" s="2">
        <f t="shared" si="31"/>
        <v>0.5</v>
      </c>
      <c r="AA244">
        <f>1</f>
        <v>1</v>
      </c>
      <c r="AB244" s="1">
        <v>42799</v>
      </c>
      <c r="AC244" s="3">
        <f t="shared" si="32"/>
        <v>42795</v>
      </c>
      <c r="AD244" s="4">
        <f t="shared" si="37"/>
        <v>42799</v>
      </c>
      <c r="AE244" s="1" t="str">
        <f t="shared" si="33"/>
        <v>Sunday</v>
      </c>
      <c r="AF244" s="2">
        <v>0.52592592592592591</v>
      </c>
      <c r="AG244" s="2">
        <f t="shared" si="34"/>
        <v>0.54166666666666663</v>
      </c>
      <c r="AH244" t="s">
        <v>35</v>
      </c>
    </row>
    <row r="245" spans="1:34" x14ac:dyDescent="0.25">
      <c r="A245">
        <v>1517866</v>
      </c>
      <c r="B245" t="s">
        <v>88</v>
      </c>
      <c r="E245">
        <v>53202</v>
      </c>
      <c r="F245" t="s">
        <v>23</v>
      </c>
      <c r="G245" t="s">
        <v>89</v>
      </c>
      <c r="H245">
        <v>267</v>
      </c>
      <c r="I245" t="s">
        <v>34</v>
      </c>
      <c r="J245">
        <f>VLOOKUP(I245,Key!$A$1:$C$72,2,FALSE)</f>
        <v>43.036900000000003</v>
      </c>
      <c r="K245">
        <f>VLOOKUP(I245,Key!$A$1:$C$72,3,FALSE)</f>
        <v>-87.89667</v>
      </c>
      <c r="L245" t="s">
        <v>34</v>
      </c>
      <c r="M245">
        <f>VLOOKUP(L245,Key!$A$1:$C$72,2,FALSE)</f>
        <v>43.036900000000003</v>
      </c>
      <c r="N245">
        <f>VLOOKUP(L245,Key!$A$1:$C$72,3,FALSE)</f>
        <v>-87.89667</v>
      </c>
      <c r="O245">
        <v>28</v>
      </c>
      <c r="P245">
        <v>3</v>
      </c>
      <c r="Q245">
        <v>4.2</v>
      </c>
      <c r="R245">
        <v>4</v>
      </c>
      <c r="S245">
        <v>168</v>
      </c>
      <c r="T245">
        <f t="shared" si="35"/>
        <v>-1</v>
      </c>
      <c r="U245" s="1">
        <v>42799</v>
      </c>
      <c r="V245" s="3">
        <f t="shared" si="29"/>
        <v>42795</v>
      </c>
      <c r="W245" s="4">
        <f t="shared" si="36"/>
        <v>42799</v>
      </c>
      <c r="X245" s="1" t="str">
        <f t="shared" si="30"/>
        <v>Sunday</v>
      </c>
      <c r="Y245" s="2">
        <v>0.50115740740740744</v>
      </c>
      <c r="Z245" s="2">
        <f t="shared" si="31"/>
        <v>0.5</v>
      </c>
      <c r="AA245">
        <f>1</f>
        <v>1</v>
      </c>
      <c r="AB245" s="1">
        <v>42799</v>
      </c>
      <c r="AC245" s="3">
        <f t="shared" si="32"/>
        <v>42795</v>
      </c>
      <c r="AD245" s="4">
        <f t="shared" si="37"/>
        <v>42799</v>
      </c>
      <c r="AE245" s="1" t="str">
        <f t="shared" si="33"/>
        <v>Sunday</v>
      </c>
      <c r="AF245" s="2">
        <v>0.52020833333333327</v>
      </c>
      <c r="AG245" s="2">
        <f t="shared" si="34"/>
        <v>0.5</v>
      </c>
      <c r="AH245" t="s">
        <v>35</v>
      </c>
    </row>
    <row r="246" spans="1:34" x14ac:dyDescent="0.25">
      <c r="A246">
        <v>1527160</v>
      </c>
      <c r="B246" t="s">
        <v>88</v>
      </c>
      <c r="E246">
        <v>6033</v>
      </c>
      <c r="F246" t="s">
        <v>23</v>
      </c>
      <c r="G246" t="s">
        <v>89</v>
      </c>
      <c r="H246">
        <v>143</v>
      </c>
      <c r="I246" t="s">
        <v>74</v>
      </c>
      <c r="J246">
        <f>VLOOKUP(I246,Key!$A$1:$C$72,2,FALSE)</f>
        <v>43.040154000000001</v>
      </c>
      <c r="K246">
        <f>VLOOKUP(I246,Key!$A$1:$C$72,3,FALSE)</f>
        <v>-87.932113000000001</v>
      </c>
      <c r="L246" t="s">
        <v>62</v>
      </c>
      <c r="M246">
        <f>VLOOKUP(L246,Key!$A$1:$C$72,2,FALSE)</f>
        <v>43.058010000000003</v>
      </c>
      <c r="N246">
        <f>VLOOKUP(L246,Key!$A$1:$C$72,3,FALSE)</f>
        <v>-87.877300000000005</v>
      </c>
      <c r="O246">
        <v>41</v>
      </c>
      <c r="P246">
        <v>6</v>
      </c>
      <c r="Q246">
        <v>6.2</v>
      </c>
      <c r="R246">
        <v>5.8</v>
      </c>
      <c r="S246">
        <v>246</v>
      </c>
      <c r="T246">
        <f t="shared" si="35"/>
        <v>-1</v>
      </c>
      <c r="U246" s="1">
        <v>42799</v>
      </c>
      <c r="V246" s="3">
        <f t="shared" si="29"/>
        <v>42795</v>
      </c>
      <c r="W246" s="4">
        <f t="shared" si="36"/>
        <v>42799</v>
      </c>
      <c r="X246" s="1" t="str">
        <f t="shared" si="30"/>
        <v>Sunday</v>
      </c>
      <c r="Y246" s="2">
        <v>0.52921296296296294</v>
      </c>
      <c r="Z246" s="2">
        <f t="shared" si="31"/>
        <v>0.54166666666666663</v>
      </c>
      <c r="AA246">
        <f>1</f>
        <v>1</v>
      </c>
      <c r="AB246" s="1">
        <v>42799</v>
      </c>
      <c r="AC246" s="3">
        <f t="shared" si="32"/>
        <v>42795</v>
      </c>
      <c r="AD246" s="4">
        <f t="shared" si="37"/>
        <v>42799</v>
      </c>
      <c r="AE246" s="1" t="str">
        <f t="shared" si="33"/>
        <v>Sunday</v>
      </c>
      <c r="AF246" s="2">
        <v>0.55817129629629625</v>
      </c>
      <c r="AG246" s="2">
        <f t="shared" si="34"/>
        <v>0.54166666666666663</v>
      </c>
      <c r="AH246" t="s">
        <v>27</v>
      </c>
    </row>
    <row r="247" spans="1:34" x14ac:dyDescent="0.25">
      <c r="A247">
        <v>1527966</v>
      </c>
      <c r="B247" t="s">
        <v>88</v>
      </c>
      <c r="E247">
        <v>48912</v>
      </c>
      <c r="F247" t="s">
        <v>23</v>
      </c>
      <c r="G247" t="s">
        <v>89</v>
      </c>
      <c r="H247">
        <v>5713</v>
      </c>
      <c r="I247" t="s">
        <v>86</v>
      </c>
      <c r="J247">
        <f>VLOOKUP(I247,Key!$A$1:$C$72,2,FALSE)</f>
        <v>43.054830000000003</v>
      </c>
      <c r="K247">
        <f>VLOOKUP(I247,Key!$A$1:$C$72,3,FALSE)</f>
        <v>-87.91874</v>
      </c>
      <c r="L247" t="s">
        <v>86</v>
      </c>
      <c r="M247">
        <f>VLOOKUP(L247,Key!$A$1:$C$72,2,FALSE)</f>
        <v>43.054830000000003</v>
      </c>
      <c r="N247">
        <f>VLOOKUP(L247,Key!$A$1:$C$72,3,FALSE)</f>
        <v>-87.91874</v>
      </c>
      <c r="O247">
        <v>120</v>
      </c>
      <c r="P247">
        <v>12</v>
      </c>
      <c r="Q247">
        <v>18</v>
      </c>
      <c r="R247">
        <v>17.100000000000001</v>
      </c>
      <c r="S247">
        <v>720</v>
      </c>
      <c r="T247">
        <f t="shared" si="35"/>
        <v>-1</v>
      </c>
      <c r="U247" s="1">
        <v>42799</v>
      </c>
      <c r="V247" s="3">
        <f t="shared" si="29"/>
        <v>42795</v>
      </c>
      <c r="W247" s="4">
        <f t="shared" si="36"/>
        <v>42799</v>
      </c>
      <c r="X247" s="1" t="str">
        <f t="shared" si="30"/>
        <v>Sunday</v>
      </c>
      <c r="Y247" s="2">
        <v>0.77665509259259258</v>
      </c>
      <c r="Z247" s="2">
        <f t="shared" si="31"/>
        <v>0.79166666666666663</v>
      </c>
      <c r="AA247">
        <f>1</f>
        <v>1</v>
      </c>
      <c r="AB247" s="1">
        <v>42799</v>
      </c>
      <c r="AC247" s="3">
        <f t="shared" si="32"/>
        <v>42795</v>
      </c>
      <c r="AD247" s="4">
        <f t="shared" si="37"/>
        <v>42799</v>
      </c>
      <c r="AE247" s="1" t="str">
        <f t="shared" si="33"/>
        <v>Sunday</v>
      </c>
      <c r="AF247" s="2">
        <v>0.86027777777777781</v>
      </c>
      <c r="AG247" s="2">
        <f t="shared" si="34"/>
        <v>0.875</v>
      </c>
      <c r="AH247" t="s">
        <v>35</v>
      </c>
    </row>
    <row r="248" spans="1:34" x14ac:dyDescent="0.25">
      <c r="A248">
        <v>1409956</v>
      </c>
      <c r="B248" t="s">
        <v>88</v>
      </c>
      <c r="E248">
        <v>53089</v>
      </c>
      <c r="F248" t="s">
        <v>23</v>
      </c>
      <c r="G248" t="s">
        <v>89</v>
      </c>
      <c r="H248">
        <v>11099</v>
      </c>
      <c r="I248" t="s">
        <v>74</v>
      </c>
      <c r="J248">
        <f>VLOOKUP(I248,Key!$A$1:$C$72,2,FALSE)</f>
        <v>43.040154000000001</v>
      </c>
      <c r="K248">
        <f>VLOOKUP(I248,Key!$A$1:$C$72,3,FALSE)</f>
        <v>-87.932113000000001</v>
      </c>
      <c r="L248" t="s">
        <v>74</v>
      </c>
      <c r="M248">
        <f>VLOOKUP(L248,Key!$A$1:$C$72,2,FALSE)</f>
        <v>43.040154000000001</v>
      </c>
      <c r="N248">
        <f>VLOOKUP(L248,Key!$A$1:$C$72,3,FALSE)</f>
        <v>-87.932113000000001</v>
      </c>
      <c r="O248">
        <v>103</v>
      </c>
      <c r="P248">
        <v>12</v>
      </c>
      <c r="Q248">
        <v>15.5</v>
      </c>
      <c r="R248">
        <v>14.7</v>
      </c>
      <c r="S248">
        <v>618</v>
      </c>
      <c r="T248">
        <f t="shared" si="35"/>
        <v>-1</v>
      </c>
      <c r="U248" s="1">
        <v>42799</v>
      </c>
      <c r="V248" s="3">
        <f t="shared" si="29"/>
        <v>42795</v>
      </c>
      <c r="W248" s="4">
        <f t="shared" si="36"/>
        <v>42799</v>
      </c>
      <c r="X248" s="1" t="str">
        <f t="shared" si="30"/>
        <v>Sunday</v>
      </c>
      <c r="Y248" s="2">
        <v>0.94884259259259263</v>
      </c>
      <c r="Z248" s="2">
        <f t="shared" si="31"/>
        <v>0.95833333333333326</v>
      </c>
      <c r="AA248">
        <f>1</f>
        <v>1</v>
      </c>
      <c r="AB248" s="1">
        <v>42800</v>
      </c>
      <c r="AC248" s="3">
        <f t="shared" si="32"/>
        <v>42795</v>
      </c>
      <c r="AD248" s="4">
        <f t="shared" si="37"/>
        <v>42800</v>
      </c>
      <c r="AE248" s="1" t="str">
        <f t="shared" si="33"/>
        <v>Monday</v>
      </c>
      <c r="AF248" s="2">
        <v>2.0324074074074074E-2</v>
      </c>
      <c r="AG248" s="2">
        <f t="shared" si="34"/>
        <v>0</v>
      </c>
      <c r="AH248" t="s">
        <v>35</v>
      </c>
    </row>
    <row r="249" spans="1:34" x14ac:dyDescent="0.25">
      <c r="A249">
        <v>1528123</v>
      </c>
      <c r="B249" t="s">
        <v>88</v>
      </c>
      <c r="E249">
        <v>53219</v>
      </c>
      <c r="F249" t="s">
        <v>23</v>
      </c>
      <c r="G249" t="s">
        <v>89</v>
      </c>
      <c r="H249">
        <v>45</v>
      </c>
      <c r="I249" t="s">
        <v>62</v>
      </c>
      <c r="J249">
        <f>VLOOKUP(I249,Key!$A$1:$C$72,2,FALSE)</f>
        <v>43.058010000000003</v>
      </c>
      <c r="K249">
        <f>VLOOKUP(I249,Key!$A$1:$C$72,3,FALSE)</f>
        <v>-87.877300000000005</v>
      </c>
      <c r="L249" t="s">
        <v>62</v>
      </c>
      <c r="M249">
        <f>VLOOKUP(L249,Key!$A$1:$C$72,2,FALSE)</f>
        <v>43.058010000000003</v>
      </c>
      <c r="N249">
        <f>VLOOKUP(L249,Key!$A$1:$C$72,3,FALSE)</f>
        <v>-87.877300000000005</v>
      </c>
      <c r="O249">
        <v>19</v>
      </c>
      <c r="P249">
        <v>3</v>
      </c>
      <c r="Q249">
        <v>2.9</v>
      </c>
      <c r="R249">
        <v>2.7</v>
      </c>
      <c r="S249">
        <v>114</v>
      </c>
      <c r="T249">
        <f t="shared" si="35"/>
        <v>-1</v>
      </c>
      <c r="U249" s="1">
        <v>42800</v>
      </c>
      <c r="V249" s="3">
        <f t="shared" si="29"/>
        <v>42795</v>
      </c>
      <c r="W249" s="4">
        <f t="shared" si="36"/>
        <v>42800</v>
      </c>
      <c r="X249" s="1" t="str">
        <f t="shared" si="30"/>
        <v>Monday</v>
      </c>
      <c r="Y249" s="2">
        <v>0.3410069444444444</v>
      </c>
      <c r="Z249" s="2">
        <f t="shared" si="31"/>
        <v>0.33333333333333331</v>
      </c>
      <c r="AA249">
        <f>1</f>
        <v>1</v>
      </c>
      <c r="AB249" s="1">
        <v>42800</v>
      </c>
      <c r="AC249" s="3">
        <f t="shared" si="32"/>
        <v>42795</v>
      </c>
      <c r="AD249" s="4">
        <f t="shared" si="37"/>
        <v>42800</v>
      </c>
      <c r="AE249" s="1" t="str">
        <f t="shared" si="33"/>
        <v>Monday</v>
      </c>
      <c r="AF249" s="2">
        <v>0.35423611111111114</v>
      </c>
      <c r="AG249" s="2">
        <f t="shared" si="34"/>
        <v>0.375</v>
      </c>
      <c r="AH249" t="s">
        <v>35</v>
      </c>
    </row>
    <row r="250" spans="1:34" x14ac:dyDescent="0.25">
      <c r="A250">
        <v>1528189</v>
      </c>
      <c r="B250" t="s">
        <v>88</v>
      </c>
      <c r="F250" t="s">
        <v>23</v>
      </c>
      <c r="G250" t="s">
        <v>89</v>
      </c>
      <c r="H250">
        <v>5435</v>
      </c>
      <c r="I250" t="s">
        <v>81</v>
      </c>
      <c r="J250">
        <f>VLOOKUP(I250,Key!$A$1:$C$72,2,FALSE)</f>
        <v>43.06033</v>
      </c>
      <c r="K250">
        <f>VLOOKUP(I250,Key!$A$1:$C$72,3,FALSE)</f>
        <v>-87.89546</v>
      </c>
      <c r="L250" t="s">
        <v>81</v>
      </c>
      <c r="M250">
        <f>VLOOKUP(L250,Key!$A$1:$C$72,2,FALSE)</f>
        <v>43.06033</v>
      </c>
      <c r="N250">
        <f>VLOOKUP(L250,Key!$A$1:$C$72,3,FALSE)</f>
        <v>-87.89546</v>
      </c>
      <c r="O250">
        <v>124</v>
      </c>
      <c r="P250">
        <v>3</v>
      </c>
      <c r="Q250">
        <v>18</v>
      </c>
      <c r="R250">
        <v>17.100000000000001</v>
      </c>
      <c r="S250">
        <v>720</v>
      </c>
      <c r="T250">
        <f t="shared" si="35"/>
        <v>-1</v>
      </c>
      <c r="U250" s="1">
        <v>42800</v>
      </c>
      <c r="V250" s="3">
        <f t="shared" si="29"/>
        <v>42795</v>
      </c>
      <c r="W250" s="4">
        <f t="shared" si="36"/>
        <v>42800</v>
      </c>
      <c r="X250" s="1" t="str">
        <f t="shared" si="30"/>
        <v>Monday</v>
      </c>
      <c r="Y250" s="2">
        <v>0.44331018518518522</v>
      </c>
      <c r="Z250" s="2">
        <f t="shared" si="31"/>
        <v>0.45833333333333331</v>
      </c>
      <c r="AA250">
        <f>1</f>
        <v>1</v>
      </c>
      <c r="AB250" s="1">
        <v>42800</v>
      </c>
      <c r="AC250" s="3">
        <f t="shared" si="32"/>
        <v>42795</v>
      </c>
      <c r="AD250" s="4">
        <f t="shared" si="37"/>
        <v>42800</v>
      </c>
      <c r="AE250" s="1" t="str">
        <f t="shared" si="33"/>
        <v>Monday</v>
      </c>
      <c r="AF250" s="2">
        <v>0.52971064814814817</v>
      </c>
      <c r="AG250" s="2">
        <f t="shared" si="34"/>
        <v>0.54166666666666663</v>
      </c>
      <c r="AH250" t="s">
        <v>35</v>
      </c>
    </row>
    <row r="251" spans="1:34" x14ac:dyDescent="0.25">
      <c r="A251">
        <v>1521811</v>
      </c>
      <c r="B251" t="s">
        <v>88</v>
      </c>
      <c r="E251">
        <v>53202</v>
      </c>
      <c r="F251" t="s">
        <v>23</v>
      </c>
      <c r="G251" t="s">
        <v>89</v>
      </c>
      <c r="H251">
        <v>255</v>
      </c>
      <c r="I251" t="s">
        <v>36</v>
      </c>
      <c r="J251">
        <f>VLOOKUP(I251,Key!$A$1:$C$72,2,FALSE)</f>
        <v>43.038580000000003</v>
      </c>
      <c r="K251">
        <f>VLOOKUP(I251,Key!$A$1:$C$72,3,FALSE)</f>
        <v>-87.90934</v>
      </c>
      <c r="L251" t="s">
        <v>50</v>
      </c>
      <c r="M251">
        <f>VLOOKUP(L251,Key!$A$1:$C$72,2,FALSE)</f>
        <v>43.052549999999997</v>
      </c>
      <c r="N251">
        <f>VLOOKUP(L251,Key!$A$1:$C$72,3,FALSE)</f>
        <v>-87.909329999999997</v>
      </c>
      <c r="O251">
        <v>15</v>
      </c>
      <c r="P251">
        <v>3</v>
      </c>
      <c r="Q251">
        <v>2.2999999999999998</v>
      </c>
      <c r="R251">
        <v>2.1</v>
      </c>
      <c r="S251">
        <v>90</v>
      </c>
      <c r="T251">
        <f t="shared" si="35"/>
        <v>-1</v>
      </c>
      <c r="U251" s="1">
        <v>42800</v>
      </c>
      <c r="V251" s="3">
        <f t="shared" si="29"/>
        <v>42795</v>
      </c>
      <c r="W251" s="4">
        <f t="shared" si="36"/>
        <v>42800</v>
      </c>
      <c r="X251" s="1" t="str">
        <f t="shared" si="30"/>
        <v>Monday</v>
      </c>
      <c r="Y251" s="2">
        <v>0.46395833333333331</v>
      </c>
      <c r="Z251" s="2">
        <f t="shared" si="31"/>
        <v>0.45833333333333331</v>
      </c>
      <c r="AA251">
        <f>1</f>
        <v>1</v>
      </c>
      <c r="AB251" s="1">
        <v>42800</v>
      </c>
      <c r="AC251" s="3">
        <f t="shared" si="32"/>
        <v>42795</v>
      </c>
      <c r="AD251" s="4">
        <f t="shared" si="37"/>
        <v>42800</v>
      </c>
      <c r="AE251" s="1" t="str">
        <f t="shared" si="33"/>
        <v>Monday</v>
      </c>
      <c r="AF251" s="2">
        <v>0.47461805555555553</v>
      </c>
      <c r="AG251" s="2">
        <f t="shared" si="34"/>
        <v>0.45833333333333331</v>
      </c>
      <c r="AH251" t="s">
        <v>27</v>
      </c>
    </row>
    <row r="252" spans="1:34" x14ac:dyDescent="0.25">
      <c r="A252">
        <v>1529164</v>
      </c>
      <c r="B252" t="s">
        <v>88</v>
      </c>
      <c r="E252">
        <v>53172</v>
      </c>
      <c r="F252" t="s">
        <v>23</v>
      </c>
      <c r="G252" t="s">
        <v>89</v>
      </c>
      <c r="H252">
        <v>11081</v>
      </c>
      <c r="I252" t="s">
        <v>85</v>
      </c>
      <c r="J252">
        <f>VLOOKUP(I252,Key!$A$1:$C$72,2,FALSE)</f>
        <v>43.041646999999998</v>
      </c>
      <c r="K252">
        <f>VLOOKUP(I252,Key!$A$1:$C$72,3,FALSE)</f>
        <v>-87.927257999999995</v>
      </c>
      <c r="L252" t="s">
        <v>36</v>
      </c>
      <c r="M252">
        <f>VLOOKUP(L252,Key!$A$1:$C$72,2,FALSE)</f>
        <v>43.038580000000003</v>
      </c>
      <c r="N252">
        <f>VLOOKUP(L252,Key!$A$1:$C$72,3,FALSE)</f>
        <v>-87.90934</v>
      </c>
      <c r="O252">
        <v>13</v>
      </c>
      <c r="P252">
        <v>3</v>
      </c>
      <c r="Q252">
        <v>2</v>
      </c>
      <c r="R252">
        <v>1.9</v>
      </c>
      <c r="S252">
        <v>78</v>
      </c>
      <c r="T252">
        <f t="shared" si="35"/>
        <v>-1</v>
      </c>
      <c r="U252" s="1">
        <v>42802</v>
      </c>
      <c r="V252" s="3">
        <f t="shared" si="29"/>
        <v>42795</v>
      </c>
      <c r="W252" s="4">
        <f t="shared" si="36"/>
        <v>42802</v>
      </c>
      <c r="X252" s="1" t="str">
        <f t="shared" si="30"/>
        <v>Wednesday</v>
      </c>
      <c r="Y252" s="2">
        <v>0.47285879629629629</v>
      </c>
      <c r="Z252" s="2">
        <f t="shared" si="31"/>
        <v>0.45833333333333331</v>
      </c>
      <c r="AA252">
        <f>1</f>
        <v>1</v>
      </c>
      <c r="AB252" s="1">
        <v>42802</v>
      </c>
      <c r="AC252" s="3">
        <f t="shared" si="32"/>
        <v>42795</v>
      </c>
      <c r="AD252" s="4">
        <f t="shared" si="37"/>
        <v>42802</v>
      </c>
      <c r="AE252" s="1" t="str">
        <f t="shared" si="33"/>
        <v>Wednesday</v>
      </c>
      <c r="AF252" s="2">
        <v>0.48138888888888887</v>
      </c>
      <c r="AG252" s="2">
        <f t="shared" si="34"/>
        <v>0.5</v>
      </c>
      <c r="AH252" t="s">
        <v>27</v>
      </c>
    </row>
    <row r="253" spans="1:34" x14ac:dyDescent="0.25">
      <c r="A253">
        <v>1529547</v>
      </c>
      <c r="B253" t="s">
        <v>88</v>
      </c>
      <c r="E253">
        <v>68114</v>
      </c>
      <c r="F253" t="s">
        <v>23</v>
      </c>
      <c r="G253" t="s">
        <v>89</v>
      </c>
      <c r="H253">
        <v>32</v>
      </c>
      <c r="I253" t="s">
        <v>74</v>
      </c>
      <c r="J253">
        <f>VLOOKUP(I253,Key!$A$1:$C$72,2,FALSE)</f>
        <v>43.040154000000001</v>
      </c>
      <c r="K253">
        <f>VLOOKUP(I253,Key!$A$1:$C$72,3,FALSE)</f>
        <v>-87.932113000000001</v>
      </c>
      <c r="L253" t="s">
        <v>62</v>
      </c>
      <c r="M253">
        <f>VLOOKUP(L253,Key!$A$1:$C$72,2,FALSE)</f>
        <v>43.058010000000003</v>
      </c>
      <c r="N253">
        <f>VLOOKUP(L253,Key!$A$1:$C$72,3,FALSE)</f>
        <v>-87.877300000000005</v>
      </c>
      <c r="O253">
        <v>70</v>
      </c>
      <c r="P253">
        <v>9</v>
      </c>
      <c r="Q253">
        <v>10.5</v>
      </c>
      <c r="R253">
        <v>10</v>
      </c>
      <c r="S253">
        <v>420</v>
      </c>
      <c r="T253">
        <f t="shared" si="35"/>
        <v>-1</v>
      </c>
      <c r="U253" s="1">
        <v>42802</v>
      </c>
      <c r="V253" s="3">
        <f t="shared" si="29"/>
        <v>42795</v>
      </c>
      <c r="W253" s="4">
        <f t="shared" si="36"/>
        <v>42802</v>
      </c>
      <c r="X253" s="1" t="str">
        <f t="shared" si="30"/>
        <v>Wednesday</v>
      </c>
      <c r="Y253" s="2">
        <v>0.70562499999999995</v>
      </c>
      <c r="Z253" s="2">
        <f t="shared" si="31"/>
        <v>0.70833333333333326</v>
      </c>
      <c r="AA253">
        <f>1</f>
        <v>1</v>
      </c>
      <c r="AB253" s="1">
        <v>42802</v>
      </c>
      <c r="AC253" s="3">
        <f t="shared" si="32"/>
        <v>42795</v>
      </c>
      <c r="AD253" s="4">
        <f t="shared" si="37"/>
        <v>42802</v>
      </c>
      <c r="AE253" s="1" t="str">
        <f t="shared" si="33"/>
        <v>Wednesday</v>
      </c>
      <c r="AF253" s="2">
        <v>0.75472222222222218</v>
      </c>
      <c r="AG253" s="2">
        <f t="shared" si="34"/>
        <v>0.75</v>
      </c>
      <c r="AH253" t="s">
        <v>27</v>
      </c>
    </row>
    <row r="254" spans="1:34" x14ac:dyDescent="0.25">
      <c r="A254">
        <v>1529547</v>
      </c>
      <c r="B254" t="s">
        <v>88</v>
      </c>
      <c r="E254">
        <v>68114</v>
      </c>
      <c r="F254" t="s">
        <v>23</v>
      </c>
      <c r="G254" t="s">
        <v>89</v>
      </c>
      <c r="H254">
        <v>243</v>
      </c>
      <c r="I254" t="s">
        <v>74</v>
      </c>
      <c r="J254">
        <f>VLOOKUP(I254,Key!$A$1:$C$72,2,FALSE)</f>
        <v>43.040154000000001</v>
      </c>
      <c r="K254">
        <f>VLOOKUP(I254,Key!$A$1:$C$72,3,FALSE)</f>
        <v>-87.932113000000001</v>
      </c>
      <c r="L254" t="s">
        <v>62</v>
      </c>
      <c r="M254">
        <f>VLOOKUP(L254,Key!$A$1:$C$72,2,FALSE)</f>
        <v>43.058010000000003</v>
      </c>
      <c r="N254">
        <f>VLOOKUP(L254,Key!$A$1:$C$72,3,FALSE)</f>
        <v>-87.877300000000005</v>
      </c>
      <c r="O254">
        <v>70</v>
      </c>
      <c r="P254">
        <v>9</v>
      </c>
      <c r="Q254">
        <v>10.5</v>
      </c>
      <c r="R254">
        <v>10</v>
      </c>
      <c r="S254">
        <v>420</v>
      </c>
      <c r="T254">
        <f t="shared" si="35"/>
        <v>-1</v>
      </c>
      <c r="U254" s="1">
        <v>42802</v>
      </c>
      <c r="V254" s="3">
        <f t="shared" si="29"/>
        <v>42795</v>
      </c>
      <c r="W254" s="4">
        <f t="shared" si="36"/>
        <v>42802</v>
      </c>
      <c r="X254" s="1" t="str">
        <f t="shared" si="30"/>
        <v>Wednesday</v>
      </c>
      <c r="Y254" s="2">
        <v>0.70622685185185186</v>
      </c>
      <c r="Z254" s="2">
        <f t="shared" si="31"/>
        <v>0.70833333333333326</v>
      </c>
      <c r="AA254">
        <f>1</f>
        <v>1</v>
      </c>
      <c r="AB254" s="1">
        <v>42802</v>
      </c>
      <c r="AC254" s="3">
        <f t="shared" si="32"/>
        <v>42795</v>
      </c>
      <c r="AD254" s="4">
        <f t="shared" si="37"/>
        <v>42802</v>
      </c>
      <c r="AE254" s="1" t="str">
        <f t="shared" si="33"/>
        <v>Wednesday</v>
      </c>
      <c r="AF254" s="2">
        <v>0.75476851851851856</v>
      </c>
      <c r="AG254" s="2">
        <f t="shared" si="34"/>
        <v>0.75</v>
      </c>
      <c r="AH254" t="s">
        <v>27</v>
      </c>
    </row>
    <row r="255" spans="1:34" x14ac:dyDescent="0.25">
      <c r="A255">
        <v>1019333</v>
      </c>
      <c r="B255" t="s">
        <v>88</v>
      </c>
      <c r="E255">
        <v>53202</v>
      </c>
      <c r="F255" t="s">
        <v>23</v>
      </c>
      <c r="G255" t="s">
        <v>89</v>
      </c>
      <c r="H255">
        <v>11115</v>
      </c>
      <c r="I255" t="s">
        <v>80</v>
      </c>
      <c r="J255">
        <f>VLOOKUP(I255,Key!$A$1:$C$72,2,FALSE)</f>
        <v>43.052460000000004</v>
      </c>
      <c r="K255">
        <f>VLOOKUP(I255,Key!$A$1:$C$72,3,FALSE)</f>
        <v>-87.891000000000005</v>
      </c>
      <c r="L255" t="s">
        <v>61</v>
      </c>
      <c r="M255">
        <f>VLOOKUP(L255,Key!$A$1:$C$72,2,FALSE)</f>
        <v>43.058619999999998</v>
      </c>
      <c r="N255">
        <f>VLOOKUP(L255,Key!$A$1:$C$72,3,FALSE)</f>
        <v>-87.885319999999993</v>
      </c>
      <c r="O255">
        <v>4</v>
      </c>
      <c r="P255">
        <v>0</v>
      </c>
      <c r="Q255">
        <v>0.6</v>
      </c>
      <c r="R255">
        <v>0.6</v>
      </c>
      <c r="S255">
        <v>24</v>
      </c>
      <c r="T255">
        <f t="shared" si="35"/>
        <v>-1</v>
      </c>
      <c r="U255" s="1">
        <v>42802</v>
      </c>
      <c r="V255" s="3">
        <f t="shared" si="29"/>
        <v>42795</v>
      </c>
      <c r="W255" s="4">
        <f t="shared" si="36"/>
        <v>42802</v>
      </c>
      <c r="X255" s="1" t="str">
        <f t="shared" si="30"/>
        <v>Wednesday</v>
      </c>
      <c r="Y255" s="2">
        <v>0.73015046296296304</v>
      </c>
      <c r="Z255" s="2">
        <f t="shared" si="31"/>
        <v>0.75</v>
      </c>
      <c r="AA255">
        <f>1</f>
        <v>1</v>
      </c>
      <c r="AB255" s="1">
        <v>42802</v>
      </c>
      <c r="AC255" s="3">
        <f t="shared" si="32"/>
        <v>42795</v>
      </c>
      <c r="AD255" s="4">
        <f t="shared" si="37"/>
        <v>42802</v>
      </c>
      <c r="AE255" s="1" t="str">
        <f t="shared" si="33"/>
        <v>Wednesday</v>
      </c>
      <c r="AF255" s="2">
        <v>0.73317129629629629</v>
      </c>
      <c r="AG255" s="2">
        <f t="shared" si="34"/>
        <v>0.75</v>
      </c>
      <c r="AH255" t="s">
        <v>27</v>
      </c>
    </row>
    <row r="256" spans="1:34" x14ac:dyDescent="0.25">
      <c r="A256">
        <v>1529586</v>
      </c>
      <c r="B256" t="s">
        <v>88</v>
      </c>
      <c r="E256">
        <v>60068</v>
      </c>
      <c r="F256" t="s">
        <v>23</v>
      </c>
      <c r="G256" t="s">
        <v>89</v>
      </c>
      <c r="H256">
        <v>5549</v>
      </c>
      <c r="I256" t="s">
        <v>74</v>
      </c>
      <c r="J256">
        <f>VLOOKUP(I256,Key!$A$1:$C$72,2,FALSE)</f>
        <v>43.040154000000001</v>
      </c>
      <c r="K256">
        <f>VLOOKUP(I256,Key!$A$1:$C$72,3,FALSE)</f>
        <v>-87.932113000000001</v>
      </c>
      <c r="L256" t="s">
        <v>74</v>
      </c>
      <c r="M256">
        <f>VLOOKUP(L256,Key!$A$1:$C$72,2,FALSE)</f>
        <v>43.040154000000001</v>
      </c>
      <c r="N256">
        <f>VLOOKUP(L256,Key!$A$1:$C$72,3,FALSE)</f>
        <v>-87.932113000000001</v>
      </c>
      <c r="O256">
        <v>6</v>
      </c>
      <c r="P256">
        <v>3</v>
      </c>
      <c r="Q256">
        <v>0.9</v>
      </c>
      <c r="R256">
        <v>0.9</v>
      </c>
      <c r="S256">
        <v>36</v>
      </c>
      <c r="T256">
        <f t="shared" si="35"/>
        <v>-1</v>
      </c>
      <c r="U256" s="1">
        <v>42802</v>
      </c>
      <c r="V256" s="3">
        <f t="shared" si="29"/>
        <v>42795</v>
      </c>
      <c r="W256" s="4">
        <f t="shared" si="36"/>
        <v>42802</v>
      </c>
      <c r="X256" s="1" t="str">
        <f t="shared" si="30"/>
        <v>Wednesday</v>
      </c>
      <c r="Y256" s="2">
        <v>0.73527777777777781</v>
      </c>
      <c r="Z256" s="2">
        <f t="shared" si="31"/>
        <v>0.75</v>
      </c>
      <c r="AA256">
        <f>1</f>
        <v>1</v>
      </c>
      <c r="AB256" s="1">
        <v>42802</v>
      </c>
      <c r="AC256" s="3">
        <f t="shared" si="32"/>
        <v>42795</v>
      </c>
      <c r="AD256" s="4">
        <f t="shared" si="37"/>
        <v>42802</v>
      </c>
      <c r="AE256" s="1" t="str">
        <f t="shared" si="33"/>
        <v>Wednesday</v>
      </c>
      <c r="AF256" s="2">
        <v>0.7391550925925926</v>
      </c>
      <c r="AG256" s="2">
        <f t="shared" si="34"/>
        <v>0.75</v>
      </c>
      <c r="AH256" t="s">
        <v>35</v>
      </c>
    </row>
    <row r="257" spans="1:34" x14ac:dyDescent="0.25">
      <c r="A257">
        <v>1530097</v>
      </c>
      <c r="B257" t="s">
        <v>88</v>
      </c>
      <c r="E257">
        <v>53222</v>
      </c>
      <c r="F257" t="s">
        <v>23</v>
      </c>
      <c r="G257" t="s">
        <v>89</v>
      </c>
      <c r="H257">
        <v>5490</v>
      </c>
      <c r="I257" t="s">
        <v>57</v>
      </c>
      <c r="J257">
        <f>VLOOKUP(I257,Key!$A$1:$C$72,2,FALSE)</f>
        <v>43.048609999999996</v>
      </c>
      <c r="K257">
        <f>VLOOKUP(I257,Key!$A$1:$C$72,3,FALSE)</f>
        <v>-88.008480000000006</v>
      </c>
      <c r="L257" t="s">
        <v>57</v>
      </c>
      <c r="M257">
        <f>VLOOKUP(L257,Key!$A$1:$C$72,2,FALSE)</f>
        <v>43.048609999999996</v>
      </c>
      <c r="N257">
        <f>VLOOKUP(L257,Key!$A$1:$C$72,3,FALSE)</f>
        <v>-88.008480000000006</v>
      </c>
      <c r="O257">
        <v>22</v>
      </c>
      <c r="P257">
        <v>3</v>
      </c>
      <c r="Q257">
        <v>3.3</v>
      </c>
      <c r="R257">
        <v>3.1</v>
      </c>
      <c r="S257">
        <v>132</v>
      </c>
      <c r="T257">
        <f t="shared" si="35"/>
        <v>-1</v>
      </c>
      <c r="U257" s="1">
        <v>42803</v>
      </c>
      <c r="V257" s="3">
        <f t="shared" si="29"/>
        <v>42795</v>
      </c>
      <c r="W257" s="4">
        <f t="shared" si="36"/>
        <v>42803</v>
      </c>
      <c r="X257" s="1" t="str">
        <f t="shared" si="30"/>
        <v>Thursday</v>
      </c>
      <c r="Y257" s="2">
        <v>0.54538194444444443</v>
      </c>
      <c r="Z257" s="2">
        <f t="shared" si="31"/>
        <v>0.54166666666666663</v>
      </c>
      <c r="AA257">
        <f>1</f>
        <v>1</v>
      </c>
      <c r="AB257" s="1">
        <v>42803</v>
      </c>
      <c r="AC257" s="3">
        <f t="shared" si="32"/>
        <v>42795</v>
      </c>
      <c r="AD257" s="4">
        <f t="shared" si="37"/>
        <v>42803</v>
      </c>
      <c r="AE257" s="1" t="str">
        <f t="shared" si="33"/>
        <v>Thursday</v>
      </c>
      <c r="AF257" s="2">
        <v>0.56092592592592594</v>
      </c>
      <c r="AG257" s="2">
        <f t="shared" si="34"/>
        <v>0.54166666666666663</v>
      </c>
      <c r="AH257" t="s">
        <v>35</v>
      </c>
    </row>
    <row r="258" spans="1:34" x14ac:dyDescent="0.25">
      <c r="A258">
        <v>1530097</v>
      </c>
      <c r="B258" t="s">
        <v>88</v>
      </c>
      <c r="E258">
        <v>53222</v>
      </c>
      <c r="F258" t="s">
        <v>23</v>
      </c>
      <c r="G258" t="s">
        <v>89</v>
      </c>
      <c r="H258">
        <v>11165</v>
      </c>
      <c r="I258" t="s">
        <v>57</v>
      </c>
      <c r="J258">
        <f>VLOOKUP(I258,Key!$A$1:$C$72,2,FALSE)</f>
        <v>43.048609999999996</v>
      </c>
      <c r="K258">
        <f>VLOOKUP(I258,Key!$A$1:$C$72,3,FALSE)</f>
        <v>-88.008480000000006</v>
      </c>
      <c r="L258" t="s">
        <v>57</v>
      </c>
      <c r="M258">
        <f>VLOOKUP(L258,Key!$A$1:$C$72,2,FALSE)</f>
        <v>43.048609999999996</v>
      </c>
      <c r="N258">
        <f>VLOOKUP(L258,Key!$A$1:$C$72,3,FALSE)</f>
        <v>-88.008480000000006</v>
      </c>
      <c r="O258">
        <v>20</v>
      </c>
      <c r="P258">
        <v>3</v>
      </c>
      <c r="Q258">
        <v>3</v>
      </c>
      <c r="R258">
        <v>2.9</v>
      </c>
      <c r="S258">
        <v>120</v>
      </c>
      <c r="T258">
        <f t="shared" si="35"/>
        <v>-1</v>
      </c>
      <c r="U258" s="1">
        <v>42803</v>
      </c>
      <c r="V258" s="3">
        <f t="shared" ref="V258:V321" si="38">DATE(YEAR(U258), MONTH(U258), 1)</f>
        <v>42795</v>
      </c>
      <c r="W258" s="4">
        <f t="shared" si="36"/>
        <v>42803</v>
      </c>
      <c r="X258" s="1" t="str">
        <f t="shared" ref="X258:X321" si="39">TEXT(W258,"dddd")</f>
        <v>Thursday</v>
      </c>
      <c r="Y258" s="2">
        <v>0.54583333333333328</v>
      </c>
      <c r="Z258" s="2">
        <f t="shared" ref="Z258:Z321" si="40">MROUND(Y258, "1:00")</f>
        <v>0.54166666666666663</v>
      </c>
      <c r="AA258">
        <f>1</f>
        <v>1</v>
      </c>
      <c r="AB258" s="1">
        <v>42803</v>
      </c>
      <c r="AC258" s="3">
        <f t="shared" ref="AC258:AC321" si="41">DATE(YEAR(AB258), MONTH(AB258), 1)</f>
        <v>42795</v>
      </c>
      <c r="AD258" s="4">
        <f t="shared" si="37"/>
        <v>42803</v>
      </c>
      <c r="AE258" s="1" t="str">
        <f t="shared" ref="AE258:AE321" si="42">TEXT(AD258,"dddd")</f>
        <v>Thursday</v>
      </c>
      <c r="AF258" s="2">
        <v>0.56018518518518523</v>
      </c>
      <c r="AG258" s="2">
        <f t="shared" ref="AG258:AG321" si="43">MROUND(AF258, "1:00")</f>
        <v>0.54166666666666663</v>
      </c>
      <c r="AH258" t="s">
        <v>35</v>
      </c>
    </row>
    <row r="259" spans="1:34" x14ac:dyDescent="0.25">
      <c r="A259">
        <v>1512031</v>
      </c>
      <c r="B259" t="s">
        <v>88</v>
      </c>
      <c r="E259">
        <v>53211</v>
      </c>
      <c r="F259" t="s">
        <v>23</v>
      </c>
      <c r="G259" t="s">
        <v>89</v>
      </c>
      <c r="H259">
        <v>5522</v>
      </c>
      <c r="I259" t="s">
        <v>67</v>
      </c>
      <c r="J259">
        <f>VLOOKUP(I259,Key!$A$1:$C$72,2,FALSE)</f>
        <v>43.074890000000003</v>
      </c>
      <c r="K259">
        <f>VLOOKUP(I259,Key!$A$1:$C$72,3,FALSE)</f>
        <v>-87.882810000000006</v>
      </c>
      <c r="L259" t="s">
        <v>62</v>
      </c>
      <c r="M259">
        <f>VLOOKUP(L259,Key!$A$1:$C$72,2,FALSE)</f>
        <v>43.058010000000003</v>
      </c>
      <c r="N259">
        <f>VLOOKUP(L259,Key!$A$1:$C$72,3,FALSE)</f>
        <v>-87.877300000000005</v>
      </c>
      <c r="O259">
        <v>25</v>
      </c>
      <c r="P259">
        <v>3</v>
      </c>
      <c r="Q259">
        <v>3.8</v>
      </c>
      <c r="R259">
        <v>3.6</v>
      </c>
      <c r="S259">
        <v>150</v>
      </c>
      <c r="T259">
        <f t="shared" ref="T259:T322" si="44">-1</f>
        <v>-1</v>
      </c>
      <c r="U259" s="1">
        <v>42803</v>
      </c>
      <c r="V259" s="3">
        <f t="shared" si="38"/>
        <v>42795</v>
      </c>
      <c r="W259" s="4">
        <f t="shared" ref="W259:W322" si="45">U259</f>
        <v>42803</v>
      </c>
      <c r="X259" s="1" t="str">
        <f t="shared" si="39"/>
        <v>Thursday</v>
      </c>
      <c r="Y259" s="2">
        <v>0.6111805555555555</v>
      </c>
      <c r="Z259" s="2">
        <f t="shared" si="40"/>
        <v>0.625</v>
      </c>
      <c r="AA259">
        <f>1</f>
        <v>1</v>
      </c>
      <c r="AB259" s="1">
        <v>42803</v>
      </c>
      <c r="AC259" s="3">
        <f t="shared" si="41"/>
        <v>42795</v>
      </c>
      <c r="AD259" s="4">
        <f t="shared" ref="AD259:AD322" si="46">AB259</f>
        <v>42803</v>
      </c>
      <c r="AE259" s="1" t="str">
        <f t="shared" si="42"/>
        <v>Thursday</v>
      </c>
      <c r="AF259" s="2">
        <v>0.62913194444444442</v>
      </c>
      <c r="AG259" s="2">
        <f t="shared" si="43"/>
        <v>0.625</v>
      </c>
      <c r="AH259" t="s">
        <v>27</v>
      </c>
    </row>
    <row r="260" spans="1:34" x14ac:dyDescent="0.25">
      <c r="A260">
        <v>1530356</v>
      </c>
      <c r="B260" t="s">
        <v>88</v>
      </c>
      <c r="E260">
        <v>92694</v>
      </c>
      <c r="F260" t="s">
        <v>23</v>
      </c>
      <c r="G260" t="s">
        <v>89</v>
      </c>
      <c r="H260">
        <v>11068</v>
      </c>
      <c r="I260" t="s">
        <v>34</v>
      </c>
      <c r="J260">
        <f>VLOOKUP(I260,Key!$A$1:$C$72,2,FALSE)</f>
        <v>43.036900000000003</v>
      </c>
      <c r="K260">
        <f>VLOOKUP(I260,Key!$A$1:$C$72,3,FALSE)</f>
        <v>-87.89667</v>
      </c>
      <c r="L260" t="s">
        <v>31</v>
      </c>
      <c r="M260">
        <f>VLOOKUP(L260,Key!$A$1:$C$72,2,FALSE)</f>
        <v>43.03519</v>
      </c>
      <c r="N260">
        <f>VLOOKUP(L260,Key!$A$1:$C$72,3,FALSE)</f>
        <v>-87.907390000000007</v>
      </c>
      <c r="O260">
        <v>15</v>
      </c>
      <c r="P260">
        <v>3</v>
      </c>
      <c r="Q260">
        <v>2.2999999999999998</v>
      </c>
      <c r="R260">
        <v>2.1</v>
      </c>
      <c r="S260">
        <v>90</v>
      </c>
      <c r="T260">
        <f t="shared" si="44"/>
        <v>-1</v>
      </c>
      <c r="U260" s="1">
        <v>42803</v>
      </c>
      <c r="V260" s="3">
        <f t="shared" si="38"/>
        <v>42795</v>
      </c>
      <c r="W260" s="4">
        <f t="shared" si="45"/>
        <v>42803</v>
      </c>
      <c r="X260" s="1" t="str">
        <f t="shared" si="39"/>
        <v>Thursday</v>
      </c>
      <c r="Y260" s="2">
        <v>0.6325925925925926</v>
      </c>
      <c r="Z260" s="2">
        <f t="shared" si="40"/>
        <v>0.625</v>
      </c>
      <c r="AA260">
        <f>1</f>
        <v>1</v>
      </c>
      <c r="AB260" s="1">
        <v>42803</v>
      </c>
      <c r="AC260" s="3">
        <f t="shared" si="41"/>
        <v>42795</v>
      </c>
      <c r="AD260" s="4">
        <f t="shared" si="46"/>
        <v>42803</v>
      </c>
      <c r="AE260" s="1" t="str">
        <f t="shared" si="42"/>
        <v>Thursday</v>
      </c>
      <c r="AF260" s="2">
        <v>0.64277777777777778</v>
      </c>
      <c r="AG260" s="2">
        <f t="shared" si="43"/>
        <v>0.625</v>
      </c>
      <c r="AH260" t="s">
        <v>27</v>
      </c>
    </row>
    <row r="261" spans="1:34" x14ac:dyDescent="0.25">
      <c r="A261">
        <v>1530302</v>
      </c>
      <c r="B261" t="s">
        <v>88</v>
      </c>
      <c r="E261">
        <v>53211</v>
      </c>
      <c r="F261" t="s">
        <v>23</v>
      </c>
      <c r="G261" t="s">
        <v>89</v>
      </c>
      <c r="H261">
        <v>42</v>
      </c>
      <c r="I261" t="s">
        <v>62</v>
      </c>
      <c r="J261">
        <f>VLOOKUP(I261,Key!$A$1:$C$72,2,FALSE)</f>
        <v>43.058010000000003</v>
      </c>
      <c r="K261">
        <f>VLOOKUP(I261,Key!$A$1:$C$72,3,FALSE)</f>
        <v>-87.877300000000005</v>
      </c>
      <c r="L261" t="s">
        <v>67</v>
      </c>
      <c r="M261">
        <f>VLOOKUP(L261,Key!$A$1:$C$72,2,FALSE)</f>
        <v>43.074890000000003</v>
      </c>
      <c r="N261">
        <f>VLOOKUP(L261,Key!$A$1:$C$72,3,FALSE)</f>
        <v>-87.882810000000006</v>
      </c>
      <c r="O261">
        <v>22</v>
      </c>
      <c r="P261">
        <v>3</v>
      </c>
      <c r="Q261">
        <v>3.3</v>
      </c>
      <c r="R261">
        <v>3.1</v>
      </c>
      <c r="S261">
        <v>132</v>
      </c>
      <c r="T261">
        <f t="shared" si="44"/>
        <v>-1</v>
      </c>
      <c r="U261" s="1">
        <v>42803</v>
      </c>
      <c r="V261" s="3">
        <f t="shared" si="38"/>
        <v>42795</v>
      </c>
      <c r="W261" s="4">
        <f t="shared" si="45"/>
        <v>42803</v>
      </c>
      <c r="X261" s="1" t="str">
        <f t="shared" si="39"/>
        <v>Thursday</v>
      </c>
      <c r="Y261" s="2">
        <v>0.68655092592592604</v>
      </c>
      <c r="Z261" s="2">
        <f t="shared" si="40"/>
        <v>0.66666666666666663</v>
      </c>
      <c r="AA261">
        <f>1</f>
        <v>1</v>
      </c>
      <c r="AB261" s="1">
        <v>42803</v>
      </c>
      <c r="AC261" s="3">
        <f t="shared" si="41"/>
        <v>42795</v>
      </c>
      <c r="AD261" s="4">
        <f t="shared" si="46"/>
        <v>42803</v>
      </c>
      <c r="AE261" s="1" t="str">
        <f t="shared" si="42"/>
        <v>Thursday</v>
      </c>
      <c r="AF261" s="2">
        <v>0.70150462962962967</v>
      </c>
      <c r="AG261" s="2">
        <f t="shared" si="43"/>
        <v>0.70833333333333326</v>
      </c>
      <c r="AH261" t="s">
        <v>27</v>
      </c>
    </row>
    <row r="262" spans="1:34" x14ac:dyDescent="0.25">
      <c r="A262">
        <v>1533400</v>
      </c>
      <c r="B262" t="s">
        <v>88</v>
      </c>
      <c r="E262">
        <v>60490</v>
      </c>
      <c r="F262" t="s">
        <v>23</v>
      </c>
      <c r="G262" t="s">
        <v>89</v>
      </c>
      <c r="H262">
        <v>15</v>
      </c>
      <c r="I262" t="s">
        <v>34</v>
      </c>
      <c r="J262">
        <f>VLOOKUP(I262,Key!$A$1:$C$72,2,FALSE)</f>
        <v>43.036900000000003</v>
      </c>
      <c r="K262">
        <f>VLOOKUP(I262,Key!$A$1:$C$72,3,FALSE)</f>
        <v>-87.89667</v>
      </c>
      <c r="L262" t="s">
        <v>34</v>
      </c>
      <c r="M262">
        <f>VLOOKUP(L262,Key!$A$1:$C$72,2,FALSE)</f>
        <v>43.036900000000003</v>
      </c>
      <c r="N262">
        <f>VLOOKUP(L262,Key!$A$1:$C$72,3,FALSE)</f>
        <v>-87.89667</v>
      </c>
      <c r="O262">
        <v>19</v>
      </c>
      <c r="P262">
        <v>3</v>
      </c>
      <c r="Q262">
        <v>2.9</v>
      </c>
      <c r="R262">
        <v>2.7</v>
      </c>
      <c r="S262">
        <v>114</v>
      </c>
      <c r="T262">
        <f t="shared" si="44"/>
        <v>-1</v>
      </c>
      <c r="U262" s="1">
        <v>42806</v>
      </c>
      <c r="V262" s="3">
        <f t="shared" si="38"/>
        <v>42795</v>
      </c>
      <c r="W262" s="4">
        <f t="shared" si="45"/>
        <v>42806</v>
      </c>
      <c r="X262" s="1" t="str">
        <f t="shared" si="39"/>
        <v>Sunday</v>
      </c>
      <c r="Y262" s="2">
        <v>0.71460648148148154</v>
      </c>
      <c r="Z262" s="2">
        <f t="shared" si="40"/>
        <v>0.70833333333333326</v>
      </c>
      <c r="AA262">
        <f>1</f>
        <v>1</v>
      </c>
      <c r="AB262" s="1">
        <v>42806</v>
      </c>
      <c r="AC262" s="3">
        <f t="shared" si="41"/>
        <v>42795</v>
      </c>
      <c r="AD262" s="4">
        <f t="shared" si="46"/>
        <v>42806</v>
      </c>
      <c r="AE262" s="1" t="str">
        <f t="shared" si="42"/>
        <v>Sunday</v>
      </c>
      <c r="AF262" s="2">
        <v>0.72802083333333334</v>
      </c>
      <c r="AG262" s="2">
        <f t="shared" si="43"/>
        <v>0.70833333333333326</v>
      </c>
      <c r="AH262" t="s">
        <v>35</v>
      </c>
    </row>
    <row r="263" spans="1:34" x14ac:dyDescent="0.25">
      <c r="A263">
        <v>1537647</v>
      </c>
      <c r="B263" t="s">
        <v>88</v>
      </c>
      <c r="E263">
        <v>53188</v>
      </c>
      <c r="F263" t="s">
        <v>23</v>
      </c>
      <c r="G263" t="s">
        <v>89</v>
      </c>
      <c r="H263">
        <v>11131</v>
      </c>
      <c r="I263" t="s">
        <v>41</v>
      </c>
      <c r="J263">
        <f>VLOOKUP(I263,Key!$A$1:$C$72,2,FALSE)</f>
        <v>43.04824</v>
      </c>
      <c r="K263">
        <f>VLOOKUP(I263,Key!$A$1:$C$72,3,FALSE)</f>
        <v>-87.904970000000006</v>
      </c>
      <c r="L263" t="s">
        <v>73</v>
      </c>
      <c r="M263">
        <f>VLOOKUP(L263,Key!$A$1:$C$72,2,FALSE)</f>
        <v>43.040349999999997</v>
      </c>
      <c r="N263">
        <f>VLOOKUP(L263,Key!$A$1:$C$72,3,FALSE)</f>
        <v>-87.920760000000001</v>
      </c>
      <c r="O263">
        <v>23</v>
      </c>
      <c r="P263">
        <v>0</v>
      </c>
      <c r="Q263">
        <v>3.5</v>
      </c>
      <c r="R263">
        <v>3.3</v>
      </c>
      <c r="S263">
        <v>138</v>
      </c>
      <c r="T263">
        <f t="shared" si="44"/>
        <v>-1</v>
      </c>
      <c r="U263" s="1">
        <v>42810</v>
      </c>
      <c r="V263" s="3">
        <f t="shared" si="38"/>
        <v>42795</v>
      </c>
      <c r="W263" s="4">
        <f t="shared" si="45"/>
        <v>42810</v>
      </c>
      <c r="X263" s="1" t="str">
        <f t="shared" si="39"/>
        <v>Thursday</v>
      </c>
      <c r="Y263" s="2">
        <v>0.45126157407407402</v>
      </c>
      <c r="Z263" s="2">
        <f t="shared" si="40"/>
        <v>0.45833333333333331</v>
      </c>
      <c r="AA263">
        <f>1</f>
        <v>1</v>
      </c>
      <c r="AB263" s="1">
        <v>42810</v>
      </c>
      <c r="AC263" s="3">
        <f t="shared" si="41"/>
        <v>42795</v>
      </c>
      <c r="AD263" s="4">
        <f t="shared" si="46"/>
        <v>42810</v>
      </c>
      <c r="AE263" s="1" t="str">
        <f t="shared" si="42"/>
        <v>Thursday</v>
      </c>
      <c r="AF263" s="2">
        <v>0.46728009259259262</v>
      </c>
      <c r="AG263" s="2">
        <f t="shared" si="43"/>
        <v>0.45833333333333331</v>
      </c>
      <c r="AH263" t="s">
        <v>27</v>
      </c>
    </row>
    <row r="264" spans="1:34" x14ac:dyDescent="0.25">
      <c r="A264">
        <v>1538435</v>
      </c>
      <c r="B264" t="s">
        <v>88</v>
      </c>
      <c r="E264">
        <v>53714</v>
      </c>
      <c r="F264" t="s">
        <v>23</v>
      </c>
      <c r="G264" t="s">
        <v>89</v>
      </c>
      <c r="H264">
        <v>263</v>
      </c>
      <c r="I264" t="s">
        <v>82</v>
      </c>
      <c r="J264">
        <f>VLOOKUP(I264,Key!$A$1:$C$72,2,FALSE)</f>
        <v>43.026229999999998</v>
      </c>
      <c r="K264">
        <f>VLOOKUP(I264,Key!$A$1:$C$72,3,FALSE)</f>
        <v>-87.912809999999993</v>
      </c>
      <c r="L264" t="s">
        <v>73</v>
      </c>
      <c r="M264">
        <f>VLOOKUP(L264,Key!$A$1:$C$72,2,FALSE)</f>
        <v>43.040349999999997</v>
      </c>
      <c r="N264">
        <f>VLOOKUP(L264,Key!$A$1:$C$72,3,FALSE)</f>
        <v>-87.920760000000001</v>
      </c>
      <c r="O264">
        <v>11</v>
      </c>
      <c r="P264">
        <v>0</v>
      </c>
      <c r="Q264">
        <v>1.7</v>
      </c>
      <c r="R264">
        <v>1.6</v>
      </c>
      <c r="S264">
        <v>66</v>
      </c>
      <c r="T264">
        <f t="shared" si="44"/>
        <v>-1</v>
      </c>
      <c r="U264" s="1">
        <v>42810</v>
      </c>
      <c r="V264" s="3">
        <f t="shared" si="38"/>
        <v>42795</v>
      </c>
      <c r="W264" s="4">
        <f t="shared" si="45"/>
        <v>42810</v>
      </c>
      <c r="X264" s="1" t="str">
        <f t="shared" si="39"/>
        <v>Thursday</v>
      </c>
      <c r="Y264" s="2">
        <v>0.75548611111111119</v>
      </c>
      <c r="Z264" s="2">
        <f t="shared" si="40"/>
        <v>0.75</v>
      </c>
      <c r="AA264">
        <f>1</f>
        <v>1</v>
      </c>
      <c r="AB264" s="1">
        <v>42810</v>
      </c>
      <c r="AC264" s="3">
        <f t="shared" si="41"/>
        <v>42795</v>
      </c>
      <c r="AD264" s="4">
        <f t="shared" si="46"/>
        <v>42810</v>
      </c>
      <c r="AE264" s="1" t="str">
        <f t="shared" si="42"/>
        <v>Thursday</v>
      </c>
      <c r="AF264" s="2">
        <v>0.76252314814814814</v>
      </c>
      <c r="AG264" s="2">
        <f t="shared" si="43"/>
        <v>0.75</v>
      </c>
      <c r="AH264" t="s">
        <v>27</v>
      </c>
    </row>
    <row r="265" spans="1:34" x14ac:dyDescent="0.25">
      <c r="A265">
        <v>1031405</v>
      </c>
      <c r="B265" t="s">
        <v>88</v>
      </c>
      <c r="E265">
        <v>53211</v>
      </c>
      <c r="F265" t="s">
        <v>23</v>
      </c>
      <c r="G265" t="s">
        <v>89</v>
      </c>
      <c r="H265">
        <v>11143</v>
      </c>
      <c r="I265" t="s">
        <v>65</v>
      </c>
      <c r="J265">
        <f>VLOOKUP(I265,Key!$A$1:$C$72,2,FALSE)</f>
        <v>43.060786</v>
      </c>
      <c r="K265">
        <f>VLOOKUP(I265,Key!$A$1:$C$72,3,FALSE)</f>
        <v>-87.883825999999999</v>
      </c>
      <c r="L265" t="s">
        <v>61</v>
      </c>
      <c r="M265">
        <f>VLOOKUP(L265,Key!$A$1:$C$72,2,FALSE)</f>
        <v>43.058619999999998</v>
      </c>
      <c r="N265">
        <f>VLOOKUP(L265,Key!$A$1:$C$72,3,FALSE)</f>
        <v>-87.885319999999993</v>
      </c>
      <c r="O265">
        <v>18</v>
      </c>
      <c r="P265">
        <v>0</v>
      </c>
      <c r="Q265">
        <v>2.7</v>
      </c>
      <c r="R265">
        <v>2.6</v>
      </c>
      <c r="S265">
        <v>108</v>
      </c>
      <c r="T265">
        <f t="shared" si="44"/>
        <v>-1</v>
      </c>
      <c r="U265" s="1">
        <v>42811</v>
      </c>
      <c r="V265" s="3">
        <f t="shared" si="38"/>
        <v>42795</v>
      </c>
      <c r="W265" s="4">
        <f t="shared" si="45"/>
        <v>42811</v>
      </c>
      <c r="X265" s="1" t="str">
        <f t="shared" si="39"/>
        <v>Friday</v>
      </c>
      <c r="Y265" s="2">
        <v>0.51620370370370372</v>
      </c>
      <c r="Z265" s="2">
        <f t="shared" si="40"/>
        <v>0.5</v>
      </c>
      <c r="AA265">
        <f>1</f>
        <v>1</v>
      </c>
      <c r="AB265" s="1">
        <v>42811</v>
      </c>
      <c r="AC265" s="3">
        <f t="shared" si="41"/>
        <v>42795</v>
      </c>
      <c r="AD265" s="4">
        <f t="shared" si="46"/>
        <v>42811</v>
      </c>
      <c r="AE265" s="1" t="str">
        <f t="shared" si="42"/>
        <v>Friday</v>
      </c>
      <c r="AF265" s="2">
        <v>0.52900462962962969</v>
      </c>
      <c r="AG265" s="2">
        <f t="shared" si="43"/>
        <v>0.54166666666666663</v>
      </c>
      <c r="AH265" t="s">
        <v>27</v>
      </c>
    </row>
    <row r="266" spans="1:34" x14ac:dyDescent="0.25">
      <c r="A266">
        <v>1539651</v>
      </c>
      <c r="B266" t="s">
        <v>88</v>
      </c>
      <c r="E266">
        <v>19067</v>
      </c>
      <c r="F266" t="s">
        <v>23</v>
      </c>
      <c r="G266" t="s">
        <v>89</v>
      </c>
      <c r="H266">
        <v>5460</v>
      </c>
      <c r="I266" t="s">
        <v>50</v>
      </c>
      <c r="J266">
        <f>VLOOKUP(I266,Key!$A$1:$C$72,2,FALSE)</f>
        <v>43.052549999999997</v>
      </c>
      <c r="K266">
        <f>VLOOKUP(I266,Key!$A$1:$C$72,3,FALSE)</f>
        <v>-87.909329999999997</v>
      </c>
      <c r="L266" t="s">
        <v>39</v>
      </c>
      <c r="M266">
        <f>VLOOKUP(L266,Key!$A$1:$C$72,2,FALSE)</f>
        <v>43.03913</v>
      </c>
      <c r="N266">
        <f>VLOOKUP(L266,Key!$A$1:$C$72,3,FALSE)</f>
        <v>-87.916150000000002</v>
      </c>
      <c r="O266">
        <v>19</v>
      </c>
      <c r="P266">
        <v>0</v>
      </c>
      <c r="Q266">
        <v>2.9</v>
      </c>
      <c r="R266">
        <v>2.7</v>
      </c>
      <c r="S266">
        <v>114</v>
      </c>
      <c r="T266">
        <f t="shared" si="44"/>
        <v>-1</v>
      </c>
      <c r="U266" s="1">
        <v>42811</v>
      </c>
      <c r="V266" s="3">
        <f t="shared" si="38"/>
        <v>42795</v>
      </c>
      <c r="W266" s="4">
        <f t="shared" si="45"/>
        <v>42811</v>
      </c>
      <c r="X266" s="1" t="str">
        <f t="shared" si="39"/>
        <v>Friday</v>
      </c>
      <c r="Y266" s="2">
        <v>0.62877314814814811</v>
      </c>
      <c r="Z266" s="2">
        <f t="shared" si="40"/>
        <v>0.625</v>
      </c>
      <c r="AA266">
        <f>1</f>
        <v>1</v>
      </c>
      <c r="AB266" s="1">
        <v>42811</v>
      </c>
      <c r="AC266" s="3">
        <f t="shared" si="41"/>
        <v>42795</v>
      </c>
      <c r="AD266" s="4">
        <f t="shared" si="46"/>
        <v>42811</v>
      </c>
      <c r="AE266" s="1" t="str">
        <f t="shared" si="42"/>
        <v>Friday</v>
      </c>
      <c r="AF266" s="2">
        <v>0.64178240740740744</v>
      </c>
      <c r="AG266" s="2">
        <f t="shared" si="43"/>
        <v>0.625</v>
      </c>
      <c r="AH266" t="s">
        <v>27</v>
      </c>
    </row>
    <row r="267" spans="1:34" x14ac:dyDescent="0.25">
      <c r="A267">
        <v>1539810</v>
      </c>
      <c r="B267" t="s">
        <v>88</v>
      </c>
      <c r="E267">
        <v>52601</v>
      </c>
      <c r="F267" t="s">
        <v>23</v>
      </c>
      <c r="G267" t="s">
        <v>89</v>
      </c>
      <c r="H267">
        <v>216</v>
      </c>
      <c r="I267" t="s">
        <v>34</v>
      </c>
      <c r="J267">
        <f>VLOOKUP(I267,Key!$A$1:$C$72,2,FALSE)</f>
        <v>43.036900000000003</v>
      </c>
      <c r="K267">
        <f>VLOOKUP(I267,Key!$A$1:$C$72,3,FALSE)</f>
        <v>-87.89667</v>
      </c>
      <c r="L267" t="s">
        <v>39</v>
      </c>
      <c r="M267">
        <f>VLOOKUP(L267,Key!$A$1:$C$72,2,FALSE)</f>
        <v>43.03913</v>
      </c>
      <c r="N267">
        <f>VLOOKUP(L267,Key!$A$1:$C$72,3,FALSE)</f>
        <v>-87.916150000000002</v>
      </c>
      <c r="O267">
        <v>48</v>
      </c>
      <c r="P267">
        <v>3</v>
      </c>
      <c r="Q267">
        <v>7.2</v>
      </c>
      <c r="R267">
        <v>6.8</v>
      </c>
      <c r="S267">
        <v>288</v>
      </c>
      <c r="T267">
        <f t="shared" si="44"/>
        <v>-1</v>
      </c>
      <c r="U267" s="1">
        <v>42811</v>
      </c>
      <c r="V267" s="3">
        <f t="shared" si="38"/>
        <v>42795</v>
      </c>
      <c r="W267" s="4">
        <f t="shared" si="45"/>
        <v>42811</v>
      </c>
      <c r="X267" s="1" t="str">
        <f t="shared" si="39"/>
        <v>Friday</v>
      </c>
      <c r="Y267" s="2">
        <v>0.67201388888888891</v>
      </c>
      <c r="Z267" s="2">
        <f t="shared" si="40"/>
        <v>0.66666666666666663</v>
      </c>
      <c r="AA267">
        <f>1</f>
        <v>1</v>
      </c>
      <c r="AB267" s="1">
        <v>42811</v>
      </c>
      <c r="AC267" s="3">
        <f t="shared" si="41"/>
        <v>42795</v>
      </c>
      <c r="AD267" s="4">
        <f t="shared" si="46"/>
        <v>42811</v>
      </c>
      <c r="AE267" s="1" t="str">
        <f t="shared" si="42"/>
        <v>Friday</v>
      </c>
      <c r="AF267" s="2">
        <v>0.70527777777777778</v>
      </c>
      <c r="AG267" s="2">
        <f t="shared" si="43"/>
        <v>0.70833333333333326</v>
      </c>
      <c r="AH267" t="s">
        <v>27</v>
      </c>
    </row>
    <row r="268" spans="1:34" x14ac:dyDescent="0.25">
      <c r="A268">
        <v>1540508</v>
      </c>
      <c r="B268" t="s">
        <v>88</v>
      </c>
      <c r="F268" t="s">
        <v>23</v>
      </c>
      <c r="G268" t="s">
        <v>89</v>
      </c>
      <c r="H268">
        <v>5459</v>
      </c>
      <c r="I268" t="s">
        <v>63</v>
      </c>
      <c r="J268">
        <f>VLOOKUP(I268,Key!$A$1:$C$72,2,FALSE)</f>
        <v>43.078530000000001</v>
      </c>
      <c r="K268">
        <f>VLOOKUP(I268,Key!$A$1:$C$72,3,FALSE)</f>
        <v>-87.882620000000003</v>
      </c>
      <c r="L268" t="s">
        <v>74</v>
      </c>
      <c r="M268">
        <f>VLOOKUP(L268,Key!$A$1:$C$72,2,FALSE)</f>
        <v>43.040154000000001</v>
      </c>
      <c r="N268">
        <f>VLOOKUP(L268,Key!$A$1:$C$72,3,FALSE)</f>
        <v>-87.932113000000001</v>
      </c>
      <c r="O268">
        <v>50</v>
      </c>
      <c r="P268">
        <v>3</v>
      </c>
      <c r="Q268">
        <v>7.5</v>
      </c>
      <c r="R268">
        <v>7.1</v>
      </c>
      <c r="S268">
        <v>300</v>
      </c>
      <c r="T268">
        <f t="shared" si="44"/>
        <v>-1</v>
      </c>
      <c r="U268" s="1">
        <v>42811</v>
      </c>
      <c r="V268" s="3">
        <f t="shared" si="38"/>
        <v>42795</v>
      </c>
      <c r="W268" s="4">
        <f t="shared" si="45"/>
        <v>42811</v>
      </c>
      <c r="X268" s="1" t="str">
        <f t="shared" si="39"/>
        <v>Friday</v>
      </c>
      <c r="Y268" s="2">
        <v>0.92168981481481482</v>
      </c>
      <c r="Z268" s="2">
        <f t="shared" si="40"/>
        <v>0.91666666666666663</v>
      </c>
      <c r="AA268">
        <f>1</f>
        <v>1</v>
      </c>
      <c r="AB268" s="1">
        <v>42811</v>
      </c>
      <c r="AC268" s="3">
        <f t="shared" si="41"/>
        <v>42795</v>
      </c>
      <c r="AD268" s="4">
        <f t="shared" si="46"/>
        <v>42811</v>
      </c>
      <c r="AE268" s="1" t="str">
        <f t="shared" si="42"/>
        <v>Friday</v>
      </c>
      <c r="AF268" s="2">
        <v>0.95675925925925931</v>
      </c>
      <c r="AG268" s="2">
        <f t="shared" si="43"/>
        <v>0.95833333333333326</v>
      </c>
      <c r="AH268" t="s">
        <v>27</v>
      </c>
    </row>
    <row r="269" spans="1:34" x14ac:dyDescent="0.25">
      <c r="A269">
        <v>1511937</v>
      </c>
      <c r="B269" t="s">
        <v>88</v>
      </c>
      <c r="E269">
        <v>53594</v>
      </c>
      <c r="F269" t="s">
        <v>23</v>
      </c>
      <c r="G269" t="s">
        <v>89</v>
      </c>
      <c r="H269">
        <v>5474</v>
      </c>
      <c r="I269" t="s">
        <v>54</v>
      </c>
      <c r="J269">
        <f>VLOOKUP(I269,Key!$A$1:$C$72,2,FALSE)</f>
        <v>43.046570000000003</v>
      </c>
      <c r="K269">
        <f>VLOOKUP(I269,Key!$A$1:$C$72,3,FALSE)</f>
        <v>-87.908720000000002</v>
      </c>
      <c r="L269" t="s">
        <v>82</v>
      </c>
      <c r="M269">
        <f>VLOOKUP(L269,Key!$A$1:$C$72,2,FALSE)</f>
        <v>43.026229999999998</v>
      </c>
      <c r="N269">
        <f>VLOOKUP(L269,Key!$A$1:$C$72,3,FALSE)</f>
        <v>-87.912809999999993</v>
      </c>
      <c r="O269">
        <v>14</v>
      </c>
      <c r="P269">
        <v>0</v>
      </c>
      <c r="Q269">
        <v>2.1</v>
      </c>
      <c r="R269">
        <v>2</v>
      </c>
      <c r="S269">
        <v>84</v>
      </c>
      <c r="T269">
        <f t="shared" si="44"/>
        <v>-1</v>
      </c>
      <c r="U269" s="1">
        <v>42812</v>
      </c>
      <c r="V269" s="3">
        <f t="shared" si="38"/>
        <v>42795</v>
      </c>
      <c r="W269" s="4">
        <f t="shared" si="45"/>
        <v>42812</v>
      </c>
      <c r="X269" s="1" t="str">
        <f t="shared" si="39"/>
        <v>Saturday</v>
      </c>
      <c r="Y269" s="2">
        <v>0.5175925925925926</v>
      </c>
      <c r="Z269" s="2">
        <f t="shared" si="40"/>
        <v>0.5</v>
      </c>
      <c r="AA269">
        <f>1</f>
        <v>1</v>
      </c>
      <c r="AB269" s="1">
        <v>42812</v>
      </c>
      <c r="AC269" s="3">
        <f t="shared" si="41"/>
        <v>42795</v>
      </c>
      <c r="AD269" s="4">
        <f t="shared" si="46"/>
        <v>42812</v>
      </c>
      <c r="AE269" s="1" t="str">
        <f t="shared" si="42"/>
        <v>Saturday</v>
      </c>
      <c r="AF269" s="2">
        <v>0.52763888888888888</v>
      </c>
      <c r="AG269" s="2">
        <f t="shared" si="43"/>
        <v>0.54166666666666663</v>
      </c>
      <c r="AH269" t="s">
        <v>27</v>
      </c>
    </row>
    <row r="270" spans="1:34" x14ac:dyDescent="0.25">
      <c r="A270">
        <v>1539655</v>
      </c>
      <c r="B270" t="s">
        <v>88</v>
      </c>
      <c r="E270">
        <v>15106</v>
      </c>
      <c r="F270" t="s">
        <v>23</v>
      </c>
      <c r="G270" t="s">
        <v>89</v>
      </c>
      <c r="H270">
        <v>5555</v>
      </c>
      <c r="I270" t="s">
        <v>39</v>
      </c>
      <c r="J270">
        <f>VLOOKUP(I270,Key!$A$1:$C$72,2,FALSE)</f>
        <v>43.03913</v>
      </c>
      <c r="K270">
        <f>VLOOKUP(I270,Key!$A$1:$C$72,3,FALSE)</f>
        <v>-87.916150000000002</v>
      </c>
      <c r="L270" t="s">
        <v>39</v>
      </c>
      <c r="M270">
        <f>VLOOKUP(L270,Key!$A$1:$C$72,2,FALSE)</f>
        <v>43.03913</v>
      </c>
      <c r="N270">
        <f>VLOOKUP(L270,Key!$A$1:$C$72,3,FALSE)</f>
        <v>-87.916150000000002</v>
      </c>
      <c r="O270">
        <v>56</v>
      </c>
      <c r="P270">
        <v>3</v>
      </c>
      <c r="Q270">
        <v>8.4</v>
      </c>
      <c r="R270">
        <v>8</v>
      </c>
      <c r="S270">
        <v>336</v>
      </c>
      <c r="T270">
        <f t="shared" si="44"/>
        <v>-1</v>
      </c>
      <c r="U270" s="1">
        <v>42812</v>
      </c>
      <c r="V270" s="3">
        <f t="shared" si="38"/>
        <v>42795</v>
      </c>
      <c r="W270" s="4">
        <f t="shared" si="45"/>
        <v>42812</v>
      </c>
      <c r="X270" s="1" t="str">
        <f t="shared" si="39"/>
        <v>Saturday</v>
      </c>
      <c r="Y270" s="2">
        <v>0.60390046296296296</v>
      </c>
      <c r="Z270" s="2">
        <f t="shared" si="40"/>
        <v>0.58333333333333326</v>
      </c>
      <c r="AA270">
        <f>1</f>
        <v>1</v>
      </c>
      <c r="AB270" s="1">
        <v>42812</v>
      </c>
      <c r="AC270" s="3">
        <f t="shared" si="41"/>
        <v>42795</v>
      </c>
      <c r="AD270" s="4">
        <f t="shared" si="46"/>
        <v>42812</v>
      </c>
      <c r="AE270" s="1" t="str">
        <f t="shared" si="42"/>
        <v>Saturday</v>
      </c>
      <c r="AF270" s="2">
        <v>0.6427546296296297</v>
      </c>
      <c r="AG270" s="2">
        <f t="shared" si="43"/>
        <v>0.625</v>
      </c>
      <c r="AH270" t="s">
        <v>35</v>
      </c>
    </row>
    <row r="271" spans="1:34" x14ac:dyDescent="0.25">
      <c r="A271">
        <v>1539651</v>
      </c>
      <c r="B271" t="s">
        <v>88</v>
      </c>
      <c r="E271">
        <v>19067</v>
      </c>
      <c r="F271" t="s">
        <v>23</v>
      </c>
      <c r="G271" t="s">
        <v>89</v>
      </c>
      <c r="H271">
        <v>5531</v>
      </c>
      <c r="I271" t="s">
        <v>39</v>
      </c>
      <c r="J271">
        <f>VLOOKUP(I271,Key!$A$1:$C$72,2,FALSE)</f>
        <v>43.03913</v>
      </c>
      <c r="K271">
        <f>VLOOKUP(I271,Key!$A$1:$C$72,3,FALSE)</f>
        <v>-87.916150000000002</v>
      </c>
      <c r="L271" t="s">
        <v>39</v>
      </c>
      <c r="M271">
        <f>VLOOKUP(L271,Key!$A$1:$C$72,2,FALSE)</f>
        <v>43.03913</v>
      </c>
      <c r="N271">
        <f>VLOOKUP(L271,Key!$A$1:$C$72,3,FALSE)</f>
        <v>-87.916150000000002</v>
      </c>
      <c r="O271">
        <v>55</v>
      </c>
      <c r="P271">
        <v>3</v>
      </c>
      <c r="Q271">
        <v>8.3000000000000007</v>
      </c>
      <c r="R271">
        <v>7.8</v>
      </c>
      <c r="S271">
        <v>330</v>
      </c>
      <c r="T271">
        <f t="shared" si="44"/>
        <v>-1</v>
      </c>
      <c r="U271" s="1">
        <v>42812</v>
      </c>
      <c r="V271" s="3">
        <f t="shared" si="38"/>
        <v>42795</v>
      </c>
      <c r="W271" s="4">
        <f t="shared" si="45"/>
        <v>42812</v>
      </c>
      <c r="X271" s="1" t="str">
        <f t="shared" si="39"/>
        <v>Saturday</v>
      </c>
      <c r="Y271" s="2">
        <v>0.604375</v>
      </c>
      <c r="Z271" s="2">
        <f t="shared" si="40"/>
        <v>0.625</v>
      </c>
      <c r="AA271">
        <f>1</f>
        <v>1</v>
      </c>
      <c r="AB271" s="1">
        <v>42812</v>
      </c>
      <c r="AC271" s="3">
        <f t="shared" si="41"/>
        <v>42795</v>
      </c>
      <c r="AD271" s="4">
        <f t="shared" si="46"/>
        <v>42812</v>
      </c>
      <c r="AE271" s="1" t="str">
        <f t="shared" si="42"/>
        <v>Saturday</v>
      </c>
      <c r="AF271" s="2">
        <v>0.64274305555555555</v>
      </c>
      <c r="AG271" s="2">
        <f t="shared" si="43"/>
        <v>0.625</v>
      </c>
      <c r="AH271" t="s">
        <v>35</v>
      </c>
    </row>
    <row r="272" spans="1:34" x14ac:dyDescent="0.25">
      <c r="A272">
        <v>1542144</v>
      </c>
      <c r="B272" t="s">
        <v>88</v>
      </c>
      <c r="E272">
        <v>61028</v>
      </c>
      <c r="F272" t="s">
        <v>23</v>
      </c>
      <c r="G272" t="s">
        <v>89</v>
      </c>
      <c r="H272">
        <v>5494</v>
      </c>
      <c r="I272" t="s">
        <v>34</v>
      </c>
      <c r="J272">
        <f>VLOOKUP(I272,Key!$A$1:$C$72,2,FALSE)</f>
        <v>43.036900000000003</v>
      </c>
      <c r="K272">
        <f>VLOOKUP(I272,Key!$A$1:$C$72,3,FALSE)</f>
        <v>-87.89667</v>
      </c>
      <c r="L272" t="s">
        <v>34</v>
      </c>
      <c r="M272">
        <f>VLOOKUP(L272,Key!$A$1:$C$72,2,FALSE)</f>
        <v>43.036900000000003</v>
      </c>
      <c r="N272">
        <f>VLOOKUP(L272,Key!$A$1:$C$72,3,FALSE)</f>
        <v>-87.89667</v>
      </c>
      <c r="O272">
        <v>35</v>
      </c>
      <c r="P272">
        <v>3</v>
      </c>
      <c r="Q272">
        <v>5.3</v>
      </c>
      <c r="R272">
        <v>5</v>
      </c>
      <c r="S272">
        <v>210</v>
      </c>
      <c r="T272">
        <f t="shared" si="44"/>
        <v>-1</v>
      </c>
      <c r="U272" s="1">
        <v>42812</v>
      </c>
      <c r="V272" s="3">
        <f t="shared" si="38"/>
        <v>42795</v>
      </c>
      <c r="W272" s="4">
        <f t="shared" si="45"/>
        <v>42812</v>
      </c>
      <c r="X272" s="1" t="str">
        <f t="shared" si="39"/>
        <v>Saturday</v>
      </c>
      <c r="Y272" s="2">
        <v>0.62457175925925923</v>
      </c>
      <c r="Z272" s="2">
        <f t="shared" si="40"/>
        <v>0.625</v>
      </c>
      <c r="AA272">
        <f>1</f>
        <v>1</v>
      </c>
      <c r="AB272" s="1">
        <v>42812</v>
      </c>
      <c r="AC272" s="3">
        <f t="shared" si="41"/>
        <v>42795</v>
      </c>
      <c r="AD272" s="4">
        <f t="shared" si="46"/>
        <v>42812</v>
      </c>
      <c r="AE272" s="1" t="str">
        <f t="shared" si="42"/>
        <v>Saturday</v>
      </c>
      <c r="AF272" s="2">
        <v>0.64915509259259252</v>
      </c>
      <c r="AG272" s="2">
        <f t="shared" si="43"/>
        <v>0.66666666666666663</v>
      </c>
      <c r="AH272" t="s">
        <v>35</v>
      </c>
    </row>
    <row r="273" spans="1:34" x14ac:dyDescent="0.25">
      <c r="A273">
        <v>1521811</v>
      </c>
      <c r="B273" t="s">
        <v>88</v>
      </c>
      <c r="E273">
        <v>53202</v>
      </c>
      <c r="F273" t="s">
        <v>23</v>
      </c>
      <c r="G273" t="s">
        <v>89</v>
      </c>
      <c r="H273">
        <v>982</v>
      </c>
      <c r="I273" t="s">
        <v>40</v>
      </c>
      <c r="J273">
        <f>VLOOKUP(I273,Key!$A$1:$C$72,2,FALSE)</f>
        <v>43.031480000000002</v>
      </c>
      <c r="K273">
        <f>VLOOKUP(I273,Key!$A$1:$C$72,3,FALSE)</f>
        <v>-87.908169999999998</v>
      </c>
      <c r="L273" t="s">
        <v>32</v>
      </c>
      <c r="M273">
        <f>VLOOKUP(L273,Key!$A$1:$C$72,2,FALSE)</f>
        <v>43.038719999999998</v>
      </c>
      <c r="N273">
        <f>VLOOKUP(L273,Key!$A$1:$C$72,3,FALSE)</f>
        <v>-87.905339999999995</v>
      </c>
      <c r="O273">
        <v>6</v>
      </c>
      <c r="P273">
        <v>0</v>
      </c>
      <c r="Q273">
        <v>0.9</v>
      </c>
      <c r="R273">
        <v>0.9</v>
      </c>
      <c r="S273">
        <v>36</v>
      </c>
      <c r="T273">
        <f t="shared" si="44"/>
        <v>-1</v>
      </c>
      <c r="U273" s="1">
        <v>42812</v>
      </c>
      <c r="V273" s="3">
        <f t="shared" si="38"/>
        <v>42795</v>
      </c>
      <c r="W273" s="4">
        <f t="shared" si="45"/>
        <v>42812</v>
      </c>
      <c r="X273" s="1" t="str">
        <f t="shared" si="39"/>
        <v>Saturday</v>
      </c>
      <c r="Y273" s="2">
        <v>0.70041666666666658</v>
      </c>
      <c r="Z273" s="2">
        <f t="shared" si="40"/>
        <v>0.70833333333333326</v>
      </c>
      <c r="AA273">
        <f>1</f>
        <v>1</v>
      </c>
      <c r="AB273" s="1">
        <v>42812</v>
      </c>
      <c r="AC273" s="3">
        <f t="shared" si="41"/>
        <v>42795</v>
      </c>
      <c r="AD273" s="4">
        <f t="shared" si="46"/>
        <v>42812</v>
      </c>
      <c r="AE273" s="1" t="str">
        <f t="shared" si="42"/>
        <v>Saturday</v>
      </c>
      <c r="AF273" s="2">
        <v>0.70456018518518526</v>
      </c>
      <c r="AG273" s="2">
        <f t="shared" si="43"/>
        <v>0.70833333333333326</v>
      </c>
      <c r="AH273" t="s">
        <v>27</v>
      </c>
    </row>
    <row r="274" spans="1:34" x14ac:dyDescent="0.25">
      <c r="A274">
        <v>1504846</v>
      </c>
      <c r="B274" t="s">
        <v>88</v>
      </c>
      <c r="E274">
        <v>53202</v>
      </c>
      <c r="F274" t="s">
        <v>23</v>
      </c>
      <c r="G274" t="s">
        <v>89</v>
      </c>
      <c r="H274">
        <v>309</v>
      </c>
      <c r="I274" t="s">
        <v>41</v>
      </c>
      <c r="J274">
        <f>VLOOKUP(I274,Key!$A$1:$C$72,2,FALSE)</f>
        <v>43.04824</v>
      </c>
      <c r="K274">
        <f>VLOOKUP(I274,Key!$A$1:$C$72,3,FALSE)</f>
        <v>-87.904970000000006</v>
      </c>
      <c r="L274" t="s">
        <v>30</v>
      </c>
      <c r="M274">
        <f>VLOOKUP(L274,Key!$A$1:$C$72,2,FALSE)</f>
        <v>43.05847</v>
      </c>
      <c r="N274">
        <f>VLOOKUP(L274,Key!$A$1:$C$72,3,FALSE)</f>
        <v>-87.898079999999993</v>
      </c>
      <c r="O274">
        <v>8</v>
      </c>
      <c r="P274">
        <v>0</v>
      </c>
      <c r="Q274">
        <v>1.2</v>
      </c>
      <c r="R274">
        <v>1.1000000000000001</v>
      </c>
      <c r="S274">
        <v>48</v>
      </c>
      <c r="T274">
        <f t="shared" si="44"/>
        <v>-1</v>
      </c>
      <c r="U274" s="1">
        <v>42812</v>
      </c>
      <c r="V274" s="3">
        <f t="shared" si="38"/>
        <v>42795</v>
      </c>
      <c r="W274" s="4">
        <f t="shared" si="45"/>
        <v>42812</v>
      </c>
      <c r="X274" s="1" t="str">
        <f t="shared" si="39"/>
        <v>Saturday</v>
      </c>
      <c r="Y274" s="2">
        <v>0.7340740740740741</v>
      </c>
      <c r="Z274" s="2">
        <f t="shared" si="40"/>
        <v>0.75</v>
      </c>
      <c r="AA274">
        <f>1</f>
        <v>1</v>
      </c>
      <c r="AB274" s="1">
        <v>42812</v>
      </c>
      <c r="AC274" s="3">
        <f t="shared" si="41"/>
        <v>42795</v>
      </c>
      <c r="AD274" s="4">
        <f t="shared" si="46"/>
        <v>42812</v>
      </c>
      <c r="AE274" s="1" t="str">
        <f t="shared" si="42"/>
        <v>Saturday</v>
      </c>
      <c r="AF274" s="2">
        <v>0.7399768518518518</v>
      </c>
      <c r="AG274" s="2">
        <f t="shared" si="43"/>
        <v>0.75</v>
      </c>
      <c r="AH274" t="s">
        <v>27</v>
      </c>
    </row>
    <row r="275" spans="1:34" x14ac:dyDescent="0.25">
      <c r="A275">
        <v>1544997</v>
      </c>
      <c r="B275" t="s">
        <v>88</v>
      </c>
      <c r="E275">
        <v>54494</v>
      </c>
      <c r="F275" t="s">
        <v>23</v>
      </c>
      <c r="G275" t="s">
        <v>89</v>
      </c>
      <c r="H275">
        <v>5446</v>
      </c>
      <c r="I275" t="s">
        <v>80</v>
      </c>
      <c r="J275">
        <f>VLOOKUP(I275,Key!$A$1:$C$72,2,FALSE)</f>
        <v>43.052460000000004</v>
      </c>
      <c r="K275">
        <f>VLOOKUP(I275,Key!$A$1:$C$72,3,FALSE)</f>
        <v>-87.891000000000005</v>
      </c>
      <c r="L275" t="s">
        <v>80</v>
      </c>
      <c r="M275">
        <f>VLOOKUP(L275,Key!$A$1:$C$72,2,FALSE)</f>
        <v>43.052460000000004</v>
      </c>
      <c r="N275">
        <f>VLOOKUP(L275,Key!$A$1:$C$72,3,FALSE)</f>
        <v>-87.891000000000005</v>
      </c>
      <c r="O275">
        <v>26</v>
      </c>
      <c r="P275">
        <v>0</v>
      </c>
      <c r="Q275">
        <v>3.9</v>
      </c>
      <c r="R275">
        <v>3.7</v>
      </c>
      <c r="S275">
        <v>156</v>
      </c>
      <c r="T275">
        <f t="shared" si="44"/>
        <v>-1</v>
      </c>
      <c r="U275" s="1">
        <v>42813</v>
      </c>
      <c r="V275" s="3">
        <f t="shared" si="38"/>
        <v>42795</v>
      </c>
      <c r="W275" s="4">
        <f t="shared" si="45"/>
        <v>42813</v>
      </c>
      <c r="X275" s="1" t="str">
        <f t="shared" si="39"/>
        <v>Sunday</v>
      </c>
      <c r="Y275" s="2">
        <v>0.63984953703703706</v>
      </c>
      <c r="Z275" s="2">
        <f t="shared" si="40"/>
        <v>0.625</v>
      </c>
      <c r="AA275">
        <f>1</f>
        <v>1</v>
      </c>
      <c r="AB275" s="1">
        <v>42813</v>
      </c>
      <c r="AC275" s="3">
        <f t="shared" si="41"/>
        <v>42795</v>
      </c>
      <c r="AD275" s="4">
        <f t="shared" si="46"/>
        <v>42813</v>
      </c>
      <c r="AE275" s="1" t="str">
        <f t="shared" si="42"/>
        <v>Sunday</v>
      </c>
      <c r="AF275" s="2">
        <v>0.6582175925925926</v>
      </c>
      <c r="AG275" s="2">
        <f t="shared" si="43"/>
        <v>0.66666666666666663</v>
      </c>
      <c r="AH275" t="s">
        <v>35</v>
      </c>
    </row>
    <row r="276" spans="1:34" x14ac:dyDescent="0.25">
      <c r="A276">
        <v>1510795</v>
      </c>
      <c r="B276" t="s">
        <v>88</v>
      </c>
      <c r="E276">
        <v>53233</v>
      </c>
      <c r="F276" t="s">
        <v>23</v>
      </c>
      <c r="G276" t="s">
        <v>89</v>
      </c>
      <c r="H276">
        <v>17</v>
      </c>
      <c r="I276" t="s">
        <v>74</v>
      </c>
      <c r="J276">
        <f>VLOOKUP(I276,Key!$A$1:$C$72,2,FALSE)</f>
        <v>43.040154000000001</v>
      </c>
      <c r="K276">
        <f>VLOOKUP(I276,Key!$A$1:$C$72,3,FALSE)</f>
        <v>-87.932113000000001</v>
      </c>
      <c r="L276" t="s">
        <v>36</v>
      </c>
      <c r="M276">
        <f>VLOOKUP(L276,Key!$A$1:$C$72,2,FALSE)</f>
        <v>43.038580000000003</v>
      </c>
      <c r="N276">
        <f>VLOOKUP(L276,Key!$A$1:$C$72,3,FALSE)</f>
        <v>-87.90934</v>
      </c>
      <c r="O276">
        <v>19</v>
      </c>
      <c r="P276">
        <v>0</v>
      </c>
      <c r="Q276">
        <v>2.9</v>
      </c>
      <c r="R276">
        <v>2.7</v>
      </c>
      <c r="S276">
        <v>114</v>
      </c>
      <c r="T276">
        <f t="shared" si="44"/>
        <v>-1</v>
      </c>
      <c r="U276" s="1">
        <v>42813</v>
      </c>
      <c r="V276" s="3">
        <f t="shared" si="38"/>
        <v>42795</v>
      </c>
      <c r="W276" s="4">
        <f t="shared" si="45"/>
        <v>42813</v>
      </c>
      <c r="X276" s="1" t="str">
        <f t="shared" si="39"/>
        <v>Sunday</v>
      </c>
      <c r="Y276" s="2">
        <v>0.69734953703703706</v>
      </c>
      <c r="Z276" s="2">
        <f t="shared" si="40"/>
        <v>0.70833333333333326</v>
      </c>
      <c r="AA276">
        <f>1</f>
        <v>1</v>
      </c>
      <c r="AB276" s="1">
        <v>42813</v>
      </c>
      <c r="AC276" s="3">
        <f t="shared" si="41"/>
        <v>42795</v>
      </c>
      <c r="AD276" s="4">
        <f t="shared" si="46"/>
        <v>42813</v>
      </c>
      <c r="AE276" s="1" t="str">
        <f t="shared" si="42"/>
        <v>Sunday</v>
      </c>
      <c r="AF276" s="2">
        <v>0.710474537037037</v>
      </c>
      <c r="AG276" s="2">
        <f t="shared" si="43"/>
        <v>0.70833333333333326</v>
      </c>
      <c r="AH276" t="s">
        <v>27</v>
      </c>
    </row>
    <row r="277" spans="1:34" x14ac:dyDescent="0.25">
      <c r="A277">
        <v>1546291</v>
      </c>
      <c r="B277" t="s">
        <v>88</v>
      </c>
      <c r="E277">
        <v>53202</v>
      </c>
      <c r="F277" t="s">
        <v>23</v>
      </c>
      <c r="G277" t="s">
        <v>89</v>
      </c>
      <c r="H277">
        <v>11161</v>
      </c>
      <c r="I277" t="s">
        <v>31</v>
      </c>
      <c r="J277">
        <f>VLOOKUP(I277,Key!$A$1:$C$72,2,FALSE)</f>
        <v>43.03519</v>
      </c>
      <c r="K277">
        <f>VLOOKUP(I277,Key!$A$1:$C$72,3,FALSE)</f>
        <v>-87.907390000000007</v>
      </c>
      <c r="L277" t="s">
        <v>80</v>
      </c>
      <c r="M277">
        <f>VLOOKUP(L277,Key!$A$1:$C$72,2,FALSE)</f>
        <v>43.052460000000004</v>
      </c>
      <c r="N277">
        <f>VLOOKUP(L277,Key!$A$1:$C$72,3,FALSE)</f>
        <v>-87.891000000000005</v>
      </c>
      <c r="O277">
        <v>32</v>
      </c>
      <c r="P277">
        <v>0</v>
      </c>
      <c r="Q277">
        <v>4.8</v>
      </c>
      <c r="R277">
        <v>4.5999999999999996</v>
      </c>
      <c r="S277">
        <v>192</v>
      </c>
      <c r="T277">
        <f t="shared" si="44"/>
        <v>-1</v>
      </c>
      <c r="U277" s="1">
        <v>42814</v>
      </c>
      <c r="V277" s="3">
        <f t="shared" si="38"/>
        <v>42795</v>
      </c>
      <c r="W277" s="4">
        <f t="shared" si="45"/>
        <v>42814</v>
      </c>
      <c r="X277" s="1" t="str">
        <f t="shared" si="39"/>
        <v>Monday</v>
      </c>
      <c r="Y277" s="2">
        <v>0.44662037037037039</v>
      </c>
      <c r="Z277" s="2">
        <f t="shared" si="40"/>
        <v>0.45833333333333331</v>
      </c>
      <c r="AA277">
        <f>1</f>
        <v>1</v>
      </c>
      <c r="AB277" s="1">
        <v>42814</v>
      </c>
      <c r="AC277" s="3">
        <f t="shared" si="41"/>
        <v>42795</v>
      </c>
      <c r="AD277" s="4">
        <f t="shared" si="46"/>
        <v>42814</v>
      </c>
      <c r="AE277" s="1" t="str">
        <f t="shared" si="42"/>
        <v>Monday</v>
      </c>
      <c r="AF277" s="2">
        <v>0.46917824074074077</v>
      </c>
      <c r="AG277" s="2">
        <f t="shared" si="43"/>
        <v>0.45833333333333331</v>
      </c>
      <c r="AH277" t="s">
        <v>27</v>
      </c>
    </row>
    <row r="278" spans="1:34" x14ac:dyDescent="0.25">
      <c r="A278">
        <v>1546510</v>
      </c>
      <c r="B278" t="s">
        <v>88</v>
      </c>
      <c r="E278">
        <v>54935</v>
      </c>
      <c r="F278" t="s">
        <v>23</v>
      </c>
      <c r="G278" t="s">
        <v>89</v>
      </c>
      <c r="H278">
        <v>361</v>
      </c>
      <c r="I278" t="s">
        <v>44</v>
      </c>
      <c r="J278">
        <f>VLOOKUP(I278,Key!$A$1:$C$72,2,FALSE)</f>
        <v>43.045712999999999</v>
      </c>
      <c r="K278">
        <f>VLOOKUP(I278,Key!$A$1:$C$72,3,FALSE)</f>
        <v>-87.899756999999994</v>
      </c>
      <c r="L278" t="s">
        <v>43</v>
      </c>
      <c r="M278">
        <f>VLOOKUP(L278,Key!$A$1:$C$72,2,FALSE)</f>
        <v>43.03886</v>
      </c>
      <c r="N278">
        <f>VLOOKUP(L278,Key!$A$1:$C$72,3,FALSE)</f>
        <v>-87.902720000000002</v>
      </c>
      <c r="O278">
        <v>55</v>
      </c>
      <c r="P278">
        <v>3</v>
      </c>
      <c r="Q278">
        <v>8.3000000000000007</v>
      </c>
      <c r="R278">
        <v>7.8</v>
      </c>
      <c r="S278">
        <v>330</v>
      </c>
      <c r="T278">
        <f t="shared" si="44"/>
        <v>-1</v>
      </c>
      <c r="U278" s="1">
        <v>42814</v>
      </c>
      <c r="V278" s="3">
        <f t="shared" si="38"/>
        <v>42795</v>
      </c>
      <c r="W278" s="4">
        <f t="shared" si="45"/>
        <v>42814</v>
      </c>
      <c r="X278" s="1" t="str">
        <f t="shared" si="39"/>
        <v>Monday</v>
      </c>
      <c r="Y278" s="2">
        <v>0.56837962962962962</v>
      </c>
      <c r="Z278" s="2">
        <f t="shared" si="40"/>
        <v>0.58333333333333326</v>
      </c>
      <c r="AA278">
        <f>1</f>
        <v>1</v>
      </c>
      <c r="AB278" s="1">
        <v>42814</v>
      </c>
      <c r="AC278" s="3">
        <f t="shared" si="41"/>
        <v>42795</v>
      </c>
      <c r="AD278" s="4">
        <f t="shared" si="46"/>
        <v>42814</v>
      </c>
      <c r="AE278" s="1" t="str">
        <f t="shared" si="42"/>
        <v>Monday</v>
      </c>
      <c r="AF278" s="2">
        <v>0.60642361111111109</v>
      </c>
      <c r="AG278" s="2">
        <f t="shared" si="43"/>
        <v>0.625</v>
      </c>
      <c r="AH278" t="s">
        <v>27</v>
      </c>
    </row>
    <row r="279" spans="1:34" x14ac:dyDescent="0.25">
      <c r="A279">
        <v>1546562</v>
      </c>
      <c r="B279" t="s">
        <v>88</v>
      </c>
      <c r="E279">
        <v>53211</v>
      </c>
      <c r="F279" t="s">
        <v>23</v>
      </c>
      <c r="G279" t="s">
        <v>89</v>
      </c>
      <c r="H279">
        <v>5522</v>
      </c>
      <c r="I279" t="s">
        <v>62</v>
      </c>
      <c r="J279">
        <f>VLOOKUP(I279,Key!$A$1:$C$72,2,FALSE)</f>
        <v>43.058010000000003</v>
      </c>
      <c r="K279">
        <f>VLOOKUP(I279,Key!$A$1:$C$72,3,FALSE)</f>
        <v>-87.877300000000005</v>
      </c>
      <c r="L279" t="s">
        <v>62</v>
      </c>
      <c r="M279">
        <f>VLOOKUP(L279,Key!$A$1:$C$72,2,FALSE)</f>
        <v>43.058010000000003</v>
      </c>
      <c r="N279">
        <f>VLOOKUP(L279,Key!$A$1:$C$72,3,FALSE)</f>
        <v>-87.877300000000005</v>
      </c>
      <c r="O279">
        <v>53</v>
      </c>
      <c r="P279">
        <v>3</v>
      </c>
      <c r="Q279">
        <v>8</v>
      </c>
      <c r="R279">
        <v>7.6</v>
      </c>
      <c r="S279">
        <v>318</v>
      </c>
      <c r="T279">
        <f t="shared" si="44"/>
        <v>-1</v>
      </c>
      <c r="U279" s="1">
        <v>42814</v>
      </c>
      <c r="V279" s="3">
        <f t="shared" si="38"/>
        <v>42795</v>
      </c>
      <c r="W279" s="4">
        <f t="shared" si="45"/>
        <v>42814</v>
      </c>
      <c r="X279" s="1" t="str">
        <f t="shared" si="39"/>
        <v>Monday</v>
      </c>
      <c r="Y279" s="2">
        <v>0.58250000000000002</v>
      </c>
      <c r="Z279" s="2">
        <f t="shared" si="40"/>
        <v>0.58333333333333326</v>
      </c>
      <c r="AA279">
        <f>1</f>
        <v>1</v>
      </c>
      <c r="AB279" s="1">
        <v>42814</v>
      </c>
      <c r="AC279" s="3">
        <f t="shared" si="41"/>
        <v>42795</v>
      </c>
      <c r="AD279" s="4">
        <f t="shared" si="46"/>
        <v>42814</v>
      </c>
      <c r="AE279" s="1" t="str">
        <f t="shared" si="42"/>
        <v>Monday</v>
      </c>
      <c r="AF279" s="2">
        <v>0.61925925925925929</v>
      </c>
      <c r="AG279" s="2">
        <f t="shared" si="43"/>
        <v>0.625</v>
      </c>
      <c r="AH279" t="s">
        <v>35</v>
      </c>
    </row>
    <row r="280" spans="1:34" x14ac:dyDescent="0.25">
      <c r="A280">
        <v>1546819</v>
      </c>
      <c r="B280" t="s">
        <v>88</v>
      </c>
      <c r="E280">
        <v>60091</v>
      </c>
      <c r="F280" t="s">
        <v>23</v>
      </c>
      <c r="G280" t="s">
        <v>89</v>
      </c>
      <c r="H280">
        <v>362</v>
      </c>
      <c r="I280" t="s">
        <v>80</v>
      </c>
      <c r="J280">
        <f>VLOOKUP(I280,Key!$A$1:$C$72,2,FALSE)</f>
        <v>43.052460000000004</v>
      </c>
      <c r="K280">
        <f>VLOOKUP(I280,Key!$A$1:$C$72,3,FALSE)</f>
        <v>-87.891000000000005</v>
      </c>
      <c r="L280" t="s">
        <v>80</v>
      </c>
      <c r="M280">
        <f>VLOOKUP(L280,Key!$A$1:$C$72,2,FALSE)</f>
        <v>43.052460000000004</v>
      </c>
      <c r="N280">
        <f>VLOOKUP(L280,Key!$A$1:$C$72,3,FALSE)</f>
        <v>-87.891000000000005</v>
      </c>
      <c r="O280">
        <v>29</v>
      </c>
      <c r="P280">
        <v>0</v>
      </c>
      <c r="Q280">
        <v>4.4000000000000004</v>
      </c>
      <c r="R280">
        <v>4.0999999999999996</v>
      </c>
      <c r="S280">
        <v>174</v>
      </c>
      <c r="T280">
        <f t="shared" si="44"/>
        <v>-1</v>
      </c>
      <c r="U280" s="1">
        <v>42814</v>
      </c>
      <c r="V280" s="3">
        <f t="shared" si="38"/>
        <v>42795</v>
      </c>
      <c r="W280" s="4">
        <f t="shared" si="45"/>
        <v>42814</v>
      </c>
      <c r="X280" s="1" t="str">
        <f t="shared" si="39"/>
        <v>Monday</v>
      </c>
      <c r="Y280" s="2">
        <v>0.69821759259259253</v>
      </c>
      <c r="Z280" s="2">
        <f t="shared" si="40"/>
        <v>0.70833333333333326</v>
      </c>
      <c r="AA280">
        <f>1</f>
        <v>1</v>
      </c>
      <c r="AB280" s="1">
        <v>42814</v>
      </c>
      <c r="AC280" s="3">
        <f t="shared" si="41"/>
        <v>42795</v>
      </c>
      <c r="AD280" s="4">
        <f t="shared" si="46"/>
        <v>42814</v>
      </c>
      <c r="AE280" s="1" t="str">
        <f t="shared" si="42"/>
        <v>Monday</v>
      </c>
      <c r="AF280" s="2">
        <v>0.71831018518518519</v>
      </c>
      <c r="AG280" s="2">
        <f t="shared" si="43"/>
        <v>0.70833333333333326</v>
      </c>
      <c r="AH280" t="s">
        <v>35</v>
      </c>
    </row>
    <row r="281" spans="1:34" x14ac:dyDescent="0.25">
      <c r="A281">
        <v>1209500</v>
      </c>
      <c r="B281" t="s">
        <v>88</v>
      </c>
      <c r="E281">
        <v>53212</v>
      </c>
      <c r="F281" t="s">
        <v>23</v>
      </c>
      <c r="G281" t="s">
        <v>89</v>
      </c>
      <c r="H281">
        <v>5506</v>
      </c>
      <c r="I281" t="s">
        <v>50</v>
      </c>
      <c r="J281">
        <f>VLOOKUP(I281,Key!$A$1:$C$72,2,FALSE)</f>
        <v>43.052549999999997</v>
      </c>
      <c r="K281">
        <f>VLOOKUP(I281,Key!$A$1:$C$72,3,FALSE)</f>
        <v>-87.909329999999997</v>
      </c>
      <c r="L281" t="s">
        <v>50</v>
      </c>
      <c r="M281">
        <f>VLOOKUP(L281,Key!$A$1:$C$72,2,FALSE)</f>
        <v>43.052549999999997</v>
      </c>
      <c r="N281">
        <f>VLOOKUP(L281,Key!$A$1:$C$72,3,FALSE)</f>
        <v>-87.909329999999997</v>
      </c>
      <c r="O281">
        <v>53</v>
      </c>
      <c r="P281">
        <v>3</v>
      </c>
      <c r="Q281">
        <v>8</v>
      </c>
      <c r="R281">
        <v>7.6</v>
      </c>
      <c r="S281">
        <v>318</v>
      </c>
      <c r="T281">
        <f t="shared" si="44"/>
        <v>-1</v>
      </c>
      <c r="U281" s="1">
        <v>42814</v>
      </c>
      <c r="V281" s="3">
        <f t="shared" si="38"/>
        <v>42795</v>
      </c>
      <c r="W281" s="4">
        <f t="shared" si="45"/>
        <v>42814</v>
      </c>
      <c r="X281" s="1" t="str">
        <f t="shared" si="39"/>
        <v>Monday</v>
      </c>
      <c r="Y281" s="2">
        <v>0.78494212962962961</v>
      </c>
      <c r="Z281" s="2">
        <f t="shared" si="40"/>
        <v>0.79166666666666663</v>
      </c>
      <c r="AA281">
        <f>1</f>
        <v>1</v>
      </c>
      <c r="AB281" s="1">
        <v>42814</v>
      </c>
      <c r="AC281" s="3">
        <f t="shared" si="41"/>
        <v>42795</v>
      </c>
      <c r="AD281" s="4">
        <f t="shared" si="46"/>
        <v>42814</v>
      </c>
      <c r="AE281" s="1" t="str">
        <f t="shared" si="42"/>
        <v>Monday</v>
      </c>
      <c r="AF281" s="2">
        <v>0.82165509259259262</v>
      </c>
      <c r="AG281" s="2">
        <f t="shared" si="43"/>
        <v>0.83333333333333326</v>
      </c>
      <c r="AH281" t="s">
        <v>35</v>
      </c>
    </row>
    <row r="282" spans="1:34" x14ac:dyDescent="0.25">
      <c r="A282">
        <v>1516552</v>
      </c>
      <c r="B282" t="s">
        <v>88</v>
      </c>
      <c r="E282">
        <v>53202</v>
      </c>
      <c r="F282" t="s">
        <v>23</v>
      </c>
      <c r="G282" t="s">
        <v>89</v>
      </c>
      <c r="H282">
        <v>1000</v>
      </c>
      <c r="I282" t="s">
        <v>43</v>
      </c>
      <c r="J282">
        <f>VLOOKUP(I282,Key!$A$1:$C$72,2,FALSE)</f>
        <v>43.03886</v>
      </c>
      <c r="K282">
        <f>VLOOKUP(I282,Key!$A$1:$C$72,3,FALSE)</f>
        <v>-87.902720000000002</v>
      </c>
      <c r="L282" t="s">
        <v>80</v>
      </c>
      <c r="M282">
        <f>VLOOKUP(L282,Key!$A$1:$C$72,2,FALSE)</f>
        <v>43.052460000000004</v>
      </c>
      <c r="N282">
        <f>VLOOKUP(L282,Key!$A$1:$C$72,3,FALSE)</f>
        <v>-87.891000000000005</v>
      </c>
      <c r="O282">
        <v>9</v>
      </c>
      <c r="P282">
        <v>0</v>
      </c>
      <c r="Q282">
        <v>1.4</v>
      </c>
      <c r="R282">
        <v>1.3</v>
      </c>
      <c r="S282">
        <v>54</v>
      </c>
      <c r="T282">
        <f t="shared" si="44"/>
        <v>-1</v>
      </c>
      <c r="U282" s="1">
        <v>42814</v>
      </c>
      <c r="V282" s="3">
        <f t="shared" si="38"/>
        <v>42795</v>
      </c>
      <c r="W282" s="4">
        <f t="shared" si="45"/>
        <v>42814</v>
      </c>
      <c r="X282" s="1" t="str">
        <f t="shared" si="39"/>
        <v>Monday</v>
      </c>
      <c r="Y282" s="2">
        <v>0.96060185185185187</v>
      </c>
      <c r="Z282" s="2">
        <f t="shared" si="40"/>
        <v>0.95833333333333326</v>
      </c>
      <c r="AA282">
        <f>1</f>
        <v>1</v>
      </c>
      <c r="AB282" s="1">
        <v>42814</v>
      </c>
      <c r="AC282" s="3">
        <f t="shared" si="41"/>
        <v>42795</v>
      </c>
      <c r="AD282" s="4">
        <f t="shared" si="46"/>
        <v>42814</v>
      </c>
      <c r="AE282" s="1" t="str">
        <f t="shared" si="42"/>
        <v>Monday</v>
      </c>
      <c r="AF282" s="2">
        <v>0.96718749999999998</v>
      </c>
      <c r="AG282" s="2">
        <f t="shared" si="43"/>
        <v>0.95833333333333326</v>
      </c>
      <c r="AH282" t="s">
        <v>27</v>
      </c>
    </row>
    <row r="283" spans="1:34" x14ac:dyDescent="0.25">
      <c r="A283">
        <v>1547247</v>
      </c>
      <c r="B283" t="s">
        <v>88</v>
      </c>
      <c r="E283">
        <v>53212</v>
      </c>
      <c r="F283" t="s">
        <v>23</v>
      </c>
      <c r="G283" t="s">
        <v>89</v>
      </c>
      <c r="H283">
        <v>5554</v>
      </c>
      <c r="I283" t="s">
        <v>44</v>
      </c>
      <c r="J283">
        <f>VLOOKUP(I283,Key!$A$1:$C$72,2,FALSE)</f>
        <v>43.045712999999999</v>
      </c>
      <c r="K283">
        <f>VLOOKUP(I283,Key!$A$1:$C$72,3,FALSE)</f>
        <v>-87.899756999999994</v>
      </c>
      <c r="L283" t="s">
        <v>44</v>
      </c>
      <c r="M283">
        <f>VLOOKUP(L283,Key!$A$1:$C$72,2,FALSE)</f>
        <v>43.045712999999999</v>
      </c>
      <c r="N283">
        <f>VLOOKUP(L283,Key!$A$1:$C$72,3,FALSE)</f>
        <v>-87.899756999999994</v>
      </c>
      <c r="O283">
        <v>154</v>
      </c>
      <c r="P283">
        <v>12</v>
      </c>
      <c r="Q283">
        <v>18</v>
      </c>
      <c r="R283">
        <v>17.100000000000001</v>
      </c>
      <c r="S283">
        <v>720</v>
      </c>
      <c r="T283">
        <f t="shared" si="44"/>
        <v>-1</v>
      </c>
      <c r="U283" s="1">
        <v>42815</v>
      </c>
      <c r="V283" s="3">
        <f t="shared" si="38"/>
        <v>42795</v>
      </c>
      <c r="W283" s="4">
        <f t="shared" si="45"/>
        <v>42815</v>
      </c>
      <c r="X283" s="1" t="str">
        <f t="shared" si="39"/>
        <v>Tuesday</v>
      </c>
      <c r="Y283" s="2">
        <v>0.4085300925925926</v>
      </c>
      <c r="Z283" s="2">
        <f t="shared" si="40"/>
        <v>0.41666666666666663</v>
      </c>
      <c r="AA283">
        <f>1</f>
        <v>1</v>
      </c>
      <c r="AB283" s="1">
        <v>42815</v>
      </c>
      <c r="AC283" s="3">
        <f t="shared" si="41"/>
        <v>42795</v>
      </c>
      <c r="AD283" s="4">
        <f t="shared" si="46"/>
        <v>42815</v>
      </c>
      <c r="AE283" s="1" t="str">
        <f t="shared" si="42"/>
        <v>Tuesday</v>
      </c>
      <c r="AF283" s="2">
        <v>0.51550925925925928</v>
      </c>
      <c r="AG283" s="2">
        <f t="shared" si="43"/>
        <v>0.5</v>
      </c>
      <c r="AH283" t="s">
        <v>35</v>
      </c>
    </row>
    <row r="284" spans="1:34" x14ac:dyDescent="0.25">
      <c r="A284">
        <v>1547810</v>
      </c>
      <c r="B284" t="s">
        <v>88</v>
      </c>
      <c r="E284">
        <v>78640</v>
      </c>
      <c r="F284" t="s">
        <v>23</v>
      </c>
      <c r="G284" t="s">
        <v>89</v>
      </c>
      <c r="H284">
        <v>11095</v>
      </c>
      <c r="I284" t="s">
        <v>31</v>
      </c>
      <c r="J284">
        <f>VLOOKUP(I284,Key!$A$1:$C$72,2,FALSE)</f>
        <v>43.03519</v>
      </c>
      <c r="K284">
        <f>VLOOKUP(I284,Key!$A$1:$C$72,3,FALSE)</f>
        <v>-87.907390000000007</v>
      </c>
      <c r="L284" t="s">
        <v>70</v>
      </c>
      <c r="M284">
        <f>VLOOKUP(L284,Key!$A$1:$C$72,2,FALSE)</f>
        <v>43.053040000000003</v>
      </c>
      <c r="N284">
        <f>VLOOKUP(L284,Key!$A$1:$C$72,3,FALSE)</f>
        <v>-87.897660000000002</v>
      </c>
      <c r="O284">
        <v>34</v>
      </c>
      <c r="P284">
        <v>0</v>
      </c>
      <c r="Q284">
        <v>5.0999999999999996</v>
      </c>
      <c r="R284">
        <v>4.8</v>
      </c>
      <c r="S284">
        <v>204</v>
      </c>
      <c r="T284">
        <f t="shared" si="44"/>
        <v>-1</v>
      </c>
      <c r="U284" s="1">
        <v>42815</v>
      </c>
      <c r="V284" s="3">
        <f t="shared" si="38"/>
        <v>42795</v>
      </c>
      <c r="W284" s="4">
        <f t="shared" si="45"/>
        <v>42815</v>
      </c>
      <c r="X284" s="1" t="str">
        <f t="shared" si="39"/>
        <v>Tuesday</v>
      </c>
      <c r="Y284" s="2">
        <v>0.70319444444444434</v>
      </c>
      <c r="Z284" s="2">
        <f t="shared" si="40"/>
        <v>0.70833333333333326</v>
      </c>
      <c r="AA284">
        <f>1</f>
        <v>1</v>
      </c>
      <c r="AB284" s="1">
        <v>42815</v>
      </c>
      <c r="AC284" s="3">
        <f t="shared" si="41"/>
        <v>42795</v>
      </c>
      <c r="AD284" s="4">
        <f t="shared" si="46"/>
        <v>42815</v>
      </c>
      <c r="AE284" s="1" t="str">
        <f t="shared" si="42"/>
        <v>Tuesday</v>
      </c>
      <c r="AF284" s="2">
        <v>0.72652777777777777</v>
      </c>
      <c r="AG284" s="2">
        <f t="shared" si="43"/>
        <v>0.70833333333333326</v>
      </c>
      <c r="AH284" t="s">
        <v>27</v>
      </c>
    </row>
    <row r="285" spans="1:34" x14ac:dyDescent="0.25">
      <c r="A285">
        <v>1519515</v>
      </c>
      <c r="B285" t="s">
        <v>88</v>
      </c>
      <c r="E285">
        <v>91945</v>
      </c>
      <c r="F285" t="s">
        <v>23</v>
      </c>
      <c r="G285" t="s">
        <v>89</v>
      </c>
      <c r="H285">
        <v>5452</v>
      </c>
      <c r="I285" t="s">
        <v>43</v>
      </c>
      <c r="J285">
        <f>VLOOKUP(I285,Key!$A$1:$C$72,2,FALSE)</f>
        <v>43.03886</v>
      </c>
      <c r="K285">
        <f>VLOOKUP(I285,Key!$A$1:$C$72,3,FALSE)</f>
        <v>-87.902720000000002</v>
      </c>
      <c r="L285" t="s">
        <v>79</v>
      </c>
      <c r="M285">
        <f>VLOOKUP(L285,Key!$A$1:$C$72,2,FALSE)</f>
        <v>43.038649999999997</v>
      </c>
      <c r="N285">
        <f>VLOOKUP(L285,Key!$A$1:$C$72,3,FALSE)</f>
        <v>-87.921930000000003</v>
      </c>
      <c r="O285">
        <v>9</v>
      </c>
      <c r="P285">
        <v>0</v>
      </c>
      <c r="Q285">
        <v>1.4</v>
      </c>
      <c r="R285">
        <v>1.3</v>
      </c>
      <c r="S285">
        <v>54</v>
      </c>
      <c r="T285">
        <f t="shared" si="44"/>
        <v>-1</v>
      </c>
      <c r="U285" s="1">
        <v>42815</v>
      </c>
      <c r="V285" s="3">
        <f t="shared" si="38"/>
        <v>42795</v>
      </c>
      <c r="W285" s="4">
        <f t="shared" si="45"/>
        <v>42815</v>
      </c>
      <c r="X285" s="1" t="str">
        <f t="shared" si="39"/>
        <v>Tuesday</v>
      </c>
      <c r="Y285" s="2">
        <v>0.72053240740740743</v>
      </c>
      <c r="Z285" s="2">
        <f t="shared" si="40"/>
        <v>0.70833333333333326</v>
      </c>
      <c r="AA285">
        <f>1</f>
        <v>1</v>
      </c>
      <c r="AB285" s="1">
        <v>42815</v>
      </c>
      <c r="AC285" s="3">
        <f t="shared" si="41"/>
        <v>42795</v>
      </c>
      <c r="AD285" s="4">
        <f t="shared" si="46"/>
        <v>42815</v>
      </c>
      <c r="AE285" s="1" t="str">
        <f t="shared" si="42"/>
        <v>Tuesday</v>
      </c>
      <c r="AF285" s="2">
        <v>0.72692129629629632</v>
      </c>
      <c r="AG285" s="2">
        <f t="shared" si="43"/>
        <v>0.70833333333333326</v>
      </c>
      <c r="AH285" t="s">
        <v>27</v>
      </c>
    </row>
    <row r="286" spans="1:34" x14ac:dyDescent="0.25">
      <c r="A286">
        <v>1549310</v>
      </c>
      <c r="B286" t="s">
        <v>88</v>
      </c>
      <c r="E286">
        <v>53219</v>
      </c>
      <c r="F286" t="s">
        <v>23</v>
      </c>
      <c r="G286" t="s">
        <v>89</v>
      </c>
      <c r="H286">
        <v>5473</v>
      </c>
      <c r="I286" t="s">
        <v>36</v>
      </c>
      <c r="J286">
        <f>VLOOKUP(I286,Key!$A$1:$C$72,2,FALSE)</f>
        <v>43.038580000000003</v>
      </c>
      <c r="K286">
        <f>VLOOKUP(I286,Key!$A$1:$C$72,3,FALSE)</f>
        <v>-87.90934</v>
      </c>
      <c r="L286" t="s">
        <v>36</v>
      </c>
      <c r="M286">
        <f>VLOOKUP(L286,Key!$A$1:$C$72,2,FALSE)</f>
        <v>43.038580000000003</v>
      </c>
      <c r="N286">
        <f>VLOOKUP(L286,Key!$A$1:$C$72,3,FALSE)</f>
        <v>-87.90934</v>
      </c>
      <c r="O286">
        <v>85</v>
      </c>
      <c r="P286">
        <v>6</v>
      </c>
      <c r="Q286">
        <v>12.8</v>
      </c>
      <c r="R286">
        <v>12.1</v>
      </c>
      <c r="S286">
        <v>510</v>
      </c>
      <c r="T286">
        <f t="shared" si="44"/>
        <v>-1</v>
      </c>
      <c r="U286" s="1">
        <v>42817</v>
      </c>
      <c r="V286" s="3">
        <f t="shared" si="38"/>
        <v>42795</v>
      </c>
      <c r="W286" s="4">
        <f t="shared" si="45"/>
        <v>42817</v>
      </c>
      <c r="X286" s="1" t="str">
        <f t="shared" si="39"/>
        <v>Thursday</v>
      </c>
      <c r="Y286" s="2">
        <v>0.55877314814814816</v>
      </c>
      <c r="Z286" s="2">
        <f t="shared" si="40"/>
        <v>0.54166666666666663</v>
      </c>
      <c r="AA286">
        <f>1</f>
        <v>1</v>
      </c>
      <c r="AB286" s="1">
        <v>42817</v>
      </c>
      <c r="AC286" s="3">
        <f t="shared" si="41"/>
        <v>42795</v>
      </c>
      <c r="AD286" s="4">
        <f t="shared" si="46"/>
        <v>42817</v>
      </c>
      <c r="AE286" s="1" t="str">
        <f t="shared" si="42"/>
        <v>Thursday</v>
      </c>
      <c r="AF286" s="2">
        <v>0.61802083333333335</v>
      </c>
      <c r="AG286" s="2">
        <f t="shared" si="43"/>
        <v>0.625</v>
      </c>
      <c r="AH286" t="s">
        <v>35</v>
      </c>
    </row>
    <row r="287" spans="1:34" x14ac:dyDescent="0.25">
      <c r="A287">
        <v>1549229</v>
      </c>
      <c r="B287" t="s">
        <v>88</v>
      </c>
      <c r="E287">
        <v>61820</v>
      </c>
      <c r="F287" t="s">
        <v>23</v>
      </c>
      <c r="G287" t="s">
        <v>89</v>
      </c>
      <c r="H287">
        <v>5418</v>
      </c>
      <c r="I287" t="s">
        <v>70</v>
      </c>
      <c r="J287">
        <f>VLOOKUP(I287,Key!$A$1:$C$72,2,FALSE)</f>
        <v>43.053040000000003</v>
      </c>
      <c r="K287">
        <f>VLOOKUP(I287,Key!$A$1:$C$72,3,FALSE)</f>
        <v>-87.897660000000002</v>
      </c>
      <c r="L287" t="s">
        <v>29</v>
      </c>
      <c r="M287">
        <f>VLOOKUP(L287,Key!$A$1:$C$72,2,FALSE)</f>
        <v>43.042490000000001</v>
      </c>
      <c r="N287">
        <f>VLOOKUP(L287,Key!$A$1:$C$72,3,FALSE)</f>
        <v>-87.909959999999998</v>
      </c>
      <c r="O287">
        <v>11</v>
      </c>
      <c r="P287">
        <v>0</v>
      </c>
      <c r="Q287">
        <v>1.7</v>
      </c>
      <c r="R287">
        <v>1.6</v>
      </c>
      <c r="S287">
        <v>66</v>
      </c>
      <c r="T287">
        <f t="shared" si="44"/>
        <v>-1</v>
      </c>
      <c r="U287" s="1">
        <v>42817</v>
      </c>
      <c r="V287" s="3">
        <f t="shared" si="38"/>
        <v>42795</v>
      </c>
      <c r="W287" s="4">
        <f t="shared" si="45"/>
        <v>42817</v>
      </c>
      <c r="X287" s="1" t="str">
        <f t="shared" si="39"/>
        <v>Thursday</v>
      </c>
      <c r="Y287" s="2">
        <v>0.66862268518518519</v>
      </c>
      <c r="Z287" s="2">
        <f t="shared" si="40"/>
        <v>0.66666666666666663</v>
      </c>
      <c r="AA287">
        <f>1</f>
        <v>1</v>
      </c>
      <c r="AB287" s="1">
        <v>42817</v>
      </c>
      <c r="AC287" s="3">
        <f t="shared" si="41"/>
        <v>42795</v>
      </c>
      <c r="AD287" s="4">
        <f t="shared" si="46"/>
        <v>42817</v>
      </c>
      <c r="AE287" s="1" t="str">
        <f t="shared" si="42"/>
        <v>Thursday</v>
      </c>
      <c r="AF287" s="2">
        <v>0.67621527777777779</v>
      </c>
      <c r="AG287" s="2">
        <f t="shared" si="43"/>
        <v>0.66666666666666663</v>
      </c>
      <c r="AH287" t="s">
        <v>27</v>
      </c>
    </row>
    <row r="288" spans="1:34" x14ac:dyDescent="0.25">
      <c r="A288">
        <v>1519515</v>
      </c>
      <c r="B288" t="s">
        <v>88</v>
      </c>
      <c r="E288">
        <v>91945</v>
      </c>
      <c r="F288" t="s">
        <v>23</v>
      </c>
      <c r="G288" t="s">
        <v>89</v>
      </c>
      <c r="H288">
        <v>11063</v>
      </c>
      <c r="I288" t="s">
        <v>43</v>
      </c>
      <c r="J288">
        <f>VLOOKUP(I288,Key!$A$1:$C$72,2,FALSE)</f>
        <v>43.03886</v>
      </c>
      <c r="K288">
        <f>VLOOKUP(I288,Key!$A$1:$C$72,3,FALSE)</f>
        <v>-87.902720000000002</v>
      </c>
      <c r="L288" t="s">
        <v>79</v>
      </c>
      <c r="M288">
        <f>VLOOKUP(L288,Key!$A$1:$C$72,2,FALSE)</f>
        <v>43.038649999999997</v>
      </c>
      <c r="N288">
        <f>VLOOKUP(L288,Key!$A$1:$C$72,3,FALSE)</f>
        <v>-87.921930000000003</v>
      </c>
      <c r="O288">
        <v>9</v>
      </c>
      <c r="P288">
        <v>0</v>
      </c>
      <c r="Q288">
        <v>1.4</v>
      </c>
      <c r="R288">
        <v>1.3</v>
      </c>
      <c r="S288">
        <v>54</v>
      </c>
      <c r="T288">
        <f t="shared" si="44"/>
        <v>-1</v>
      </c>
      <c r="U288" s="1">
        <v>42817</v>
      </c>
      <c r="V288" s="3">
        <f t="shared" si="38"/>
        <v>42795</v>
      </c>
      <c r="W288" s="4">
        <f t="shared" si="45"/>
        <v>42817</v>
      </c>
      <c r="X288" s="1" t="str">
        <f t="shared" si="39"/>
        <v>Thursday</v>
      </c>
      <c r="Y288" s="2">
        <v>0.71790509259259261</v>
      </c>
      <c r="Z288" s="2">
        <f t="shared" si="40"/>
        <v>0.70833333333333326</v>
      </c>
      <c r="AA288">
        <f>1</f>
        <v>1</v>
      </c>
      <c r="AB288" s="1">
        <v>42817</v>
      </c>
      <c r="AC288" s="3">
        <f t="shared" si="41"/>
        <v>42795</v>
      </c>
      <c r="AD288" s="4">
        <f t="shared" si="46"/>
        <v>42817</v>
      </c>
      <c r="AE288" s="1" t="str">
        <f t="shared" si="42"/>
        <v>Thursday</v>
      </c>
      <c r="AF288" s="2">
        <v>0.72380787037037031</v>
      </c>
      <c r="AG288" s="2">
        <f t="shared" si="43"/>
        <v>0.70833333333333326</v>
      </c>
      <c r="AH288" t="s">
        <v>27</v>
      </c>
    </row>
    <row r="289" spans="1:34" x14ac:dyDescent="0.25">
      <c r="A289">
        <v>1368076</v>
      </c>
      <c r="B289" t="s">
        <v>88</v>
      </c>
      <c r="E289">
        <v>53089</v>
      </c>
      <c r="F289" t="s">
        <v>23</v>
      </c>
      <c r="G289" t="s">
        <v>89</v>
      </c>
      <c r="H289">
        <v>77</v>
      </c>
      <c r="I289" t="s">
        <v>61</v>
      </c>
      <c r="J289">
        <f>VLOOKUP(I289,Key!$A$1:$C$72,2,FALSE)</f>
        <v>43.058619999999998</v>
      </c>
      <c r="K289">
        <f>VLOOKUP(I289,Key!$A$1:$C$72,3,FALSE)</f>
        <v>-87.885319999999993</v>
      </c>
      <c r="L289" t="s">
        <v>80</v>
      </c>
      <c r="M289">
        <f>VLOOKUP(L289,Key!$A$1:$C$72,2,FALSE)</f>
        <v>43.052460000000004</v>
      </c>
      <c r="N289">
        <f>VLOOKUP(L289,Key!$A$1:$C$72,3,FALSE)</f>
        <v>-87.891000000000005</v>
      </c>
      <c r="O289">
        <v>4</v>
      </c>
      <c r="P289">
        <v>0</v>
      </c>
      <c r="Q289">
        <v>0.6</v>
      </c>
      <c r="R289">
        <v>0.6</v>
      </c>
      <c r="S289">
        <v>24</v>
      </c>
      <c r="T289">
        <f t="shared" si="44"/>
        <v>-1</v>
      </c>
      <c r="U289" s="1">
        <v>42818</v>
      </c>
      <c r="V289" s="3">
        <f t="shared" si="38"/>
        <v>42795</v>
      </c>
      <c r="W289" s="4">
        <f t="shared" si="45"/>
        <v>42818</v>
      </c>
      <c r="X289" s="1" t="str">
        <f t="shared" si="39"/>
        <v>Friday</v>
      </c>
      <c r="Y289" s="2">
        <v>9.7037037037037033E-2</v>
      </c>
      <c r="Z289" s="2">
        <f t="shared" si="40"/>
        <v>8.3333333333333329E-2</v>
      </c>
      <c r="AA289">
        <f>1</f>
        <v>1</v>
      </c>
      <c r="AB289" s="1">
        <v>42818</v>
      </c>
      <c r="AC289" s="3">
        <f t="shared" si="41"/>
        <v>42795</v>
      </c>
      <c r="AD289" s="4">
        <f t="shared" si="46"/>
        <v>42818</v>
      </c>
      <c r="AE289" s="1" t="str">
        <f t="shared" si="42"/>
        <v>Friday</v>
      </c>
      <c r="AF289" s="2">
        <v>9.9849537037037028E-2</v>
      </c>
      <c r="AG289" s="2">
        <f t="shared" si="43"/>
        <v>8.3333333333333329E-2</v>
      </c>
      <c r="AH289" t="s">
        <v>27</v>
      </c>
    </row>
    <row r="290" spans="1:34" x14ac:dyDescent="0.25">
      <c r="A290">
        <v>1550100</v>
      </c>
      <c r="B290" t="s">
        <v>88</v>
      </c>
      <c r="F290" t="s">
        <v>23</v>
      </c>
      <c r="G290" t="s">
        <v>89</v>
      </c>
      <c r="H290">
        <v>11130</v>
      </c>
      <c r="I290" t="s">
        <v>40</v>
      </c>
      <c r="J290">
        <f>VLOOKUP(I290,Key!$A$1:$C$72,2,FALSE)</f>
        <v>43.031480000000002</v>
      </c>
      <c r="K290">
        <f>VLOOKUP(I290,Key!$A$1:$C$72,3,FALSE)</f>
        <v>-87.908169999999998</v>
      </c>
      <c r="L290" t="s">
        <v>40</v>
      </c>
      <c r="M290">
        <f>VLOOKUP(L290,Key!$A$1:$C$72,2,FALSE)</f>
        <v>43.031480000000002</v>
      </c>
      <c r="N290">
        <f>VLOOKUP(L290,Key!$A$1:$C$72,3,FALSE)</f>
        <v>-87.908169999999998</v>
      </c>
      <c r="O290">
        <v>78</v>
      </c>
      <c r="P290">
        <v>6</v>
      </c>
      <c r="Q290">
        <v>11.7</v>
      </c>
      <c r="R290">
        <v>11.1</v>
      </c>
      <c r="S290">
        <v>468</v>
      </c>
      <c r="T290">
        <f t="shared" si="44"/>
        <v>-1</v>
      </c>
      <c r="U290" s="1">
        <v>42818</v>
      </c>
      <c r="V290" s="3">
        <f t="shared" si="38"/>
        <v>42795</v>
      </c>
      <c r="W290" s="4">
        <f t="shared" si="45"/>
        <v>42818</v>
      </c>
      <c r="X290" s="1" t="str">
        <f t="shared" si="39"/>
        <v>Friday</v>
      </c>
      <c r="Y290" s="2">
        <v>0.5041782407407408</v>
      </c>
      <c r="Z290" s="2">
        <f t="shared" si="40"/>
        <v>0.5</v>
      </c>
      <c r="AA290">
        <f>1</f>
        <v>1</v>
      </c>
      <c r="AB290" s="1">
        <v>42818</v>
      </c>
      <c r="AC290" s="3">
        <f t="shared" si="41"/>
        <v>42795</v>
      </c>
      <c r="AD290" s="4">
        <f t="shared" si="46"/>
        <v>42818</v>
      </c>
      <c r="AE290" s="1" t="str">
        <f t="shared" si="42"/>
        <v>Friday</v>
      </c>
      <c r="AF290" s="2">
        <v>0.55888888888888888</v>
      </c>
      <c r="AG290" s="2">
        <f t="shared" si="43"/>
        <v>0.54166666666666663</v>
      </c>
      <c r="AH290" t="s">
        <v>35</v>
      </c>
    </row>
    <row r="291" spans="1:34" x14ac:dyDescent="0.25">
      <c r="A291">
        <v>1550184</v>
      </c>
      <c r="B291" t="s">
        <v>88</v>
      </c>
      <c r="E291">
        <v>60439</v>
      </c>
      <c r="F291" t="s">
        <v>23</v>
      </c>
      <c r="G291" t="s">
        <v>89</v>
      </c>
      <c r="H291">
        <v>11126</v>
      </c>
      <c r="I291" t="s">
        <v>74</v>
      </c>
      <c r="J291">
        <f>VLOOKUP(I291,Key!$A$1:$C$72,2,FALSE)</f>
        <v>43.040154000000001</v>
      </c>
      <c r="K291">
        <f>VLOOKUP(I291,Key!$A$1:$C$72,3,FALSE)</f>
        <v>-87.932113000000001</v>
      </c>
      <c r="L291" t="s">
        <v>48</v>
      </c>
      <c r="M291">
        <f>VLOOKUP(L291,Key!$A$1:$C$72,2,FALSE)</f>
        <v>43.05097</v>
      </c>
      <c r="N291">
        <f>VLOOKUP(L291,Key!$A$1:$C$72,3,FALSE)</f>
        <v>-87.906440000000003</v>
      </c>
      <c r="O291">
        <v>22</v>
      </c>
      <c r="P291">
        <v>0</v>
      </c>
      <c r="Q291">
        <v>3.3</v>
      </c>
      <c r="R291">
        <v>3.1</v>
      </c>
      <c r="S291">
        <v>132</v>
      </c>
      <c r="T291">
        <f t="shared" si="44"/>
        <v>-1</v>
      </c>
      <c r="U291" s="1">
        <v>42818</v>
      </c>
      <c r="V291" s="3">
        <f t="shared" si="38"/>
        <v>42795</v>
      </c>
      <c r="W291" s="4">
        <f t="shared" si="45"/>
        <v>42818</v>
      </c>
      <c r="X291" s="1" t="str">
        <f t="shared" si="39"/>
        <v>Friday</v>
      </c>
      <c r="Y291" s="2">
        <v>0.54932870370370368</v>
      </c>
      <c r="Z291" s="2">
        <f t="shared" si="40"/>
        <v>0.54166666666666663</v>
      </c>
      <c r="AA291">
        <f>1</f>
        <v>1</v>
      </c>
      <c r="AB291" s="1">
        <v>42818</v>
      </c>
      <c r="AC291" s="3">
        <f t="shared" si="41"/>
        <v>42795</v>
      </c>
      <c r="AD291" s="4">
        <f t="shared" si="46"/>
        <v>42818</v>
      </c>
      <c r="AE291" s="1" t="str">
        <f t="shared" si="42"/>
        <v>Friday</v>
      </c>
      <c r="AF291" s="2">
        <v>0.56503472222222217</v>
      </c>
      <c r="AG291" s="2">
        <f t="shared" si="43"/>
        <v>0.58333333333333326</v>
      </c>
      <c r="AH291" t="s">
        <v>27</v>
      </c>
    </row>
    <row r="292" spans="1:34" x14ac:dyDescent="0.25">
      <c r="A292">
        <v>1550838</v>
      </c>
      <c r="B292" t="s">
        <v>88</v>
      </c>
      <c r="E292">
        <v>54701</v>
      </c>
      <c r="F292" t="s">
        <v>23</v>
      </c>
      <c r="G292" t="s">
        <v>89</v>
      </c>
      <c r="H292">
        <v>5442</v>
      </c>
      <c r="I292" t="s">
        <v>76</v>
      </c>
      <c r="J292">
        <f>VLOOKUP(I292,Key!$A$1:$C$72,2,FALSE)</f>
        <v>43.063749000000001</v>
      </c>
      <c r="K292">
        <f>VLOOKUP(I292,Key!$A$1:$C$72,3,FALSE)</f>
        <v>-87.887962999999999</v>
      </c>
      <c r="L292" t="s">
        <v>60</v>
      </c>
      <c r="M292">
        <f>VLOOKUP(L292,Key!$A$1:$C$72,2,FALSE)</f>
        <v>43.066893999999998</v>
      </c>
      <c r="N292">
        <f>VLOOKUP(L292,Key!$A$1:$C$72,3,FALSE)</f>
        <v>-87.877936000000005</v>
      </c>
      <c r="O292">
        <v>9</v>
      </c>
      <c r="P292">
        <v>0</v>
      </c>
      <c r="Q292">
        <v>1.4</v>
      </c>
      <c r="R292">
        <v>1.3</v>
      </c>
      <c r="S292">
        <v>54</v>
      </c>
      <c r="T292">
        <f t="shared" si="44"/>
        <v>-1</v>
      </c>
      <c r="U292" s="1">
        <v>42818</v>
      </c>
      <c r="V292" s="3">
        <f t="shared" si="38"/>
        <v>42795</v>
      </c>
      <c r="W292" s="4">
        <f t="shared" si="45"/>
        <v>42818</v>
      </c>
      <c r="X292" s="1" t="str">
        <f t="shared" si="39"/>
        <v>Friday</v>
      </c>
      <c r="Y292" s="2">
        <v>0.89096064814814813</v>
      </c>
      <c r="Z292" s="2">
        <f t="shared" si="40"/>
        <v>0.875</v>
      </c>
      <c r="AA292">
        <f>1</f>
        <v>1</v>
      </c>
      <c r="AB292" s="1">
        <v>42818</v>
      </c>
      <c r="AC292" s="3">
        <f t="shared" si="41"/>
        <v>42795</v>
      </c>
      <c r="AD292" s="4">
        <f t="shared" si="46"/>
        <v>42818</v>
      </c>
      <c r="AE292" s="1" t="str">
        <f t="shared" si="42"/>
        <v>Friday</v>
      </c>
      <c r="AF292" s="2">
        <v>0.89653935185185185</v>
      </c>
      <c r="AG292" s="2">
        <f t="shared" si="43"/>
        <v>0.91666666666666663</v>
      </c>
      <c r="AH292" t="s">
        <v>27</v>
      </c>
    </row>
    <row r="293" spans="1:34" x14ac:dyDescent="0.25">
      <c r="A293">
        <v>1552850</v>
      </c>
      <c r="B293" t="s">
        <v>88</v>
      </c>
      <c r="E293">
        <v>11237</v>
      </c>
      <c r="F293" t="s">
        <v>23</v>
      </c>
      <c r="G293" t="s">
        <v>89</v>
      </c>
      <c r="H293">
        <v>11162</v>
      </c>
      <c r="I293" t="s">
        <v>82</v>
      </c>
      <c r="J293">
        <f>VLOOKUP(I293,Key!$A$1:$C$72,2,FALSE)</f>
        <v>43.026229999999998</v>
      </c>
      <c r="K293">
        <f>VLOOKUP(I293,Key!$A$1:$C$72,3,FALSE)</f>
        <v>-87.912809999999993</v>
      </c>
      <c r="L293" t="s">
        <v>80</v>
      </c>
      <c r="M293">
        <f>VLOOKUP(L293,Key!$A$1:$C$72,2,FALSE)</f>
        <v>43.052460000000004</v>
      </c>
      <c r="N293">
        <f>VLOOKUP(L293,Key!$A$1:$C$72,3,FALSE)</f>
        <v>-87.891000000000005</v>
      </c>
      <c r="O293">
        <v>32</v>
      </c>
      <c r="P293">
        <v>0</v>
      </c>
      <c r="Q293">
        <v>4.8</v>
      </c>
      <c r="R293">
        <v>4.5999999999999996</v>
      </c>
      <c r="S293">
        <v>192</v>
      </c>
      <c r="T293">
        <f t="shared" si="44"/>
        <v>-1</v>
      </c>
      <c r="U293" s="1">
        <v>42819</v>
      </c>
      <c r="V293" s="3">
        <f t="shared" si="38"/>
        <v>42795</v>
      </c>
      <c r="W293" s="4">
        <f t="shared" si="45"/>
        <v>42819</v>
      </c>
      <c r="X293" s="1" t="str">
        <f t="shared" si="39"/>
        <v>Saturday</v>
      </c>
      <c r="Y293" s="2">
        <v>0.76399305555555552</v>
      </c>
      <c r="Z293" s="2">
        <f t="shared" si="40"/>
        <v>0.75</v>
      </c>
      <c r="AA293">
        <f>1</f>
        <v>1</v>
      </c>
      <c r="AB293" s="1">
        <v>42819</v>
      </c>
      <c r="AC293" s="3">
        <f t="shared" si="41"/>
        <v>42795</v>
      </c>
      <c r="AD293" s="4">
        <f t="shared" si="46"/>
        <v>42819</v>
      </c>
      <c r="AE293" s="1" t="str">
        <f t="shared" si="42"/>
        <v>Saturday</v>
      </c>
      <c r="AF293" s="2">
        <v>0.78671296296296289</v>
      </c>
      <c r="AG293" s="2">
        <f t="shared" si="43"/>
        <v>0.79166666666666663</v>
      </c>
      <c r="AH293" t="s">
        <v>27</v>
      </c>
    </row>
    <row r="294" spans="1:34" x14ac:dyDescent="0.25">
      <c r="A294">
        <v>1511540</v>
      </c>
      <c r="B294" t="s">
        <v>88</v>
      </c>
      <c r="E294">
        <v>60482</v>
      </c>
      <c r="F294" t="s">
        <v>23</v>
      </c>
      <c r="G294" t="s">
        <v>89</v>
      </c>
      <c r="H294">
        <v>172</v>
      </c>
      <c r="I294" t="s">
        <v>33</v>
      </c>
      <c r="J294">
        <f>VLOOKUP(I294,Key!$A$1:$C$72,2,FALSE)</f>
        <v>43.034619999999997</v>
      </c>
      <c r="K294">
        <f>VLOOKUP(I294,Key!$A$1:$C$72,3,FALSE)</f>
        <v>-87.917500000000004</v>
      </c>
      <c r="L294" t="s">
        <v>33</v>
      </c>
      <c r="M294">
        <f>VLOOKUP(L294,Key!$A$1:$C$72,2,FALSE)</f>
        <v>43.034619999999997</v>
      </c>
      <c r="N294">
        <f>VLOOKUP(L294,Key!$A$1:$C$72,3,FALSE)</f>
        <v>-87.917500000000004</v>
      </c>
      <c r="O294">
        <v>2</v>
      </c>
      <c r="P294">
        <v>0</v>
      </c>
      <c r="Q294">
        <v>0.3</v>
      </c>
      <c r="R294">
        <v>0.3</v>
      </c>
      <c r="S294">
        <v>12</v>
      </c>
      <c r="T294">
        <f t="shared" si="44"/>
        <v>-1</v>
      </c>
      <c r="U294" s="1">
        <v>42820</v>
      </c>
      <c r="V294" s="3">
        <f t="shared" si="38"/>
        <v>42795</v>
      </c>
      <c r="W294" s="4">
        <f t="shared" si="45"/>
        <v>42820</v>
      </c>
      <c r="X294" s="1" t="str">
        <f t="shared" si="39"/>
        <v>Sunday</v>
      </c>
      <c r="Y294" s="2">
        <v>0.80873842592592593</v>
      </c>
      <c r="Z294" s="2">
        <f t="shared" si="40"/>
        <v>0.79166666666666663</v>
      </c>
      <c r="AA294">
        <f>1</f>
        <v>1</v>
      </c>
      <c r="AB294" s="1">
        <v>42820</v>
      </c>
      <c r="AC294" s="3">
        <f t="shared" si="41"/>
        <v>42795</v>
      </c>
      <c r="AD294" s="4">
        <f t="shared" si="46"/>
        <v>42820</v>
      </c>
      <c r="AE294" s="1" t="str">
        <f t="shared" si="42"/>
        <v>Sunday</v>
      </c>
      <c r="AF294" s="2">
        <v>0.81003472222222228</v>
      </c>
      <c r="AG294" s="2">
        <f t="shared" si="43"/>
        <v>0.79166666666666663</v>
      </c>
      <c r="AH294" t="s">
        <v>35</v>
      </c>
    </row>
    <row r="295" spans="1:34" x14ac:dyDescent="0.25">
      <c r="A295">
        <v>1242204</v>
      </c>
      <c r="B295" t="s">
        <v>88</v>
      </c>
      <c r="E295">
        <v>53202</v>
      </c>
      <c r="F295" t="s">
        <v>23</v>
      </c>
      <c r="G295" t="s">
        <v>89</v>
      </c>
      <c r="H295">
        <v>24</v>
      </c>
      <c r="I295" t="s">
        <v>69</v>
      </c>
      <c r="J295">
        <f>VLOOKUP(I295,Key!$A$1:$C$72,2,FALSE)</f>
        <v>43.048200000000001</v>
      </c>
      <c r="K295">
        <f>VLOOKUP(I295,Key!$A$1:$C$72,3,FALSE)</f>
        <v>-87.900859999999994</v>
      </c>
      <c r="L295" t="s">
        <v>82</v>
      </c>
      <c r="M295">
        <f>VLOOKUP(L295,Key!$A$1:$C$72,2,FALSE)</f>
        <v>43.026229999999998</v>
      </c>
      <c r="N295">
        <f>VLOOKUP(L295,Key!$A$1:$C$72,3,FALSE)</f>
        <v>-87.912809999999993</v>
      </c>
      <c r="O295">
        <v>11</v>
      </c>
      <c r="P295">
        <v>0</v>
      </c>
      <c r="Q295">
        <v>1.7</v>
      </c>
      <c r="R295">
        <v>1.6</v>
      </c>
      <c r="S295">
        <v>66</v>
      </c>
      <c r="T295">
        <f t="shared" si="44"/>
        <v>-1</v>
      </c>
      <c r="U295" s="1">
        <v>42821</v>
      </c>
      <c r="V295" s="3">
        <f t="shared" si="38"/>
        <v>42795</v>
      </c>
      <c r="W295" s="4">
        <f t="shared" si="45"/>
        <v>42821</v>
      </c>
      <c r="X295" s="1" t="str">
        <f t="shared" si="39"/>
        <v>Monday</v>
      </c>
      <c r="Y295" s="2">
        <v>0.38626157407407408</v>
      </c>
      <c r="Z295" s="2">
        <f t="shared" si="40"/>
        <v>0.375</v>
      </c>
      <c r="AA295">
        <f>1</f>
        <v>1</v>
      </c>
      <c r="AB295" s="1">
        <v>42821</v>
      </c>
      <c r="AC295" s="3">
        <f t="shared" si="41"/>
        <v>42795</v>
      </c>
      <c r="AD295" s="4">
        <f t="shared" si="46"/>
        <v>42821</v>
      </c>
      <c r="AE295" s="1" t="str">
        <f t="shared" si="42"/>
        <v>Monday</v>
      </c>
      <c r="AF295" s="2">
        <v>0.39390046296296299</v>
      </c>
      <c r="AG295" s="2">
        <f t="shared" si="43"/>
        <v>0.375</v>
      </c>
      <c r="AH295" t="s">
        <v>27</v>
      </c>
    </row>
    <row r="296" spans="1:34" x14ac:dyDescent="0.25">
      <c r="A296">
        <v>1500929</v>
      </c>
      <c r="B296" t="s">
        <v>88</v>
      </c>
      <c r="E296">
        <v>53211</v>
      </c>
      <c r="F296" t="s">
        <v>23</v>
      </c>
      <c r="G296" t="s">
        <v>89</v>
      </c>
      <c r="H296">
        <v>189</v>
      </c>
      <c r="I296" t="s">
        <v>76</v>
      </c>
      <c r="J296">
        <f>VLOOKUP(I296,Key!$A$1:$C$72,2,FALSE)</f>
        <v>43.063749000000001</v>
      </c>
      <c r="K296">
        <f>VLOOKUP(I296,Key!$A$1:$C$72,3,FALSE)</f>
        <v>-87.887962999999999</v>
      </c>
      <c r="L296" t="s">
        <v>63</v>
      </c>
      <c r="M296">
        <f>VLOOKUP(L296,Key!$A$1:$C$72,2,FALSE)</f>
        <v>43.078530000000001</v>
      </c>
      <c r="N296">
        <f>VLOOKUP(L296,Key!$A$1:$C$72,3,FALSE)</f>
        <v>-87.882620000000003</v>
      </c>
      <c r="O296">
        <v>10</v>
      </c>
      <c r="P296">
        <v>0</v>
      </c>
      <c r="Q296">
        <v>1.5</v>
      </c>
      <c r="R296">
        <v>1.4</v>
      </c>
      <c r="S296">
        <v>60</v>
      </c>
      <c r="T296">
        <f t="shared" si="44"/>
        <v>-1</v>
      </c>
      <c r="U296" s="1">
        <v>42822</v>
      </c>
      <c r="V296" s="3">
        <f t="shared" si="38"/>
        <v>42795</v>
      </c>
      <c r="W296" s="4">
        <f t="shared" si="45"/>
        <v>42822</v>
      </c>
      <c r="X296" s="1" t="str">
        <f t="shared" si="39"/>
        <v>Tuesday</v>
      </c>
      <c r="Y296" s="2">
        <v>0.32760416666666664</v>
      </c>
      <c r="Z296" s="2">
        <f t="shared" si="40"/>
        <v>0.33333333333333331</v>
      </c>
      <c r="AA296">
        <f>1</f>
        <v>1</v>
      </c>
      <c r="AB296" s="1">
        <v>42822</v>
      </c>
      <c r="AC296" s="3">
        <f t="shared" si="41"/>
        <v>42795</v>
      </c>
      <c r="AD296" s="4">
        <f t="shared" si="46"/>
        <v>42822</v>
      </c>
      <c r="AE296" s="1" t="str">
        <f t="shared" si="42"/>
        <v>Tuesday</v>
      </c>
      <c r="AF296" s="2">
        <v>0.33462962962962961</v>
      </c>
      <c r="AG296" s="2">
        <f t="shared" si="43"/>
        <v>0.33333333333333331</v>
      </c>
      <c r="AH296" t="s">
        <v>27</v>
      </c>
    </row>
    <row r="297" spans="1:34" x14ac:dyDescent="0.25">
      <c r="A297">
        <v>1510142</v>
      </c>
      <c r="B297" t="s">
        <v>88</v>
      </c>
      <c r="E297">
        <v>53211</v>
      </c>
      <c r="F297" t="s">
        <v>23</v>
      </c>
      <c r="G297" t="s">
        <v>89</v>
      </c>
      <c r="H297">
        <v>36</v>
      </c>
      <c r="I297" t="s">
        <v>92</v>
      </c>
      <c r="J297">
        <f>VLOOKUP(I297,Key!$A$1:$C$72,2,FALSE)</f>
        <v>43.069021999999997</v>
      </c>
      <c r="K297">
        <f>VLOOKUP(I297,Key!$A$1:$C$72,3,FALSE)</f>
        <v>-87.887940999999998</v>
      </c>
      <c r="L297" t="s">
        <v>70</v>
      </c>
      <c r="M297">
        <f>VLOOKUP(L297,Key!$A$1:$C$72,2,FALSE)</f>
        <v>43.053040000000003</v>
      </c>
      <c r="N297">
        <f>VLOOKUP(L297,Key!$A$1:$C$72,3,FALSE)</f>
        <v>-87.897660000000002</v>
      </c>
      <c r="O297">
        <v>11</v>
      </c>
      <c r="P297">
        <v>0</v>
      </c>
      <c r="Q297">
        <v>1.7</v>
      </c>
      <c r="R297">
        <v>1.6</v>
      </c>
      <c r="S297">
        <v>66</v>
      </c>
      <c r="T297">
        <f t="shared" si="44"/>
        <v>-1</v>
      </c>
      <c r="U297" s="1">
        <v>42822</v>
      </c>
      <c r="V297" s="3">
        <f t="shared" si="38"/>
        <v>42795</v>
      </c>
      <c r="W297" s="4">
        <f t="shared" si="45"/>
        <v>42822</v>
      </c>
      <c r="X297" s="1" t="str">
        <f t="shared" si="39"/>
        <v>Tuesday</v>
      </c>
      <c r="Y297" s="2">
        <v>0.55708333333333326</v>
      </c>
      <c r="Z297" s="2">
        <f t="shared" si="40"/>
        <v>0.54166666666666663</v>
      </c>
      <c r="AA297">
        <f>1</f>
        <v>1</v>
      </c>
      <c r="AB297" s="1">
        <v>42822</v>
      </c>
      <c r="AC297" s="3">
        <f t="shared" si="41"/>
        <v>42795</v>
      </c>
      <c r="AD297" s="4">
        <f t="shared" si="46"/>
        <v>42822</v>
      </c>
      <c r="AE297" s="1" t="str">
        <f t="shared" si="42"/>
        <v>Tuesday</v>
      </c>
      <c r="AF297" s="2">
        <v>0.56519675925925927</v>
      </c>
      <c r="AG297" s="2">
        <f t="shared" si="43"/>
        <v>0.58333333333333326</v>
      </c>
      <c r="AH297" t="s">
        <v>27</v>
      </c>
    </row>
    <row r="298" spans="1:34" x14ac:dyDescent="0.25">
      <c r="A298">
        <v>1242204</v>
      </c>
      <c r="B298" t="s">
        <v>88</v>
      </c>
      <c r="E298">
        <v>53202</v>
      </c>
      <c r="F298" t="s">
        <v>23</v>
      </c>
      <c r="G298" t="s">
        <v>89</v>
      </c>
      <c r="H298">
        <v>11064</v>
      </c>
      <c r="I298" t="s">
        <v>69</v>
      </c>
      <c r="J298">
        <f>VLOOKUP(I298,Key!$A$1:$C$72,2,FALSE)</f>
        <v>43.048200000000001</v>
      </c>
      <c r="K298">
        <f>VLOOKUP(I298,Key!$A$1:$C$72,3,FALSE)</f>
        <v>-87.900859999999994</v>
      </c>
      <c r="L298" t="s">
        <v>82</v>
      </c>
      <c r="M298">
        <f>VLOOKUP(L298,Key!$A$1:$C$72,2,FALSE)</f>
        <v>43.026229999999998</v>
      </c>
      <c r="N298">
        <f>VLOOKUP(L298,Key!$A$1:$C$72,3,FALSE)</f>
        <v>-87.912809999999993</v>
      </c>
      <c r="O298">
        <v>14</v>
      </c>
      <c r="P298">
        <v>0</v>
      </c>
      <c r="Q298">
        <v>2.1</v>
      </c>
      <c r="R298">
        <v>2</v>
      </c>
      <c r="S298">
        <v>84</v>
      </c>
      <c r="T298">
        <f t="shared" si="44"/>
        <v>-1</v>
      </c>
      <c r="U298" s="1">
        <v>42823</v>
      </c>
      <c r="V298" s="3">
        <f t="shared" si="38"/>
        <v>42795</v>
      </c>
      <c r="W298" s="4">
        <f t="shared" si="45"/>
        <v>42823</v>
      </c>
      <c r="X298" s="1" t="str">
        <f t="shared" si="39"/>
        <v>Wednesday</v>
      </c>
      <c r="Y298" s="2">
        <v>0.57444444444444442</v>
      </c>
      <c r="Z298" s="2">
        <f t="shared" si="40"/>
        <v>0.58333333333333326</v>
      </c>
      <c r="AA298">
        <f>1</f>
        <v>1</v>
      </c>
      <c r="AB298" s="1">
        <v>42823</v>
      </c>
      <c r="AC298" s="3">
        <f t="shared" si="41"/>
        <v>42795</v>
      </c>
      <c r="AD298" s="4">
        <f t="shared" si="46"/>
        <v>42823</v>
      </c>
      <c r="AE298" s="1" t="str">
        <f t="shared" si="42"/>
        <v>Wednesday</v>
      </c>
      <c r="AF298" s="2">
        <v>0.58405092592592589</v>
      </c>
      <c r="AG298" s="2">
        <f t="shared" si="43"/>
        <v>0.58333333333333326</v>
      </c>
      <c r="AH298" t="s">
        <v>27</v>
      </c>
    </row>
    <row r="299" spans="1:34" x14ac:dyDescent="0.25">
      <c r="A299">
        <v>1375492</v>
      </c>
      <c r="B299" t="s">
        <v>88</v>
      </c>
      <c r="E299">
        <v>53202</v>
      </c>
      <c r="F299" t="s">
        <v>23</v>
      </c>
      <c r="G299" t="s">
        <v>89</v>
      </c>
      <c r="H299">
        <v>11085</v>
      </c>
      <c r="I299" t="s">
        <v>44</v>
      </c>
      <c r="J299">
        <f>VLOOKUP(I299,Key!$A$1:$C$72,2,FALSE)</f>
        <v>43.045712999999999</v>
      </c>
      <c r="K299">
        <f>VLOOKUP(I299,Key!$A$1:$C$72,3,FALSE)</f>
        <v>-87.899756999999994</v>
      </c>
      <c r="L299" t="s">
        <v>32</v>
      </c>
      <c r="M299">
        <f>VLOOKUP(L299,Key!$A$1:$C$72,2,FALSE)</f>
        <v>43.038719999999998</v>
      </c>
      <c r="N299">
        <f>VLOOKUP(L299,Key!$A$1:$C$72,3,FALSE)</f>
        <v>-87.905339999999995</v>
      </c>
      <c r="O299">
        <v>4</v>
      </c>
      <c r="P299">
        <v>0</v>
      </c>
      <c r="Q299">
        <v>0.6</v>
      </c>
      <c r="R299">
        <v>0.6</v>
      </c>
      <c r="S299">
        <v>24</v>
      </c>
      <c r="T299">
        <f t="shared" si="44"/>
        <v>-1</v>
      </c>
      <c r="U299" s="1">
        <v>42823</v>
      </c>
      <c r="V299" s="3">
        <f t="shared" si="38"/>
        <v>42795</v>
      </c>
      <c r="W299" s="4">
        <f t="shared" si="45"/>
        <v>42823</v>
      </c>
      <c r="X299" s="1" t="str">
        <f t="shared" si="39"/>
        <v>Wednesday</v>
      </c>
      <c r="Y299" s="2">
        <v>0.75695601851851846</v>
      </c>
      <c r="Z299" s="2">
        <f t="shared" si="40"/>
        <v>0.75</v>
      </c>
      <c r="AA299">
        <f>1</f>
        <v>1</v>
      </c>
      <c r="AB299" s="1">
        <v>42823</v>
      </c>
      <c r="AC299" s="3">
        <f t="shared" si="41"/>
        <v>42795</v>
      </c>
      <c r="AD299" s="4">
        <f t="shared" si="46"/>
        <v>42823</v>
      </c>
      <c r="AE299" s="1" t="str">
        <f t="shared" si="42"/>
        <v>Wednesday</v>
      </c>
      <c r="AF299" s="2">
        <v>0.76023148148148145</v>
      </c>
      <c r="AG299" s="2">
        <f t="shared" si="43"/>
        <v>0.75</v>
      </c>
      <c r="AH299" t="s">
        <v>27</v>
      </c>
    </row>
    <row r="300" spans="1:34" x14ac:dyDescent="0.25">
      <c r="A300">
        <v>1471654</v>
      </c>
      <c r="B300" t="s">
        <v>88</v>
      </c>
      <c r="E300">
        <v>53212</v>
      </c>
      <c r="F300" t="s">
        <v>23</v>
      </c>
      <c r="G300" t="s">
        <v>89</v>
      </c>
      <c r="H300">
        <v>11112</v>
      </c>
      <c r="I300" t="s">
        <v>33</v>
      </c>
      <c r="J300">
        <f>VLOOKUP(I300,Key!$A$1:$C$72,2,FALSE)</f>
        <v>43.034619999999997</v>
      </c>
      <c r="K300">
        <f>VLOOKUP(I300,Key!$A$1:$C$72,3,FALSE)</f>
        <v>-87.917500000000004</v>
      </c>
      <c r="L300" t="s">
        <v>48</v>
      </c>
      <c r="M300">
        <f>VLOOKUP(L300,Key!$A$1:$C$72,2,FALSE)</f>
        <v>43.05097</v>
      </c>
      <c r="N300">
        <f>VLOOKUP(L300,Key!$A$1:$C$72,3,FALSE)</f>
        <v>-87.906440000000003</v>
      </c>
      <c r="O300">
        <v>14</v>
      </c>
      <c r="P300">
        <v>0</v>
      </c>
      <c r="Q300">
        <v>2.1</v>
      </c>
      <c r="R300">
        <v>2</v>
      </c>
      <c r="S300">
        <v>84</v>
      </c>
      <c r="T300">
        <f t="shared" si="44"/>
        <v>-1</v>
      </c>
      <c r="U300" s="1">
        <v>42825</v>
      </c>
      <c r="V300" s="3">
        <f t="shared" si="38"/>
        <v>42795</v>
      </c>
      <c r="W300" s="4">
        <f t="shared" si="45"/>
        <v>42825</v>
      </c>
      <c r="X300" s="1" t="str">
        <f t="shared" si="39"/>
        <v>Friday</v>
      </c>
      <c r="Y300" s="2">
        <v>5.800925925925926E-2</v>
      </c>
      <c r="Z300" s="2">
        <f t="shared" si="40"/>
        <v>4.1666666666666664E-2</v>
      </c>
      <c r="AA300">
        <f>1</f>
        <v>1</v>
      </c>
      <c r="AB300" s="1">
        <v>42825</v>
      </c>
      <c r="AC300" s="3">
        <f t="shared" si="41"/>
        <v>42795</v>
      </c>
      <c r="AD300" s="4">
        <f t="shared" si="46"/>
        <v>42825</v>
      </c>
      <c r="AE300" s="1" t="str">
        <f t="shared" si="42"/>
        <v>Friday</v>
      </c>
      <c r="AF300" s="2">
        <v>6.773148148148149E-2</v>
      </c>
      <c r="AG300" s="2">
        <f t="shared" si="43"/>
        <v>8.3333333333333329E-2</v>
      </c>
      <c r="AH300" t="s">
        <v>27</v>
      </c>
    </row>
    <row r="301" spans="1:34" x14ac:dyDescent="0.25">
      <c r="A301">
        <v>1559023</v>
      </c>
      <c r="B301" t="s">
        <v>88</v>
      </c>
      <c r="E301">
        <v>61704</v>
      </c>
      <c r="F301" t="s">
        <v>23</v>
      </c>
      <c r="G301" t="s">
        <v>89</v>
      </c>
      <c r="H301">
        <v>200</v>
      </c>
      <c r="I301" t="s">
        <v>34</v>
      </c>
      <c r="J301">
        <f>VLOOKUP(I301,Key!$A$1:$C$72,2,FALSE)</f>
        <v>43.036900000000003</v>
      </c>
      <c r="K301">
        <f>VLOOKUP(I301,Key!$A$1:$C$72,3,FALSE)</f>
        <v>-87.89667</v>
      </c>
      <c r="L301" t="s">
        <v>34</v>
      </c>
      <c r="M301">
        <f>VLOOKUP(L301,Key!$A$1:$C$72,2,FALSE)</f>
        <v>43.036900000000003</v>
      </c>
      <c r="N301">
        <f>VLOOKUP(L301,Key!$A$1:$C$72,3,FALSE)</f>
        <v>-87.89667</v>
      </c>
      <c r="O301">
        <v>45</v>
      </c>
      <c r="P301">
        <v>3</v>
      </c>
      <c r="Q301">
        <v>6.8</v>
      </c>
      <c r="R301">
        <v>6.4</v>
      </c>
      <c r="S301">
        <v>270</v>
      </c>
      <c r="T301">
        <f t="shared" si="44"/>
        <v>-1</v>
      </c>
      <c r="U301" s="1">
        <v>42825</v>
      </c>
      <c r="V301" s="3">
        <f t="shared" si="38"/>
        <v>42795</v>
      </c>
      <c r="W301" s="4">
        <f t="shared" si="45"/>
        <v>42825</v>
      </c>
      <c r="X301" s="1" t="str">
        <f t="shared" si="39"/>
        <v>Friday</v>
      </c>
      <c r="Y301" s="2">
        <v>0.6917592592592593</v>
      </c>
      <c r="Z301" s="2">
        <f t="shared" si="40"/>
        <v>0.70833333333333326</v>
      </c>
      <c r="AA301">
        <f>1</f>
        <v>1</v>
      </c>
      <c r="AB301" s="1">
        <v>42825</v>
      </c>
      <c r="AC301" s="3">
        <f t="shared" si="41"/>
        <v>42795</v>
      </c>
      <c r="AD301" s="4">
        <f t="shared" si="46"/>
        <v>42825</v>
      </c>
      <c r="AE301" s="1" t="str">
        <f t="shared" si="42"/>
        <v>Friday</v>
      </c>
      <c r="AF301" s="2">
        <v>0.72315972222222225</v>
      </c>
      <c r="AG301" s="2">
        <f t="shared" si="43"/>
        <v>0.70833333333333326</v>
      </c>
      <c r="AH301" t="s">
        <v>35</v>
      </c>
    </row>
    <row r="302" spans="1:34" x14ac:dyDescent="0.25">
      <c r="A302">
        <v>1559092</v>
      </c>
      <c r="B302" t="s">
        <v>88</v>
      </c>
      <c r="E302">
        <v>55369</v>
      </c>
      <c r="F302" t="s">
        <v>23</v>
      </c>
      <c r="G302" t="s">
        <v>89</v>
      </c>
      <c r="H302">
        <v>5559</v>
      </c>
      <c r="I302" t="s">
        <v>38</v>
      </c>
      <c r="J302">
        <f>VLOOKUP(I302,Key!$A$1:$C$72,2,FALSE)</f>
        <v>43.004728999999998</v>
      </c>
      <c r="K302">
        <f>VLOOKUP(I302,Key!$A$1:$C$72,3,FALSE)</f>
        <v>-87.905463999999995</v>
      </c>
      <c r="L302" t="s">
        <v>38</v>
      </c>
      <c r="M302">
        <f>VLOOKUP(L302,Key!$A$1:$C$72,2,FALSE)</f>
        <v>43.004728999999998</v>
      </c>
      <c r="N302">
        <f>VLOOKUP(L302,Key!$A$1:$C$72,3,FALSE)</f>
        <v>-87.905463999999995</v>
      </c>
      <c r="O302">
        <v>67</v>
      </c>
      <c r="P302">
        <v>6</v>
      </c>
      <c r="Q302">
        <v>10.1</v>
      </c>
      <c r="R302">
        <v>9.5</v>
      </c>
      <c r="S302">
        <v>402</v>
      </c>
      <c r="T302">
        <f t="shared" si="44"/>
        <v>-1</v>
      </c>
      <c r="U302" s="1">
        <v>42825</v>
      </c>
      <c r="V302" s="3">
        <f t="shared" si="38"/>
        <v>42795</v>
      </c>
      <c r="W302" s="4">
        <f t="shared" si="45"/>
        <v>42825</v>
      </c>
      <c r="X302" s="1" t="str">
        <f t="shared" si="39"/>
        <v>Friday</v>
      </c>
      <c r="Y302" s="2">
        <v>0.72934027777777777</v>
      </c>
      <c r="Z302" s="2">
        <f t="shared" si="40"/>
        <v>0.75</v>
      </c>
      <c r="AA302">
        <f>1</f>
        <v>1</v>
      </c>
      <c r="AB302" s="1">
        <v>42825</v>
      </c>
      <c r="AC302" s="3">
        <f t="shared" si="41"/>
        <v>42795</v>
      </c>
      <c r="AD302" s="4">
        <f t="shared" si="46"/>
        <v>42825</v>
      </c>
      <c r="AE302" s="1" t="str">
        <f t="shared" si="42"/>
        <v>Friday</v>
      </c>
      <c r="AF302" s="2">
        <v>0.77590277777777772</v>
      </c>
      <c r="AG302" s="2">
        <f t="shared" si="43"/>
        <v>0.79166666666666663</v>
      </c>
      <c r="AH302" t="s">
        <v>35</v>
      </c>
    </row>
    <row r="303" spans="1:34" x14ac:dyDescent="0.25">
      <c r="A303">
        <v>1559124</v>
      </c>
      <c r="B303" t="s">
        <v>88</v>
      </c>
      <c r="E303">
        <v>53222</v>
      </c>
      <c r="F303" t="s">
        <v>23</v>
      </c>
      <c r="G303" t="s">
        <v>89</v>
      </c>
      <c r="H303">
        <v>5535</v>
      </c>
      <c r="I303" t="s">
        <v>26</v>
      </c>
      <c r="J303">
        <f>VLOOKUP(I303,Key!$A$1:$C$72,2,FALSE)</f>
        <v>43.060079999999999</v>
      </c>
      <c r="K303">
        <f>VLOOKUP(I303,Key!$A$1:$C$72,3,FALSE)</f>
        <v>-88.027349999999998</v>
      </c>
      <c r="L303" t="s">
        <v>57</v>
      </c>
      <c r="M303">
        <f>VLOOKUP(L303,Key!$A$1:$C$72,2,FALSE)</f>
        <v>43.048609999999996</v>
      </c>
      <c r="N303">
        <f>VLOOKUP(L303,Key!$A$1:$C$72,3,FALSE)</f>
        <v>-88.008480000000006</v>
      </c>
      <c r="O303">
        <v>34</v>
      </c>
      <c r="P303">
        <v>0</v>
      </c>
      <c r="Q303">
        <v>5.0999999999999996</v>
      </c>
      <c r="R303">
        <v>4.8</v>
      </c>
      <c r="S303">
        <v>204</v>
      </c>
      <c r="T303">
        <f t="shared" si="44"/>
        <v>-1</v>
      </c>
      <c r="U303" s="1">
        <v>42825</v>
      </c>
      <c r="V303" s="3">
        <f t="shared" si="38"/>
        <v>42795</v>
      </c>
      <c r="W303" s="4">
        <f t="shared" si="45"/>
        <v>42825</v>
      </c>
      <c r="X303" s="1" t="str">
        <f t="shared" si="39"/>
        <v>Friday</v>
      </c>
      <c r="Y303" s="2">
        <v>0.750462962962963</v>
      </c>
      <c r="Z303" s="2">
        <f t="shared" si="40"/>
        <v>0.75</v>
      </c>
      <c r="AA303">
        <f>1</f>
        <v>1</v>
      </c>
      <c r="AB303" s="1">
        <v>42825</v>
      </c>
      <c r="AC303" s="3">
        <f t="shared" si="41"/>
        <v>42795</v>
      </c>
      <c r="AD303" s="4">
        <f t="shared" si="46"/>
        <v>42825</v>
      </c>
      <c r="AE303" s="1" t="str">
        <f t="shared" si="42"/>
        <v>Friday</v>
      </c>
      <c r="AF303" s="2">
        <v>0.77375000000000005</v>
      </c>
      <c r="AG303" s="2">
        <f t="shared" si="43"/>
        <v>0.79166666666666663</v>
      </c>
      <c r="AH303" t="s">
        <v>27</v>
      </c>
    </row>
    <row r="304" spans="1:34" x14ac:dyDescent="0.25">
      <c r="A304">
        <v>1150427</v>
      </c>
      <c r="B304" t="s">
        <v>88</v>
      </c>
      <c r="E304">
        <v>53233</v>
      </c>
      <c r="F304" t="s">
        <v>23</v>
      </c>
      <c r="G304" t="s">
        <v>89</v>
      </c>
      <c r="H304">
        <v>167</v>
      </c>
      <c r="I304" t="s">
        <v>36</v>
      </c>
      <c r="J304">
        <f>VLOOKUP(I304,Key!$A$1:$C$72,2,FALSE)</f>
        <v>43.038580000000003</v>
      </c>
      <c r="K304">
        <f>VLOOKUP(I304,Key!$A$1:$C$72,3,FALSE)</f>
        <v>-87.90934</v>
      </c>
      <c r="L304" t="s">
        <v>62</v>
      </c>
      <c r="M304">
        <f>VLOOKUP(L304,Key!$A$1:$C$72,2,FALSE)</f>
        <v>43.058010000000003</v>
      </c>
      <c r="N304">
        <f>VLOOKUP(L304,Key!$A$1:$C$72,3,FALSE)</f>
        <v>-87.877300000000005</v>
      </c>
      <c r="O304">
        <v>47</v>
      </c>
      <c r="P304">
        <v>6</v>
      </c>
      <c r="Q304">
        <v>7.1</v>
      </c>
      <c r="R304">
        <v>6.7</v>
      </c>
      <c r="S304">
        <v>282</v>
      </c>
      <c r="T304">
        <f t="shared" si="44"/>
        <v>-1</v>
      </c>
      <c r="U304" s="1">
        <v>42796</v>
      </c>
      <c r="V304" s="3">
        <f t="shared" si="38"/>
        <v>42795</v>
      </c>
      <c r="W304" s="4">
        <f t="shared" si="45"/>
        <v>42796</v>
      </c>
      <c r="X304" s="1" t="str">
        <f t="shared" si="39"/>
        <v>Thursday</v>
      </c>
      <c r="Y304" s="2">
        <v>0.50443287037037032</v>
      </c>
      <c r="Z304" s="2">
        <f t="shared" si="40"/>
        <v>0.5</v>
      </c>
      <c r="AA304">
        <f>1</f>
        <v>1</v>
      </c>
      <c r="AB304" s="1">
        <v>42796</v>
      </c>
      <c r="AC304" s="3">
        <f t="shared" si="41"/>
        <v>42795</v>
      </c>
      <c r="AD304" s="4">
        <f t="shared" si="46"/>
        <v>42796</v>
      </c>
      <c r="AE304" s="1" t="str">
        <f t="shared" si="42"/>
        <v>Thursday</v>
      </c>
      <c r="AF304" s="2">
        <v>0.53712962962962962</v>
      </c>
      <c r="AG304" s="2">
        <f t="shared" si="43"/>
        <v>0.54166666666666663</v>
      </c>
      <c r="AH304" t="s">
        <v>27</v>
      </c>
    </row>
    <row r="305" spans="1:34" x14ac:dyDescent="0.25">
      <c r="A305">
        <v>1451638</v>
      </c>
      <c r="B305" t="s">
        <v>88</v>
      </c>
      <c r="E305">
        <v>53154</v>
      </c>
      <c r="F305" t="s">
        <v>23</v>
      </c>
      <c r="G305" t="s">
        <v>89</v>
      </c>
      <c r="H305">
        <v>5569</v>
      </c>
      <c r="I305" t="s">
        <v>29</v>
      </c>
      <c r="J305">
        <f>VLOOKUP(I305,Key!$A$1:$C$72,2,FALSE)</f>
        <v>43.042490000000001</v>
      </c>
      <c r="K305">
        <f>VLOOKUP(I305,Key!$A$1:$C$72,3,FALSE)</f>
        <v>-87.909959999999998</v>
      </c>
      <c r="L305" t="s">
        <v>80</v>
      </c>
      <c r="M305">
        <f>VLOOKUP(L305,Key!$A$1:$C$72,2,FALSE)</f>
        <v>43.052460000000004</v>
      </c>
      <c r="N305">
        <f>VLOOKUP(L305,Key!$A$1:$C$72,3,FALSE)</f>
        <v>-87.891000000000005</v>
      </c>
      <c r="O305">
        <v>23</v>
      </c>
      <c r="P305">
        <v>3</v>
      </c>
      <c r="Q305">
        <v>3.5</v>
      </c>
      <c r="R305">
        <v>3.3</v>
      </c>
      <c r="S305">
        <v>138</v>
      </c>
      <c r="T305">
        <f t="shared" si="44"/>
        <v>-1</v>
      </c>
      <c r="U305" s="1">
        <v>42797</v>
      </c>
      <c r="V305" s="3">
        <f t="shared" si="38"/>
        <v>42795</v>
      </c>
      <c r="W305" s="4">
        <f t="shared" si="45"/>
        <v>42797</v>
      </c>
      <c r="X305" s="1" t="str">
        <f t="shared" si="39"/>
        <v>Friday</v>
      </c>
      <c r="Y305" s="2">
        <v>8.7997685185185193E-2</v>
      </c>
      <c r="Z305" s="2">
        <f t="shared" si="40"/>
        <v>8.3333333333333329E-2</v>
      </c>
      <c r="AA305">
        <f>1</f>
        <v>1</v>
      </c>
      <c r="AB305" s="1">
        <v>42797</v>
      </c>
      <c r="AC305" s="3">
        <f t="shared" si="41"/>
        <v>42795</v>
      </c>
      <c r="AD305" s="4">
        <f t="shared" si="46"/>
        <v>42797</v>
      </c>
      <c r="AE305" s="1" t="str">
        <f t="shared" si="42"/>
        <v>Friday</v>
      </c>
      <c r="AF305" s="2">
        <v>0.10375000000000001</v>
      </c>
      <c r="AG305" s="2">
        <f t="shared" si="43"/>
        <v>8.3333333333333329E-2</v>
      </c>
      <c r="AH305" t="s">
        <v>27</v>
      </c>
    </row>
    <row r="306" spans="1:34" x14ac:dyDescent="0.25">
      <c r="A306">
        <v>1306778</v>
      </c>
      <c r="B306" t="s">
        <v>88</v>
      </c>
      <c r="E306">
        <v>53204</v>
      </c>
      <c r="F306" t="s">
        <v>23</v>
      </c>
      <c r="G306" t="s">
        <v>89</v>
      </c>
      <c r="H306">
        <v>42</v>
      </c>
      <c r="I306" t="s">
        <v>38</v>
      </c>
      <c r="J306">
        <f>VLOOKUP(I306,Key!$A$1:$C$72,2,FALSE)</f>
        <v>43.004728999999998</v>
      </c>
      <c r="K306">
        <f>VLOOKUP(I306,Key!$A$1:$C$72,3,FALSE)</f>
        <v>-87.905463999999995</v>
      </c>
      <c r="L306" t="s">
        <v>104</v>
      </c>
      <c r="M306">
        <f>VLOOKUP(L306,Key!$A$1:$C$72,2,FALSE)</f>
        <v>43.020020000000002</v>
      </c>
      <c r="N306">
        <f>VLOOKUP(L306,Key!$A$1:$C$72,3,FALSE)</f>
        <v>-87.912540000000007</v>
      </c>
      <c r="O306">
        <v>19</v>
      </c>
      <c r="P306">
        <v>3</v>
      </c>
      <c r="Q306">
        <v>2.9</v>
      </c>
      <c r="R306">
        <v>2.7</v>
      </c>
      <c r="S306">
        <v>114</v>
      </c>
      <c r="T306">
        <f t="shared" si="44"/>
        <v>-1</v>
      </c>
      <c r="U306" s="1">
        <v>42797</v>
      </c>
      <c r="V306" s="3">
        <f t="shared" si="38"/>
        <v>42795</v>
      </c>
      <c r="W306" s="4">
        <f t="shared" si="45"/>
        <v>42797</v>
      </c>
      <c r="X306" s="1" t="str">
        <f t="shared" si="39"/>
        <v>Friday</v>
      </c>
      <c r="Y306" s="2">
        <v>0.42406250000000001</v>
      </c>
      <c r="Z306" s="2">
        <f t="shared" si="40"/>
        <v>0.41666666666666663</v>
      </c>
      <c r="AA306">
        <f>1</f>
        <v>1</v>
      </c>
      <c r="AB306" s="1">
        <v>42797</v>
      </c>
      <c r="AC306" s="3">
        <f t="shared" si="41"/>
        <v>42795</v>
      </c>
      <c r="AD306" s="4">
        <f t="shared" si="46"/>
        <v>42797</v>
      </c>
      <c r="AE306" s="1" t="str">
        <f t="shared" si="42"/>
        <v>Friday</v>
      </c>
      <c r="AF306" s="2">
        <v>0.43684027777777779</v>
      </c>
      <c r="AG306" s="2">
        <f t="shared" si="43"/>
        <v>0.41666666666666663</v>
      </c>
      <c r="AH306" t="s">
        <v>27</v>
      </c>
    </row>
    <row r="307" spans="1:34" x14ac:dyDescent="0.25">
      <c r="A307">
        <v>1524759</v>
      </c>
      <c r="B307" t="s">
        <v>88</v>
      </c>
      <c r="E307">
        <v>1054</v>
      </c>
      <c r="F307" t="s">
        <v>23</v>
      </c>
      <c r="G307" t="s">
        <v>89</v>
      </c>
      <c r="H307">
        <v>5550</v>
      </c>
      <c r="I307" t="s">
        <v>74</v>
      </c>
      <c r="J307">
        <f>VLOOKUP(I307,Key!$A$1:$C$72,2,FALSE)</f>
        <v>43.040154000000001</v>
      </c>
      <c r="K307">
        <f>VLOOKUP(I307,Key!$A$1:$C$72,3,FALSE)</f>
        <v>-87.932113000000001</v>
      </c>
      <c r="L307" t="s">
        <v>31</v>
      </c>
      <c r="M307">
        <f>VLOOKUP(L307,Key!$A$1:$C$72,2,FALSE)</f>
        <v>43.03519</v>
      </c>
      <c r="N307">
        <f>VLOOKUP(L307,Key!$A$1:$C$72,3,FALSE)</f>
        <v>-87.907390000000007</v>
      </c>
      <c r="O307">
        <v>14</v>
      </c>
      <c r="P307">
        <v>3</v>
      </c>
      <c r="Q307">
        <v>2.1</v>
      </c>
      <c r="R307">
        <v>2</v>
      </c>
      <c r="S307">
        <v>84</v>
      </c>
      <c r="T307">
        <f t="shared" si="44"/>
        <v>-1</v>
      </c>
      <c r="U307" s="1">
        <v>42797</v>
      </c>
      <c r="V307" s="3">
        <f t="shared" si="38"/>
        <v>42795</v>
      </c>
      <c r="W307" s="4">
        <f t="shared" si="45"/>
        <v>42797</v>
      </c>
      <c r="X307" s="1" t="str">
        <f t="shared" si="39"/>
        <v>Friday</v>
      </c>
      <c r="Y307" s="2">
        <v>0.47128472222222223</v>
      </c>
      <c r="Z307" s="2">
        <f t="shared" si="40"/>
        <v>0.45833333333333331</v>
      </c>
      <c r="AA307">
        <f>1</f>
        <v>1</v>
      </c>
      <c r="AB307" s="1">
        <v>42797</v>
      </c>
      <c r="AC307" s="3">
        <f t="shared" si="41"/>
        <v>42795</v>
      </c>
      <c r="AD307" s="4">
        <f t="shared" si="46"/>
        <v>42797</v>
      </c>
      <c r="AE307" s="1" t="str">
        <f t="shared" si="42"/>
        <v>Friday</v>
      </c>
      <c r="AF307" s="2">
        <v>0.48067129629629629</v>
      </c>
      <c r="AG307" s="2">
        <f t="shared" si="43"/>
        <v>0.5</v>
      </c>
      <c r="AH307" t="s">
        <v>27</v>
      </c>
    </row>
    <row r="308" spans="1:34" x14ac:dyDescent="0.25">
      <c r="A308">
        <v>1511540</v>
      </c>
      <c r="B308" t="s">
        <v>88</v>
      </c>
      <c r="E308">
        <v>60482</v>
      </c>
      <c r="F308" t="s">
        <v>23</v>
      </c>
      <c r="G308" t="s">
        <v>89</v>
      </c>
      <c r="H308">
        <v>231</v>
      </c>
      <c r="I308" t="s">
        <v>33</v>
      </c>
      <c r="J308">
        <f>VLOOKUP(I308,Key!$A$1:$C$72,2,FALSE)</f>
        <v>43.034619999999997</v>
      </c>
      <c r="K308">
        <f>VLOOKUP(I308,Key!$A$1:$C$72,3,FALSE)</f>
        <v>-87.917500000000004</v>
      </c>
      <c r="L308" t="s">
        <v>29</v>
      </c>
      <c r="M308">
        <f>VLOOKUP(L308,Key!$A$1:$C$72,2,FALSE)</f>
        <v>43.042490000000001</v>
      </c>
      <c r="N308">
        <f>VLOOKUP(L308,Key!$A$1:$C$72,3,FALSE)</f>
        <v>-87.909959999999998</v>
      </c>
      <c r="O308">
        <v>26</v>
      </c>
      <c r="P308">
        <v>3</v>
      </c>
      <c r="Q308">
        <v>3.9</v>
      </c>
      <c r="R308">
        <v>3.7</v>
      </c>
      <c r="S308">
        <v>156</v>
      </c>
      <c r="T308">
        <f t="shared" si="44"/>
        <v>-1</v>
      </c>
      <c r="U308" s="1">
        <v>42798</v>
      </c>
      <c r="V308" s="3">
        <f t="shared" si="38"/>
        <v>42795</v>
      </c>
      <c r="W308" s="4">
        <f t="shared" si="45"/>
        <v>42798</v>
      </c>
      <c r="X308" s="1" t="str">
        <f t="shared" si="39"/>
        <v>Saturday</v>
      </c>
      <c r="Y308" s="2">
        <v>0.68836805555555547</v>
      </c>
      <c r="Z308" s="2">
        <f t="shared" si="40"/>
        <v>0.70833333333333326</v>
      </c>
      <c r="AA308">
        <f>1</f>
        <v>1</v>
      </c>
      <c r="AB308" s="1">
        <v>42798</v>
      </c>
      <c r="AC308" s="3">
        <f t="shared" si="41"/>
        <v>42795</v>
      </c>
      <c r="AD308" s="4">
        <f t="shared" si="46"/>
        <v>42798</v>
      </c>
      <c r="AE308" s="1" t="str">
        <f t="shared" si="42"/>
        <v>Saturday</v>
      </c>
      <c r="AF308" s="2">
        <v>0.70628472222222216</v>
      </c>
      <c r="AG308" s="2">
        <f t="shared" si="43"/>
        <v>0.70833333333333326</v>
      </c>
      <c r="AH308" t="s">
        <v>27</v>
      </c>
    </row>
    <row r="309" spans="1:34" x14ac:dyDescent="0.25">
      <c r="A309">
        <v>1527040</v>
      </c>
      <c r="B309" t="s">
        <v>88</v>
      </c>
      <c r="E309">
        <v>53205</v>
      </c>
      <c r="F309" t="s">
        <v>23</v>
      </c>
      <c r="G309" t="s">
        <v>89</v>
      </c>
      <c r="H309">
        <v>11091</v>
      </c>
      <c r="I309" t="s">
        <v>65</v>
      </c>
      <c r="J309">
        <f>VLOOKUP(I309,Key!$A$1:$C$72,2,FALSE)</f>
        <v>43.060786</v>
      </c>
      <c r="K309">
        <f>VLOOKUP(I309,Key!$A$1:$C$72,3,FALSE)</f>
        <v>-87.883825999999999</v>
      </c>
      <c r="L309" t="s">
        <v>30</v>
      </c>
      <c r="M309">
        <f>VLOOKUP(L309,Key!$A$1:$C$72,2,FALSE)</f>
        <v>43.05847</v>
      </c>
      <c r="N309">
        <f>VLOOKUP(L309,Key!$A$1:$C$72,3,FALSE)</f>
        <v>-87.898079999999993</v>
      </c>
      <c r="O309">
        <v>14</v>
      </c>
      <c r="P309">
        <v>3</v>
      </c>
      <c r="Q309">
        <v>2.1</v>
      </c>
      <c r="R309">
        <v>2</v>
      </c>
      <c r="S309">
        <v>84</v>
      </c>
      <c r="T309">
        <f t="shared" si="44"/>
        <v>-1</v>
      </c>
      <c r="U309" s="1">
        <v>42799</v>
      </c>
      <c r="V309" s="3">
        <f t="shared" si="38"/>
        <v>42795</v>
      </c>
      <c r="W309" s="4">
        <f t="shared" si="45"/>
        <v>42799</v>
      </c>
      <c r="X309" s="1" t="str">
        <f t="shared" si="39"/>
        <v>Sunday</v>
      </c>
      <c r="Y309" s="2">
        <v>0.49611111111111111</v>
      </c>
      <c r="Z309" s="2">
        <f t="shared" si="40"/>
        <v>0.5</v>
      </c>
      <c r="AA309">
        <f>1</f>
        <v>1</v>
      </c>
      <c r="AB309" s="1">
        <v>42799</v>
      </c>
      <c r="AC309" s="3">
        <f t="shared" si="41"/>
        <v>42795</v>
      </c>
      <c r="AD309" s="4">
        <f t="shared" si="46"/>
        <v>42799</v>
      </c>
      <c r="AE309" s="1" t="str">
        <f t="shared" si="42"/>
        <v>Sunday</v>
      </c>
      <c r="AF309" s="2">
        <v>0.50599537037037035</v>
      </c>
      <c r="AG309" s="2">
        <f t="shared" si="43"/>
        <v>0.5</v>
      </c>
      <c r="AH309" t="s">
        <v>27</v>
      </c>
    </row>
    <row r="310" spans="1:34" x14ac:dyDescent="0.25">
      <c r="A310">
        <v>1527069</v>
      </c>
      <c r="B310" t="s">
        <v>88</v>
      </c>
      <c r="E310">
        <v>53202</v>
      </c>
      <c r="F310" t="s">
        <v>23</v>
      </c>
      <c r="G310" t="s">
        <v>89</v>
      </c>
      <c r="H310">
        <v>5573</v>
      </c>
      <c r="I310" t="s">
        <v>34</v>
      </c>
      <c r="J310">
        <f>VLOOKUP(I310,Key!$A$1:$C$72,2,FALSE)</f>
        <v>43.036900000000003</v>
      </c>
      <c r="K310">
        <f>VLOOKUP(I310,Key!$A$1:$C$72,3,FALSE)</f>
        <v>-87.89667</v>
      </c>
      <c r="L310" t="s">
        <v>34</v>
      </c>
      <c r="M310">
        <f>VLOOKUP(L310,Key!$A$1:$C$72,2,FALSE)</f>
        <v>43.036900000000003</v>
      </c>
      <c r="N310">
        <f>VLOOKUP(L310,Key!$A$1:$C$72,3,FALSE)</f>
        <v>-87.89667</v>
      </c>
      <c r="O310">
        <v>27</v>
      </c>
      <c r="P310">
        <v>3</v>
      </c>
      <c r="Q310">
        <v>4.0999999999999996</v>
      </c>
      <c r="R310">
        <v>3.8</v>
      </c>
      <c r="S310">
        <v>162</v>
      </c>
      <c r="T310">
        <f t="shared" si="44"/>
        <v>-1</v>
      </c>
      <c r="U310" s="1">
        <v>42799</v>
      </c>
      <c r="V310" s="3">
        <f t="shared" si="38"/>
        <v>42795</v>
      </c>
      <c r="W310" s="4">
        <f t="shared" si="45"/>
        <v>42799</v>
      </c>
      <c r="X310" s="1" t="str">
        <f t="shared" si="39"/>
        <v>Sunday</v>
      </c>
      <c r="Y310" s="2">
        <v>0.50188657407407411</v>
      </c>
      <c r="Z310" s="2">
        <f t="shared" si="40"/>
        <v>0.5</v>
      </c>
      <c r="AA310">
        <f>1</f>
        <v>1</v>
      </c>
      <c r="AB310" s="1">
        <v>42799</v>
      </c>
      <c r="AC310" s="3">
        <f t="shared" si="41"/>
        <v>42795</v>
      </c>
      <c r="AD310" s="4">
        <f t="shared" si="46"/>
        <v>42799</v>
      </c>
      <c r="AE310" s="1" t="str">
        <f t="shared" si="42"/>
        <v>Sunday</v>
      </c>
      <c r="AF310" s="2">
        <v>0.52027777777777773</v>
      </c>
      <c r="AG310" s="2">
        <f t="shared" si="43"/>
        <v>0.5</v>
      </c>
      <c r="AH310" t="s">
        <v>35</v>
      </c>
    </row>
    <row r="311" spans="1:34" x14ac:dyDescent="0.25">
      <c r="A311">
        <v>1527124</v>
      </c>
      <c r="B311" t="s">
        <v>88</v>
      </c>
      <c r="E311">
        <v>53202</v>
      </c>
      <c r="F311" t="s">
        <v>23</v>
      </c>
      <c r="G311" t="s">
        <v>89</v>
      </c>
      <c r="H311">
        <v>5426</v>
      </c>
      <c r="I311" t="s">
        <v>80</v>
      </c>
      <c r="J311">
        <f>VLOOKUP(I311,Key!$A$1:$C$72,2,FALSE)</f>
        <v>43.052460000000004</v>
      </c>
      <c r="K311">
        <f>VLOOKUP(I311,Key!$A$1:$C$72,3,FALSE)</f>
        <v>-87.891000000000005</v>
      </c>
      <c r="L311" t="s">
        <v>39</v>
      </c>
      <c r="M311">
        <f>VLOOKUP(L311,Key!$A$1:$C$72,2,FALSE)</f>
        <v>43.03913</v>
      </c>
      <c r="N311">
        <f>VLOOKUP(L311,Key!$A$1:$C$72,3,FALSE)</f>
        <v>-87.916150000000002</v>
      </c>
      <c r="O311">
        <v>20</v>
      </c>
      <c r="P311">
        <v>3</v>
      </c>
      <c r="Q311">
        <v>3</v>
      </c>
      <c r="R311">
        <v>2.9</v>
      </c>
      <c r="S311">
        <v>120</v>
      </c>
      <c r="T311">
        <f t="shared" si="44"/>
        <v>-1</v>
      </c>
      <c r="U311" s="1">
        <v>42799</v>
      </c>
      <c r="V311" s="3">
        <f t="shared" si="38"/>
        <v>42795</v>
      </c>
      <c r="W311" s="4">
        <f t="shared" si="45"/>
        <v>42799</v>
      </c>
      <c r="X311" s="1" t="str">
        <f t="shared" si="39"/>
        <v>Sunday</v>
      </c>
      <c r="Y311" s="2">
        <v>0.51820601851851855</v>
      </c>
      <c r="Z311" s="2">
        <f t="shared" si="40"/>
        <v>0.5</v>
      </c>
      <c r="AA311">
        <f>1</f>
        <v>1</v>
      </c>
      <c r="AB311" s="1">
        <v>42799</v>
      </c>
      <c r="AC311" s="3">
        <f t="shared" si="41"/>
        <v>42795</v>
      </c>
      <c r="AD311" s="4">
        <f t="shared" si="46"/>
        <v>42799</v>
      </c>
      <c r="AE311" s="1" t="str">
        <f t="shared" si="42"/>
        <v>Sunday</v>
      </c>
      <c r="AF311" s="2">
        <v>0.53248842592592593</v>
      </c>
      <c r="AG311" s="2">
        <f t="shared" si="43"/>
        <v>0.54166666666666663</v>
      </c>
      <c r="AH311" t="s">
        <v>27</v>
      </c>
    </row>
    <row r="312" spans="1:34" x14ac:dyDescent="0.25">
      <c r="A312">
        <v>1527282</v>
      </c>
      <c r="B312" t="s">
        <v>88</v>
      </c>
      <c r="E312">
        <v>60614</v>
      </c>
      <c r="F312" t="s">
        <v>23</v>
      </c>
      <c r="G312" t="s">
        <v>89</v>
      </c>
      <c r="H312">
        <v>11049</v>
      </c>
      <c r="I312" t="s">
        <v>60</v>
      </c>
      <c r="J312">
        <f>VLOOKUP(I312,Key!$A$1:$C$72,2,FALSE)</f>
        <v>43.066893999999998</v>
      </c>
      <c r="K312">
        <f>VLOOKUP(I312,Key!$A$1:$C$72,3,FALSE)</f>
        <v>-87.877936000000005</v>
      </c>
      <c r="L312" t="s">
        <v>34</v>
      </c>
      <c r="M312">
        <f>VLOOKUP(L312,Key!$A$1:$C$72,2,FALSE)</f>
        <v>43.036900000000003</v>
      </c>
      <c r="N312">
        <f>VLOOKUP(L312,Key!$A$1:$C$72,3,FALSE)</f>
        <v>-87.89667</v>
      </c>
      <c r="O312">
        <v>58</v>
      </c>
      <c r="P312">
        <v>6</v>
      </c>
      <c r="Q312">
        <v>8.6999999999999993</v>
      </c>
      <c r="R312">
        <v>8.3000000000000007</v>
      </c>
      <c r="S312">
        <v>348</v>
      </c>
      <c r="T312">
        <f t="shared" si="44"/>
        <v>-1</v>
      </c>
      <c r="U312" s="1">
        <v>42799</v>
      </c>
      <c r="V312" s="3">
        <f t="shared" si="38"/>
        <v>42795</v>
      </c>
      <c r="W312" s="4">
        <f t="shared" si="45"/>
        <v>42799</v>
      </c>
      <c r="X312" s="1" t="str">
        <f t="shared" si="39"/>
        <v>Sunday</v>
      </c>
      <c r="Y312" s="2">
        <v>0.55521990740740745</v>
      </c>
      <c r="Z312" s="2">
        <f t="shared" si="40"/>
        <v>0.54166666666666663</v>
      </c>
      <c r="AA312">
        <f>1</f>
        <v>1</v>
      </c>
      <c r="AB312" s="1">
        <v>42799</v>
      </c>
      <c r="AC312" s="3">
        <f t="shared" si="41"/>
        <v>42795</v>
      </c>
      <c r="AD312" s="4">
        <f t="shared" si="46"/>
        <v>42799</v>
      </c>
      <c r="AE312" s="1" t="str">
        <f t="shared" si="42"/>
        <v>Sunday</v>
      </c>
      <c r="AF312" s="2">
        <v>0.59521990740740738</v>
      </c>
      <c r="AG312" s="2">
        <f t="shared" si="43"/>
        <v>0.58333333333333326</v>
      </c>
      <c r="AH312" t="s">
        <v>27</v>
      </c>
    </row>
    <row r="313" spans="1:34" x14ac:dyDescent="0.25">
      <c r="A313">
        <v>1527432</v>
      </c>
      <c r="B313" t="s">
        <v>88</v>
      </c>
      <c r="E313">
        <v>52162</v>
      </c>
      <c r="F313" t="s">
        <v>23</v>
      </c>
      <c r="G313" t="s">
        <v>89</v>
      </c>
      <c r="H313">
        <v>5584</v>
      </c>
      <c r="I313" t="s">
        <v>73</v>
      </c>
      <c r="J313">
        <f>VLOOKUP(I313,Key!$A$1:$C$72,2,FALSE)</f>
        <v>43.040349999999997</v>
      </c>
      <c r="K313">
        <f>VLOOKUP(I313,Key!$A$1:$C$72,3,FALSE)</f>
        <v>-87.920760000000001</v>
      </c>
      <c r="L313" t="s">
        <v>73</v>
      </c>
      <c r="M313">
        <f>VLOOKUP(L313,Key!$A$1:$C$72,2,FALSE)</f>
        <v>43.040349999999997</v>
      </c>
      <c r="N313">
        <f>VLOOKUP(L313,Key!$A$1:$C$72,3,FALSE)</f>
        <v>-87.920760000000001</v>
      </c>
      <c r="O313">
        <v>6</v>
      </c>
      <c r="P313">
        <v>3</v>
      </c>
      <c r="Q313">
        <v>0.9</v>
      </c>
      <c r="R313">
        <v>0.9</v>
      </c>
      <c r="S313">
        <v>36</v>
      </c>
      <c r="T313">
        <f t="shared" si="44"/>
        <v>-1</v>
      </c>
      <c r="U313" s="1">
        <v>42799</v>
      </c>
      <c r="V313" s="3">
        <f t="shared" si="38"/>
        <v>42795</v>
      </c>
      <c r="W313" s="4">
        <f t="shared" si="45"/>
        <v>42799</v>
      </c>
      <c r="X313" s="1" t="str">
        <f t="shared" si="39"/>
        <v>Sunday</v>
      </c>
      <c r="Y313" s="2">
        <v>0.58747685185185183</v>
      </c>
      <c r="Z313" s="2">
        <f t="shared" si="40"/>
        <v>0.58333333333333326</v>
      </c>
      <c r="AA313">
        <f>1</f>
        <v>1</v>
      </c>
      <c r="AB313" s="1">
        <v>42799</v>
      </c>
      <c r="AC313" s="3">
        <f t="shared" si="41"/>
        <v>42795</v>
      </c>
      <c r="AD313" s="4">
        <f t="shared" si="46"/>
        <v>42799</v>
      </c>
      <c r="AE313" s="1" t="str">
        <f t="shared" si="42"/>
        <v>Sunday</v>
      </c>
      <c r="AF313" s="2">
        <v>0.59130787037037036</v>
      </c>
      <c r="AG313" s="2">
        <f t="shared" si="43"/>
        <v>0.58333333333333326</v>
      </c>
      <c r="AH313" t="s">
        <v>35</v>
      </c>
    </row>
    <row r="314" spans="1:34" x14ac:dyDescent="0.25">
      <c r="A314">
        <v>1528074</v>
      </c>
      <c r="B314" t="s">
        <v>88</v>
      </c>
      <c r="E314">
        <v>53202</v>
      </c>
      <c r="F314" t="s">
        <v>23</v>
      </c>
      <c r="G314" t="s">
        <v>89</v>
      </c>
      <c r="H314">
        <v>5531</v>
      </c>
      <c r="I314" t="s">
        <v>41</v>
      </c>
      <c r="J314">
        <f>VLOOKUP(I314,Key!$A$1:$C$72,2,FALSE)</f>
        <v>43.04824</v>
      </c>
      <c r="K314">
        <f>VLOOKUP(I314,Key!$A$1:$C$72,3,FALSE)</f>
        <v>-87.904970000000006</v>
      </c>
      <c r="L314" t="s">
        <v>70</v>
      </c>
      <c r="M314">
        <f>VLOOKUP(L314,Key!$A$1:$C$72,2,FALSE)</f>
        <v>43.053040000000003</v>
      </c>
      <c r="N314">
        <f>VLOOKUP(L314,Key!$A$1:$C$72,3,FALSE)</f>
        <v>-87.897660000000002</v>
      </c>
      <c r="O314">
        <v>548</v>
      </c>
      <c r="P314">
        <v>57</v>
      </c>
      <c r="Q314">
        <v>18</v>
      </c>
      <c r="R314">
        <v>17.100000000000001</v>
      </c>
      <c r="S314">
        <v>720</v>
      </c>
      <c r="T314">
        <f t="shared" si="44"/>
        <v>-1</v>
      </c>
      <c r="U314" s="1">
        <v>42799</v>
      </c>
      <c r="V314" s="3">
        <f t="shared" si="38"/>
        <v>42795</v>
      </c>
      <c r="W314" s="4">
        <f t="shared" si="45"/>
        <v>42799</v>
      </c>
      <c r="X314" s="1" t="str">
        <f t="shared" si="39"/>
        <v>Sunday</v>
      </c>
      <c r="Y314" s="2">
        <v>0.93894675925925919</v>
      </c>
      <c r="Z314" s="2">
        <f t="shared" si="40"/>
        <v>0.95833333333333326</v>
      </c>
      <c r="AA314">
        <f>1</f>
        <v>1</v>
      </c>
      <c r="AB314" s="1">
        <v>42800</v>
      </c>
      <c r="AC314" s="3">
        <f t="shared" si="41"/>
        <v>42795</v>
      </c>
      <c r="AD314" s="4">
        <f t="shared" si="46"/>
        <v>42800</v>
      </c>
      <c r="AE314" s="1" t="str">
        <f t="shared" si="42"/>
        <v>Monday</v>
      </c>
      <c r="AF314" s="2">
        <v>0.31996527777777778</v>
      </c>
      <c r="AG314" s="2">
        <f t="shared" si="43"/>
        <v>0.33333333333333331</v>
      </c>
      <c r="AH314" t="s">
        <v>27</v>
      </c>
    </row>
    <row r="315" spans="1:34" x14ac:dyDescent="0.25">
      <c r="A315">
        <v>1528104</v>
      </c>
      <c r="B315" t="s">
        <v>88</v>
      </c>
      <c r="E315">
        <v>54935</v>
      </c>
      <c r="F315" t="s">
        <v>23</v>
      </c>
      <c r="G315" t="s">
        <v>89</v>
      </c>
      <c r="H315">
        <v>5516</v>
      </c>
      <c r="I315" t="s">
        <v>65</v>
      </c>
      <c r="J315">
        <f>VLOOKUP(I315,Key!$A$1:$C$72,2,FALSE)</f>
        <v>43.060786</v>
      </c>
      <c r="K315">
        <f>VLOOKUP(I315,Key!$A$1:$C$72,3,FALSE)</f>
        <v>-87.883825999999999</v>
      </c>
      <c r="L315" t="s">
        <v>41</v>
      </c>
      <c r="M315">
        <f>VLOOKUP(L315,Key!$A$1:$C$72,2,FALSE)</f>
        <v>43.04824</v>
      </c>
      <c r="N315">
        <f>VLOOKUP(L315,Key!$A$1:$C$72,3,FALSE)</f>
        <v>-87.904970000000006</v>
      </c>
      <c r="O315">
        <v>19</v>
      </c>
      <c r="P315">
        <v>3</v>
      </c>
      <c r="Q315">
        <v>2.9</v>
      </c>
      <c r="R315">
        <v>2.7</v>
      </c>
      <c r="S315">
        <v>114</v>
      </c>
      <c r="T315">
        <f t="shared" si="44"/>
        <v>-1</v>
      </c>
      <c r="U315" s="1">
        <v>42800</v>
      </c>
      <c r="V315" s="3">
        <f t="shared" si="38"/>
        <v>42795</v>
      </c>
      <c r="W315" s="4">
        <f t="shared" si="45"/>
        <v>42800</v>
      </c>
      <c r="X315" s="1" t="str">
        <f t="shared" si="39"/>
        <v>Monday</v>
      </c>
      <c r="Y315" s="2">
        <v>0.23473379629629632</v>
      </c>
      <c r="Z315" s="2">
        <f t="shared" si="40"/>
        <v>0.25</v>
      </c>
      <c r="AA315">
        <f>1</f>
        <v>1</v>
      </c>
      <c r="AB315" s="1">
        <v>42800</v>
      </c>
      <c r="AC315" s="3">
        <f t="shared" si="41"/>
        <v>42795</v>
      </c>
      <c r="AD315" s="4">
        <f t="shared" si="46"/>
        <v>42800</v>
      </c>
      <c r="AE315" s="1" t="str">
        <f t="shared" si="42"/>
        <v>Monday</v>
      </c>
      <c r="AF315" s="2">
        <v>0.24841435185185187</v>
      </c>
      <c r="AG315" s="2">
        <f t="shared" si="43"/>
        <v>0.25</v>
      </c>
      <c r="AH315" t="s">
        <v>27</v>
      </c>
    </row>
    <row r="316" spans="1:34" x14ac:dyDescent="0.25">
      <c r="A316">
        <v>1177665</v>
      </c>
      <c r="B316" t="s">
        <v>88</v>
      </c>
      <c r="E316">
        <v>10509</v>
      </c>
      <c r="F316" t="s">
        <v>23</v>
      </c>
      <c r="G316" t="s">
        <v>89</v>
      </c>
      <c r="H316">
        <v>263</v>
      </c>
      <c r="I316" t="s">
        <v>85</v>
      </c>
      <c r="J316">
        <f>VLOOKUP(I316,Key!$A$1:$C$72,2,FALSE)</f>
        <v>43.041646999999998</v>
      </c>
      <c r="K316">
        <f>VLOOKUP(I316,Key!$A$1:$C$72,3,FALSE)</f>
        <v>-87.927257999999995</v>
      </c>
      <c r="L316" t="s">
        <v>61</v>
      </c>
      <c r="M316">
        <f>VLOOKUP(L316,Key!$A$1:$C$72,2,FALSE)</f>
        <v>43.058619999999998</v>
      </c>
      <c r="N316">
        <f>VLOOKUP(L316,Key!$A$1:$C$72,3,FALSE)</f>
        <v>-87.885319999999993</v>
      </c>
      <c r="O316">
        <v>24</v>
      </c>
      <c r="P316">
        <v>3</v>
      </c>
      <c r="Q316">
        <v>3.6</v>
      </c>
      <c r="R316">
        <v>3.4</v>
      </c>
      <c r="S316">
        <v>144</v>
      </c>
      <c r="T316">
        <f t="shared" si="44"/>
        <v>-1</v>
      </c>
      <c r="U316" s="1">
        <v>42800</v>
      </c>
      <c r="V316" s="3">
        <f t="shared" si="38"/>
        <v>42795</v>
      </c>
      <c r="W316" s="4">
        <f t="shared" si="45"/>
        <v>42800</v>
      </c>
      <c r="X316" s="1" t="str">
        <f t="shared" si="39"/>
        <v>Monday</v>
      </c>
      <c r="Y316" s="2">
        <v>0.35756944444444444</v>
      </c>
      <c r="Z316" s="2">
        <f t="shared" si="40"/>
        <v>0.375</v>
      </c>
      <c r="AA316">
        <f>1</f>
        <v>1</v>
      </c>
      <c r="AB316" s="1">
        <v>42800</v>
      </c>
      <c r="AC316" s="3">
        <f t="shared" si="41"/>
        <v>42795</v>
      </c>
      <c r="AD316" s="4">
        <f t="shared" si="46"/>
        <v>42800</v>
      </c>
      <c r="AE316" s="1" t="str">
        <f t="shared" si="42"/>
        <v>Monday</v>
      </c>
      <c r="AF316" s="2">
        <v>0.37417824074074074</v>
      </c>
      <c r="AG316" s="2">
        <f t="shared" si="43"/>
        <v>0.375</v>
      </c>
      <c r="AH316" t="s">
        <v>27</v>
      </c>
    </row>
    <row r="317" spans="1:34" x14ac:dyDescent="0.25">
      <c r="A317">
        <v>1528130</v>
      </c>
      <c r="B317" t="s">
        <v>88</v>
      </c>
      <c r="E317">
        <v>53211</v>
      </c>
      <c r="F317" t="s">
        <v>23</v>
      </c>
      <c r="G317" t="s">
        <v>89</v>
      </c>
      <c r="H317">
        <v>42</v>
      </c>
      <c r="I317" t="s">
        <v>67</v>
      </c>
      <c r="J317">
        <f>VLOOKUP(I317,Key!$A$1:$C$72,2,FALSE)</f>
        <v>43.074890000000003</v>
      </c>
      <c r="K317">
        <f>VLOOKUP(I317,Key!$A$1:$C$72,3,FALSE)</f>
        <v>-87.882810000000006</v>
      </c>
      <c r="L317" t="s">
        <v>62</v>
      </c>
      <c r="M317">
        <f>VLOOKUP(L317,Key!$A$1:$C$72,2,FALSE)</f>
        <v>43.058010000000003</v>
      </c>
      <c r="N317">
        <f>VLOOKUP(L317,Key!$A$1:$C$72,3,FALSE)</f>
        <v>-87.877300000000005</v>
      </c>
      <c r="O317">
        <v>19</v>
      </c>
      <c r="P317">
        <v>3</v>
      </c>
      <c r="Q317">
        <v>2.9</v>
      </c>
      <c r="R317">
        <v>2.7</v>
      </c>
      <c r="S317">
        <v>114</v>
      </c>
      <c r="T317">
        <f t="shared" si="44"/>
        <v>-1</v>
      </c>
      <c r="U317" s="1">
        <v>42800</v>
      </c>
      <c r="V317" s="3">
        <f t="shared" si="38"/>
        <v>42795</v>
      </c>
      <c r="W317" s="4">
        <f t="shared" si="45"/>
        <v>42800</v>
      </c>
      <c r="X317" s="1" t="str">
        <f t="shared" si="39"/>
        <v>Monday</v>
      </c>
      <c r="Y317" s="2">
        <v>0.37619212962962961</v>
      </c>
      <c r="Z317" s="2">
        <f t="shared" si="40"/>
        <v>0.375</v>
      </c>
      <c r="AA317">
        <f>1</f>
        <v>1</v>
      </c>
      <c r="AB317" s="1">
        <v>42800</v>
      </c>
      <c r="AC317" s="3">
        <f t="shared" si="41"/>
        <v>42795</v>
      </c>
      <c r="AD317" s="4">
        <f t="shared" si="46"/>
        <v>42800</v>
      </c>
      <c r="AE317" s="1" t="str">
        <f t="shared" si="42"/>
        <v>Monday</v>
      </c>
      <c r="AF317" s="2">
        <v>0.38921296296296298</v>
      </c>
      <c r="AG317" s="2">
        <f t="shared" si="43"/>
        <v>0.375</v>
      </c>
      <c r="AH317" t="s">
        <v>27</v>
      </c>
    </row>
    <row r="318" spans="1:34" x14ac:dyDescent="0.25">
      <c r="A318">
        <v>1528187</v>
      </c>
      <c r="B318" t="s">
        <v>88</v>
      </c>
      <c r="E318">
        <v>53210</v>
      </c>
      <c r="F318" t="s">
        <v>23</v>
      </c>
      <c r="G318" t="s">
        <v>89</v>
      </c>
      <c r="H318">
        <v>5433</v>
      </c>
      <c r="I318" t="s">
        <v>81</v>
      </c>
      <c r="J318">
        <f>VLOOKUP(I318,Key!$A$1:$C$72,2,FALSE)</f>
        <v>43.06033</v>
      </c>
      <c r="K318">
        <f>VLOOKUP(I318,Key!$A$1:$C$72,3,FALSE)</f>
        <v>-87.89546</v>
      </c>
      <c r="L318" t="s">
        <v>81</v>
      </c>
      <c r="M318">
        <f>VLOOKUP(L318,Key!$A$1:$C$72,2,FALSE)</f>
        <v>43.06033</v>
      </c>
      <c r="N318">
        <f>VLOOKUP(L318,Key!$A$1:$C$72,3,FALSE)</f>
        <v>-87.89546</v>
      </c>
      <c r="O318">
        <v>120</v>
      </c>
      <c r="P318">
        <v>3</v>
      </c>
      <c r="Q318">
        <v>18</v>
      </c>
      <c r="R318">
        <v>17.100000000000001</v>
      </c>
      <c r="S318">
        <v>720</v>
      </c>
      <c r="T318">
        <f t="shared" si="44"/>
        <v>-1</v>
      </c>
      <c r="U318" s="1">
        <v>42800</v>
      </c>
      <c r="V318" s="3">
        <f t="shared" si="38"/>
        <v>42795</v>
      </c>
      <c r="W318" s="4">
        <f t="shared" si="45"/>
        <v>42800</v>
      </c>
      <c r="X318" s="1" t="str">
        <f t="shared" si="39"/>
        <v>Monday</v>
      </c>
      <c r="Y318" s="2">
        <v>0.4428125</v>
      </c>
      <c r="Z318" s="2">
        <f t="shared" si="40"/>
        <v>0.45833333333333331</v>
      </c>
      <c r="AA318">
        <f>1</f>
        <v>1</v>
      </c>
      <c r="AB318" s="1">
        <v>42800</v>
      </c>
      <c r="AC318" s="3">
        <f t="shared" si="41"/>
        <v>42795</v>
      </c>
      <c r="AD318" s="4">
        <f t="shared" si="46"/>
        <v>42800</v>
      </c>
      <c r="AE318" s="1" t="str">
        <f t="shared" si="42"/>
        <v>Monday</v>
      </c>
      <c r="AF318" s="2">
        <v>0.52622685185185192</v>
      </c>
      <c r="AG318" s="2">
        <f t="shared" si="43"/>
        <v>0.54166666666666663</v>
      </c>
      <c r="AH318" t="s">
        <v>35</v>
      </c>
    </row>
    <row r="319" spans="1:34" x14ac:dyDescent="0.25">
      <c r="A319">
        <v>928575</v>
      </c>
      <c r="B319" t="s">
        <v>88</v>
      </c>
      <c r="E319">
        <v>53179</v>
      </c>
      <c r="F319" t="s">
        <v>23</v>
      </c>
      <c r="G319" t="s">
        <v>89</v>
      </c>
      <c r="H319">
        <v>344</v>
      </c>
      <c r="I319" t="s">
        <v>36</v>
      </c>
      <c r="J319">
        <f>VLOOKUP(I319,Key!$A$1:$C$72,2,FALSE)</f>
        <v>43.038580000000003</v>
      </c>
      <c r="K319">
        <f>VLOOKUP(I319,Key!$A$1:$C$72,3,FALSE)</f>
        <v>-87.90934</v>
      </c>
      <c r="L319" t="s">
        <v>50</v>
      </c>
      <c r="M319">
        <f>VLOOKUP(L319,Key!$A$1:$C$72,2,FALSE)</f>
        <v>43.052549999999997</v>
      </c>
      <c r="N319">
        <f>VLOOKUP(L319,Key!$A$1:$C$72,3,FALSE)</f>
        <v>-87.909329999999997</v>
      </c>
      <c r="O319">
        <v>16</v>
      </c>
      <c r="P319">
        <v>3</v>
      </c>
      <c r="Q319">
        <v>2.4</v>
      </c>
      <c r="R319">
        <v>2.2999999999999998</v>
      </c>
      <c r="S319">
        <v>96</v>
      </c>
      <c r="T319">
        <f t="shared" si="44"/>
        <v>-1</v>
      </c>
      <c r="U319" s="1">
        <v>42800</v>
      </c>
      <c r="V319" s="3">
        <f t="shared" si="38"/>
        <v>42795</v>
      </c>
      <c r="W319" s="4">
        <f t="shared" si="45"/>
        <v>42800</v>
      </c>
      <c r="X319" s="1" t="str">
        <f t="shared" si="39"/>
        <v>Monday</v>
      </c>
      <c r="Y319" s="2">
        <v>0.46350694444444446</v>
      </c>
      <c r="Z319" s="2">
        <f t="shared" si="40"/>
        <v>0.45833333333333331</v>
      </c>
      <c r="AA319">
        <f>1</f>
        <v>1</v>
      </c>
      <c r="AB319" s="1">
        <v>42800</v>
      </c>
      <c r="AC319" s="3">
        <f t="shared" si="41"/>
        <v>42795</v>
      </c>
      <c r="AD319" s="4">
        <f t="shared" si="46"/>
        <v>42800</v>
      </c>
      <c r="AE319" s="1" t="str">
        <f t="shared" si="42"/>
        <v>Monday</v>
      </c>
      <c r="AF319" s="2">
        <v>0.4745949074074074</v>
      </c>
      <c r="AG319" s="2">
        <f t="shared" si="43"/>
        <v>0.45833333333333331</v>
      </c>
      <c r="AH319" t="s">
        <v>27</v>
      </c>
    </row>
    <row r="320" spans="1:34" x14ac:dyDescent="0.25">
      <c r="A320">
        <v>1528408</v>
      </c>
      <c r="B320" t="s">
        <v>88</v>
      </c>
      <c r="E320">
        <v>53202</v>
      </c>
      <c r="F320" t="s">
        <v>23</v>
      </c>
      <c r="G320" t="s">
        <v>89</v>
      </c>
      <c r="H320">
        <v>11143</v>
      </c>
      <c r="I320" t="s">
        <v>69</v>
      </c>
      <c r="J320">
        <f>VLOOKUP(I320,Key!$A$1:$C$72,2,FALSE)</f>
        <v>43.048200000000001</v>
      </c>
      <c r="K320">
        <f>VLOOKUP(I320,Key!$A$1:$C$72,3,FALSE)</f>
        <v>-87.900859999999994</v>
      </c>
      <c r="L320" t="s">
        <v>65</v>
      </c>
      <c r="M320">
        <f>VLOOKUP(L320,Key!$A$1:$C$72,2,FALSE)</f>
        <v>43.060786</v>
      </c>
      <c r="N320">
        <f>VLOOKUP(L320,Key!$A$1:$C$72,3,FALSE)</f>
        <v>-87.883825999999999</v>
      </c>
      <c r="O320">
        <v>13</v>
      </c>
      <c r="P320">
        <v>3</v>
      </c>
      <c r="Q320">
        <v>2</v>
      </c>
      <c r="R320">
        <v>1.9</v>
      </c>
      <c r="S320">
        <v>78</v>
      </c>
      <c r="T320">
        <f t="shared" si="44"/>
        <v>-1</v>
      </c>
      <c r="U320" s="1">
        <v>42800</v>
      </c>
      <c r="V320" s="3">
        <f t="shared" si="38"/>
        <v>42795</v>
      </c>
      <c r="W320" s="4">
        <f t="shared" si="45"/>
        <v>42800</v>
      </c>
      <c r="X320" s="1" t="str">
        <f t="shared" si="39"/>
        <v>Monday</v>
      </c>
      <c r="Y320" s="2">
        <v>0.63832175925925927</v>
      </c>
      <c r="Z320" s="2">
        <f t="shared" si="40"/>
        <v>0.625</v>
      </c>
      <c r="AA320">
        <f>1</f>
        <v>1</v>
      </c>
      <c r="AB320" s="1">
        <v>42800</v>
      </c>
      <c r="AC320" s="3">
        <f t="shared" si="41"/>
        <v>42795</v>
      </c>
      <c r="AD320" s="4">
        <f t="shared" si="46"/>
        <v>42800</v>
      </c>
      <c r="AE320" s="1" t="str">
        <f t="shared" si="42"/>
        <v>Monday</v>
      </c>
      <c r="AF320" s="2">
        <v>0.64752314814814815</v>
      </c>
      <c r="AG320" s="2">
        <f t="shared" si="43"/>
        <v>0.66666666666666663</v>
      </c>
      <c r="AH320" t="s">
        <v>27</v>
      </c>
    </row>
    <row r="321" spans="1:34" x14ac:dyDescent="0.25">
      <c r="A321">
        <v>1528415</v>
      </c>
      <c r="B321" t="s">
        <v>88</v>
      </c>
      <c r="E321">
        <v>53215</v>
      </c>
      <c r="F321" t="s">
        <v>23</v>
      </c>
      <c r="G321" t="s">
        <v>89</v>
      </c>
      <c r="H321">
        <v>76</v>
      </c>
      <c r="I321" t="s">
        <v>38</v>
      </c>
      <c r="J321">
        <f>VLOOKUP(I321,Key!$A$1:$C$72,2,FALSE)</f>
        <v>43.004728999999998</v>
      </c>
      <c r="K321">
        <f>VLOOKUP(I321,Key!$A$1:$C$72,3,FALSE)</f>
        <v>-87.905463999999995</v>
      </c>
      <c r="L321" t="s">
        <v>38</v>
      </c>
      <c r="M321">
        <f>VLOOKUP(L321,Key!$A$1:$C$72,2,FALSE)</f>
        <v>43.004728999999998</v>
      </c>
      <c r="N321">
        <f>VLOOKUP(L321,Key!$A$1:$C$72,3,FALSE)</f>
        <v>-87.905463999999995</v>
      </c>
      <c r="O321">
        <v>74</v>
      </c>
      <c r="P321">
        <v>9</v>
      </c>
      <c r="Q321">
        <v>11.1</v>
      </c>
      <c r="R321">
        <v>10.5</v>
      </c>
      <c r="S321">
        <v>444</v>
      </c>
      <c r="T321">
        <f t="shared" si="44"/>
        <v>-1</v>
      </c>
      <c r="U321" s="1">
        <v>42800</v>
      </c>
      <c r="V321" s="3">
        <f t="shared" si="38"/>
        <v>42795</v>
      </c>
      <c r="W321" s="4">
        <f t="shared" si="45"/>
        <v>42800</v>
      </c>
      <c r="X321" s="1" t="str">
        <f t="shared" si="39"/>
        <v>Monday</v>
      </c>
      <c r="Y321" s="2">
        <v>0.64460648148148147</v>
      </c>
      <c r="Z321" s="2">
        <f t="shared" si="40"/>
        <v>0.625</v>
      </c>
      <c r="AA321">
        <f>1</f>
        <v>1</v>
      </c>
      <c r="AB321" s="1">
        <v>42800</v>
      </c>
      <c r="AC321" s="3">
        <f t="shared" si="41"/>
        <v>42795</v>
      </c>
      <c r="AD321" s="4">
        <f t="shared" si="46"/>
        <v>42800</v>
      </c>
      <c r="AE321" s="1" t="str">
        <f t="shared" si="42"/>
        <v>Monday</v>
      </c>
      <c r="AF321" s="2">
        <v>0.6958333333333333</v>
      </c>
      <c r="AG321" s="2">
        <f t="shared" si="43"/>
        <v>0.70833333333333326</v>
      </c>
      <c r="AH321" t="s">
        <v>35</v>
      </c>
    </row>
    <row r="322" spans="1:34" x14ac:dyDescent="0.25">
      <c r="A322">
        <v>1528415</v>
      </c>
      <c r="B322" t="s">
        <v>88</v>
      </c>
      <c r="E322">
        <v>53215</v>
      </c>
      <c r="F322" t="s">
        <v>23</v>
      </c>
      <c r="G322" t="s">
        <v>89</v>
      </c>
      <c r="H322">
        <v>34</v>
      </c>
      <c r="I322" t="s">
        <v>38</v>
      </c>
      <c r="J322">
        <f>VLOOKUP(I322,Key!$A$1:$C$72,2,FALSE)</f>
        <v>43.004728999999998</v>
      </c>
      <c r="K322">
        <f>VLOOKUP(I322,Key!$A$1:$C$72,3,FALSE)</f>
        <v>-87.905463999999995</v>
      </c>
      <c r="L322" t="s">
        <v>38</v>
      </c>
      <c r="M322">
        <f>VLOOKUP(L322,Key!$A$1:$C$72,2,FALSE)</f>
        <v>43.004728999999998</v>
      </c>
      <c r="N322">
        <f>VLOOKUP(L322,Key!$A$1:$C$72,3,FALSE)</f>
        <v>-87.905463999999995</v>
      </c>
      <c r="O322">
        <v>72</v>
      </c>
      <c r="P322">
        <v>9</v>
      </c>
      <c r="Q322">
        <v>10.8</v>
      </c>
      <c r="R322">
        <v>10.3</v>
      </c>
      <c r="S322">
        <v>432</v>
      </c>
      <c r="T322">
        <f t="shared" si="44"/>
        <v>-1</v>
      </c>
      <c r="U322" s="1">
        <v>42800</v>
      </c>
      <c r="V322" s="3">
        <f t="shared" ref="V322:V385" si="47">DATE(YEAR(U322), MONTH(U322), 1)</f>
        <v>42795</v>
      </c>
      <c r="W322" s="4">
        <f t="shared" si="45"/>
        <v>42800</v>
      </c>
      <c r="X322" s="1" t="str">
        <f t="shared" ref="X322:X385" si="48">TEXT(W322,"dddd")</f>
        <v>Monday</v>
      </c>
      <c r="Y322" s="2">
        <v>0.64557870370370374</v>
      </c>
      <c r="Z322" s="2">
        <f t="shared" ref="Z322:Z385" si="49">MROUND(Y322, "1:00")</f>
        <v>0.625</v>
      </c>
      <c r="AA322">
        <f>1</f>
        <v>1</v>
      </c>
      <c r="AB322" s="1">
        <v>42800</v>
      </c>
      <c r="AC322" s="3">
        <f t="shared" ref="AC322:AC385" si="50">DATE(YEAR(AB322), MONTH(AB322), 1)</f>
        <v>42795</v>
      </c>
      <c r="AD322" s="4">
        <f t="shared" si="46"/>
        <v>42800</v>
      </c>
      <c r="AE322" s="1" t="str">
        <f t="shared" ref="AE322:AE385" si="51">TEXT(AD322,"dddd")</f>
        <v>Monday</v>
      </c>
      <c r="AF322" s="2">
        <v>0.69576388888888896</v>
      </c>
      <c r="AG322" s="2">
        <f t="shared" ref="AG322:AG385" si="52">MROUND(AF322, "1:00")</f>
        <v>0.70833333333333326</v>
      </c>
      <c r="AH322" t="s">
        <v>35</v>
      </c>
    </row>
    <row r="323" spans="1:34" x14ac:dyDescent="0.25">
      <c r="A323">
        <v>1528495</v>
      </c>
      <c r="B323" t="s">
        <v>88</v>
      </c>
      <c r="E323">
        <v>54115</v>
      </c>
      <c r="F323" t="s">
        <v>23</v>
      </c>
      <c r="G323" t="s">
        <v>89</v>
      </c>
      <c r="H323">
        <v>11135</v>
      </c>
      <c r="I323" t="s">
        <v>44</v>
      </c>
      <c r="J323">
        <f>VLOOKUP(I323,Key!$A$1:$C$72,2,FALSE)</f>
        <v>43.045712999999999</v>
      </c>
      <c r="K323">
        <f>VLOOKUP(I323,Key!$A$1:$C$72,3,FALSE)</f>
        <v>-87.899756999999994</v>
      </c>
      <c r="L323" t="s">
        <v>36</v>
      </c>
      <c r="M323">
        <f>VLOOKUP(L323,Key!$A$1:$C$72,2,FALSE)</f>
        <v>43.038580000000003</v>
      </c>
      <c r="N323">
        <f>VLOOKUP(L323,Key!$A$1:$C$72,3,FALSE)</f>
        <v>-87.90934</v>
      </c>
      <c r="O323">
        <v>12</v>
      </c>
      <c r="P323">
        <v>3</v>
      </c>
      <c r="Q323">
        <v>1.8</v>
      </c>
      <c r="R323">
        <v>1.7</v>
      </c>
      <c r="S323">
        <v>72</v>
      </c>
      <c r="T323">
        <f t="shared" ref="T323:T386" si="53">-1</f>
        <v>-1</v>
      </c>
      <c r="U323" s="1">
        <v>42800</v>
      </c>
      <c r="V323" s="3">
        <f t="shared" si="47"/>
        <v>42795</v>
      </c>
      <c r="W323" s="4">
        <f t="shared" ref="W323:W386" si="54">U323</f>
        <v>42800</v>
      </c>
      <c r="X323" s="1" t="str">
        <f t="shared" si="48"/>
        <v>Monday</v>
      </c>
      <c r="Y323" s="2">
        <v>0.7180671296296296</v>
      </c>
      <c r="Z323" s="2">
        <f t="shared" si="49"/>
        <v>0.70833333333333326</v>
      </c>
      <c r="AA323">
        <f>1</f>
        <v>1</v>
      </c>
      <c r="AB323" s="1">
        <v>42800</v>
      </c>
      <c r="AC323" s="3">
        <f t="shared" si="50"/>
        <v>42795</v>
      </c>
      <c r="AD323" s="4">
        <f t="shared" ref="AD323:AD386" si="55">AB323</f>
        <v>42800</v>
      </c>
      <c r="AE323" s="1" t="str">
        <f t="shared" si="51"/>
        <v>Monday</v>
      </c>
      <c r="AF323" s="2">
        <v>0.72667824074074072</v>
      </c>
      <c r="AG323" s="2">
        <f t="shared" si="52"/>
        <v>0.70833333333333326</v>
      </c>
      <c r="AH323" t="s">
        <v>27</v>
      </c>
    </row>
    <row r="324" spans="1:34" x14ac:dyDescent="0.25">
      <c r="A324">
        <v>1528650</v>
      </c>
      <c r="B324" t="s">
        <v>88</v>
      </c>
      <c r="E324">
        <v>53188</v>
      </c>
      <c r="F324" t="s">
        <v>23</v>
      </c>
      <c r="G324" t="s">
        <v>89</v>
      </c>
      <c r="H324">
        <v>11064</v>
      </c>
      <c r="I324" t="s">
        <v>51</v>
      </c>
      <c r="J324">
        <f>VLOOKUP(I324,Key!$A$1:$C$72,2,FALSE)</f>
        <v>43.05536</v>
      </c>
      <c r="K324">
        <f>VLOOKUP(I324,Key!$A$1:$C$72,3,FALSE)</f>
        <v>-87.90504</v>
      </c>
      <c r="L324" t="s">
        <v>51</v>
      </c>
      <c r="M324">
        <f>VLOOKUP(L324,Key!$A$1:$C$72,2,FALSE)</f>
        <v>43.05536</v>
      </c>
      <c r="N324">
        <f>VLOOKUP(L324,Key!$A$1:$C$72,3,FALSE)</f>
        <v>-87.90504</v>
      </c>
      <c r="O324">
        <v>30</v>
      </c>
      <c r="P324">
        <v>3</v>
      </c>
      <c r="Q324">
        <v>4.5</v>
      </c>
      <c r="R324">
        <v>4.3</v>
      </c>
      <c r="S324">
        <v>180</v>
      </c>
      <c r="T324">
        <f t="shared" si="53"/>
        <v>-1</v>
      </c>
      <c r="U324" s="1">
        <v>42801</v>
      </c>
      <c r="V324" s="3">
        <f t="shared" si="47"/>
        <v>42795</v>
      </c>
      <c r="W324" s="4">
        <f t="shared" si="54"/>
        <v>42801</v>
      </c>
      <c r="X324" s="1" t="str">
        <f t="shared" si="48"/>
        <v>Tuesday</v>
      </c>
      <c r="Y324" s="2">
        <v>0.12818287037037038</v>
      </c>
      <c r="Z324" s="2">
        <f t="shared" si="49"/>
        <v>0.125</v>
      </c>
      <c r="AA324">
        <f>1</f>
        <v>1</v>
      </c>
      <c r="AB324" s="1">
        <v>42801</v>
      </c>
      <c r="AC324" s="3">
        <f t="shared" si="50"/>
        <v>42795</v>
      </c>
      <c r="AD324" s="4">
        <f t="shared" si="55"/>
        <v>42801</v>
      </c>
      <c r="AE324" s="1" t="str">
        <f t="shared" si="51"/>
        <v>Tuesday</v>
      </c>
      <c r="AF324" s="2">
        <v>0.14898148148148146</v>
      </c>
      <c r="AG324" s="2">
        <f t="shared" si="52"/>
        <v>0.16666666666666666</v>
      </c>
      <c r="AH324" t="s">
        <v>35</v>
      </c>
    </row>
    <row r="325" spans="1:34" x14ac:dyDescent="0.25">
      <c r="A325">
        <v>1528652</v>
      </c>
      <c r="B325" t="s">
        <v>88</v>
      </c>
      <c r="F325" t="s">
        <v>23</v>
      </c>
      <c r="G325" t="s">
        <v>89</v>
      </c>
      <c r="H325">
        <v>182</v>
      </c>
      <c r="I325" t="s">
        <v>80</v>
      </c>
      <c r="J325">
        <f>VLOOKUP(I325,Key!$A$1:$C$72,2,FALSE)</f>
        <v>43.052460000000004</v>
      </c>
      <c r="K325">
        <f>VLOOKUP(I325,Key!$A$1:$C$72,3,FALSE)</f>
        <v>-87.891000000000005</v>
      </c>
      <c r="L325" t="s">
        <v>30</v>
      </c>
      <c r="M325">
        <f>VLOOKUP(L325,Key!$A$1:$C$72,2,FALSE)</f>
        <v>43.05847</v>
      </c>
      <c r="N325">
        <f>VLOOKUP(L325,Key!$A$1:$C$72,3,FALSE)</f>
        <v>-87.898079999999993</v>
      </c>
      <c r="O325">
        <v>556</v>
      </c>
      <c r="P325">
        <v>57</v>
      </c>
      <c r="Q325">
        <v>18</v>
      </c>
      <c r="R325">
        <v>17.100000000000001</v>
      </c>
      <c r="S325">
        <v>720</v>
      </c>
      <c r="T325">
        <f t="shared" si="53"/>
        <v>-1</v>
      </c>
      <c r="U325" s="1">
        <v>42801</v>
      </c>
      <c r="V325" s="3">
        <f t="shared" si="47"/>
        <v>42795</v>
      </c>
      <c r="W325" s="4">
        <f t="shared" si="54"/>
        <v>42801</v>
      </c>
      <c r="X325" s="1" t="str">
        <f t="shared" si="48"/>
        <v>Tuesday</v>
      </c>
      <c r="Y325" s="2">
        <v>0.15753472222222223</v>
      </c>
      <c r="Z325" s="2">
        <f t="shared" si="49"/>
        <v>0.16666666666666666</v>
      </c>
      <c r="AA325">
        <f>1</f>
        <v>1</v>
      </c>
      <c r="AB325" s="1">
        <v>42801</v>
      </c>
      <c r="AC325" s="3">
        <f t="shared" si="50"/>
        <v>42795</v>
      </c>
      <c r="AD325" s="4">
        <f t="shared" si="55"/>
        <v>42801</v>
      </c>
      <c r="AE325" s="1" t="str">
        <f t="shared" si="51"/>
        <v>Tuesday</v>
      </c>
      <c r="AF325" s="2">
        <v>0.54358796296296297</v>
      </c>
      <c r="AG325" s="2">
        <f t="shared" si="52"/>
        <v>0.54166666666666663</v>
      </c>
      <c r="AH325" t="s">
        <v>27</v>
      </c>
    </row>
    <row r="326" spans="1:34" x14ac:dyDescent="0.25">
      <c r="A326">
        <v>1370098</v>
      </c>
      <c r="B326" t="s">
        <v>88</v>
      </c>
      <c r="E326">
        <v>53219</v>
      </c>
      <c r="F326" t="s">
        <v>23</v>
      </c>
      <c r="G326" t="s">
        <v>89</v>
      </c>
      <c r="H326">
        <v>336</v>
      </c>
      <c r="I326" t="s">
        <v>72</v>
      </c>
      <c r="J326">
        <f>VLOOKUP(I326,Key!$A$1:$C$72,2,FALSE)</f>
        <v>43.02948</v>
      </c>
      <c r="K326">
        <f>VLOOKUP(I326,Key!$A$1:$C$72,3,FALSE)</f>
        <v>-87.912819999999996</v>
      </c>
      <c r="L326" t="s">
        <v>31</v>
      </c>
      <c r="M326">
        <f>VLOOKUP(L326,Key!$A$1:$C$72,2,FALSE)</f>
        <v>43.03519</v>
      </c>
      <c r="N326">
        <f>VLOOKUP(L326,Key!$A$1:$C$72,3,FALSE)</f>
        <v>-87.907390000000007</v>
      </c>
      <c r="O326">
        <v>10</v>
      </c>
      <c r="P326">
        <v>3</v>
      </c>
      <c r="Q326">
        <v>1.5</v>
      </c>
      <c r="R326">
        <v>1.4</v>
      </c>
      <c r="S326">
        <v>60</v>
      </c>
      <c r="T326">
        <f t="shared" si="53"/>
        <v>-1</v>
      </c>
      <c r="U326" s="1">
        <v>42801</v>
      </c>
      <c r="V326" s="3">
        <f t="shared" si="47"/>
        <v>42795</v>
      </c>
      <c r="W326" s="4">
        <f t="shared" si="54"/>
        <v>42801</v>
      </c>
      <c r="X326" s="1" t="str">
        <f t="shared" si="48"/>
        <v>Tuesday</v>
      </c>
      <c r="Y326" s="2">
        <v>0.64761574074074069</v>
      </c>
      <c r="Z326" s="2">
        <f t="shared" si="49"/>
        <v>0.66666666666666663</v>
      </c>
      <c r="AA326">
        <f>1</f>
        <v>1</v>
      </c>
      <c r="AB326" s="1">
        <v>42801</v>
      </c>
      <c r="AC326" s="3">
        <f t="shared" si="50"/>
        <v>42795</v>
      </c>
      <c r="AD326" s="4">
        <f t="shared" si="55"/>
        <v>42801</v>
      </c>
      <c r="AE326" s="1" t="str">
        <f t="shared" si="51"/>
        <v>Tuesday</v>
      </c>
      <c r="AF326" s="2">
        <v>0.65440972222222216</v>
      </c>
      <c r="AG326" s="2">
        <f t="shared" si="52"/>
        <v>0.66666666666666663</v>
      </c>
      <c r="AH326" t="s">
        <v>27</v>
      </c>
    </row>
    <row r="327" spans="1:34" x14ac:dyDescent="0.25">
      <c r="A327">
        <v>1529071</v>
      </c>
      <c r="B327" t="s">
        <v>88</v>
      </c>
      <c r="E327">
        <v>53202</v>
      </c>
      <c r="F327" t="s">
        <v>23</v>
      </c>
      <c r="G327" t="s">
        <v>89</v>
      </c>
      <c r="H327">
        <v>5546</v>
      </c>
      <c r="I327" t="s">
        <v>43</v>
      </c>
      <c r="J327">
        <f>VLOOKUP(I327,Key!$A$1:$C$72,2,FALSE)</f>
        <v>43.03886</v>
      </c>
      <c r="K327">
        <f>VLOOKUP(I327,Key!$A$1:$C$72,3,FALSE)</f>
        <v>-87.902720000000002</v>
      </c>
      <c r="L327" t="s">
        <v>104</v>
      </c>
      <c r="M327">
        <f>VLOOKUP(L327,Key!$A$1:$C$72,2,FALSE)</f>
        <v>43.020020000000002</v>
      </c>
      <c r="N327">
        <f>VLOOKUP(L327,Key!$A$1:$C$72,3,FALSE)</f>
        <v>-87.912540000000007</v>
      </c>
      <c r="O327">
        <v>20</v>
      </c>
      <c r="P327">
        <v>3</v>
      </c>
      <c r="Q327">
        <v>3</v>
      </c>
      <c r="R327">
        <v>2.9</v>
      </c>
      <c r="S327">
        <v>120</v>
      </c>
      <c r="T327">
        <f t="shared" si="53"/>
        <v>-1</v>
      </c>
      <c r="U327" s="1">
        <v>42802</v>
      </c>
      <c r="V327" s="3">
        <f t="shared" si="47"/>
        <v>42795</v>
      </c>
      <c r="W327" s="4">
        <f t="shared" si="54"/>
        <v>42802</v>
      </c>
      <c r="X327" s="1" t="str">
        <f t="shared" si="48"/>
        <v>Wednesday</v>
      </c>
      <c r="Y327" s="2">
        <v>0.34109953703703705</v>
      </c>
      <c r="Z327" s="2">
        <f t="shared" si="49"/>
        <v>0.33333333333333331</v>
      </c>
      <c r="AA327">
        <f>1</f>
        <v>1</v>
      </c>
      <c r="AB327" s="1">
        <v>42802</v>
      </c>
      <c r="AC327" s="3">
        <f t="shared" si="50"/>
        <v>42795</v>
      </c>
      <c r="AD327" s="4">
        <f t="shared" si="55"/>
        <v>42802</v>
      </c>
      <c r="AE327" s="1" t="str">
        <f t="shared" si="51"/>
        <v>Wednesday</v>
      </c>
      <c r="AF327" s="2">
        <v>0.35503472222222227</v>
      </c>
      <c r="AG327" s="2">
        <f t="shared" si="52"/>
        <v>0.375</v>
      </c>
      <c r="AH327" t="s">
        <v>27</v>
      </c>
    </row>
    <row r="328" spans="1:34" x14ac:dyDescent="0.25">
      <c r="A328">
        <v>1529105</v>
      </c>
      <c r="B328" t="s">
        <v>88</v>
      </c>
      <c r="E328">
        <v>53212</v>
      </c>
      <c r="F328" t="s">
        <v>23</v>
      </c>
      <c r="G328" t="s">
        <v>89</v>
      </c>
      <c r="H328">
        <v>5472</v>
      </c>
      <c r="I328" t="s">
        <v>82</v>
      </c>
      <c r="J328">
        <f>VLOOKUP(I328,Key!$A$1:$C$72,2,FALSE)</f>
        <v>43.026229999999998</v>
      </c>
      <c r="K328">
        <f>VLOOKUP(I328,Key!$A$1:$C$72,3,FALSE)</f>
        <v>-87.912809999999993</v>
      </c>
      <c r="L328" t="s">
        <v>40</v>
      </c>
      <c r="M328">
        <f>VLOOKUP(L328,Key!$A$1:$C$72,2,FALSE)</f>
        <v>43.031480000000002</v>
      </c>
      <c r="N328">
        <f>VLOOKUP(L328,Key!$A$1:$C$72,3,FALSE)</f>
        <v>-87.908169999999998</v>
      </c>
      <c r="O328">
        <v>7</v>
      </c>
      <c r="P328">
        <v>3</v>
      </c>
      <c r="Q328">
        <v>1.1000000000000001</v>
      </c>
      <c r="R328">
        <v>1</v>
      </c>
      <c r="S328">
        <v>42</v>
      </c>
      <c r="T328">
        <f t="shared" si="53"/>
        <v>-1</v>
      </c>
      <c r="U328" s="1">
        <v>42802</v>
      </c>
      <c r="V328" s="3">
        <f t="shared" si="47"/>
        <v>42795</v>
      </c>
      <c r="W328" s="4">
        <f t="shared" si="54"/>
        <v>42802</v>
      </c>
      <c r="X328" s="1" t="str">
        <f t="shared" si="48"/>
        <v>Wednesday</v>
      </c>
      <c r="Y328" s="2">
        <v>0.42410879629629633</v>
      </c>
      <c r="Z328" s="2">
        <f t="shared" si="49"/>
        <v>0.41666666666666663</v>
      </c>
      <c r="AA328">
        <f>1</f>
        <v>1</v>
      </c>
      <c r="AB328" s="1">
        <v>42802</v>
      </c>
      <c r="AC328" s="3">
        <f t="shared" si="50"/>
        <v>42795</v>
      </c>
      <c r="AD328" s="4">
        <f t="shared" si="55"/>
        <v>42802</v>
      </c>
      <c r="AE328" s="1" t="str">
        <f t="shared" si="51"/>
        <v>Wednesday</v>
      </c>
      <c r="AF328" s="2">
        <v>0.42892361111111116</v>
      </c>
      <c r="AG328" s="2">
        <f t="shared" si="52"/>
        <v>0.41666666666666663</v>
      </c>
      <c r="AH328" t="s">
        <v>27</v>
      </c>
    </row>
    <row r="329" spans="1:34" x14ac:dyDescent="0.25">
      <c r="A329">
        <v>1442354</v>
      </c>
      <c r="B329" t="s">
        <v>88</v>
      </c>
      <c r="E329">
        <v>53211</v>
      </c>
      <c r="F329" t="s">
        <v>23</v>
      </c>
      <c r="G329" t="s">
        <v>89</v>
      </c>
      <c r="H329">
        <v>5543</v>
      </c>
      <c r="I329" t="s">
        <v>92</v>
      </c>
      <c r="J329">
        <f>VLOOKUP(I329,Key!$A$1:$C$72,2,FALSE)</f>
        <v>43.069021999999997</v>
      </c>
      <c r="K329">
        <f>VLOOKUP(I329,Key!$A$1:$C$72,3,FALSE)</f>
        <v>-87.887940999999998</v>
      </c>
      <c r="L329" t="s">
        <v>87</v>
      </c>
      <c r="M329">
        <f>VLOOKUP(L329,Key!$A$1:$C$72,2,FALSE)</f>
        <v>43.077359999999999</v>
      </c>
      <c r="N329">
        <f>VLOOKUP(L329,Key!$A$1:$C$72,3,FALSE)</f>
        <v>-87.880769999999998</v>
      </c>
      <c r="O329">
        <v>10</v>
      </c>
      <c r="P329">
        <v>3</v>
      </c>
      <c r="Q329">
        <v>1.5</v>
      </c>
      <c r="R329">
        <v>1.4</v>
      </c>
      <c r="S329">
        <v>60</v>
      </c>
      <c r="T329">
        <f t="shared" si="53"/>
        <v>-1</v>
      </c>
      <c r="U329" s="1">
        <v>42802</v>
      </c>
      <c r="V329" s="3">
        <f t="shared" si="47"/>
        <v>42795</v>
      </c>
      <c r="W329" s="4">
        <f t="shared" si="54"/>
        <v>42802</v>
      </c>
      <c r="X329" s="1" t="str">
        <f t="shared" si="48"/>
        <v>Wednesday</v>
      </c>
      <c r="Y329" s="2">
        <v>0.49496527777777777</v>
      </c>
      <c r="Z329" s="2">
        <f t="shared" si="49"/>
        <v>0.5</v>
      </c>
      <c r="AA329">
        <f>1</f>
        <v>1</v>
      </c>
      <c r="AB329" s="1">
        <v>42802</v>
      </c>
      <c r="AC329" s="3">
        <f t="shared" si="50"/>
        <v>42795</v>
      </c>
      <c r="AD329" s="4">
        <f t="shared" si="55"/>
        <v>42802</v>
      </c>
      <c r="AE329" s="1" t="str">
        <f t="shared" si="51"/>
        <v>Wednesday</v>
      </c>
      <c r="AF329" s="2">
        <v>0.50181712962962965</v>
      </c>
      <c r="AG329" s="2">
        <f t="shared" si="52"/>
        <v>0.5</v>
      </c>
      <c r="AH329" t="s">
        <v>27</v>
      </c>
    </row>
    <row r="330" spans="1:34" x14ac:dyDescent="0.25">
      <c r="A330">
        <v>1529071</v>
      </c>
      <c r="B330" t="s">
        <v>88</v>
      </c>
      <c r="E330">
        <v>53202</v>
      </c>
      <c r="F330" t="s">
        <v>23</v>
      </c>
      <c r="G330" t="s">
        <v>89</v>
      </c>
      <c r="H330">
        <v>5538</v>
      </c>
      <c r="I330" t="s">
        <v>104</v>
      </c>
      <c r="J330">
        <f>VLOOKUP(I330,Key!$A$1:$C$72,2,FALSE)</f>
        <v>43.020020000000002</v>
      </c>
      <c r="K330">
        <f>VLOOKUP(I330,Key!$A$1:$C$72,3,FALSE)</f>
        <v>-87.912540000000007</v>
      </c>
      <c r="L330" t="s">
        <v>43</v>
      </c>
      <c r="M330">
        <f>VLOOKUP(L330,Key!$A$1:$C$72,2,FALSE)</f>
        <v>43.03886</v>
      </c>
      <c r="N330">
        <f>VLOOKUP(L330,Key!$A$1:$C$72,3,FALSE)</f>
        <v>-87.902720000000002</v>
      </c>
      <c r="O330">
        <v>18</v>
      </c>
      <c r="P330">
        <v>3</v>
      </c>
      <c r="Q330">
        <v>2.7</v>
      </c>
      <c r="R330">
        <v>2.6</v>
      </c>
      <c r="S330">
        <v>108</v>
      </c>
      <c r="T330">
        <f t="shared" si="53"/>
        <v>-1</v>
      </c>
      <c r="U330" s="1">
        <v>42802</v>
      </c>
      <c r="V330" s="3">
        <f t="shared" si="47"/>
        <v>42795</v>
      </c>
      <c r="W330" s="4">
        <f t="shared" si="54"/>
        <v>42802</v>
      </c>
      <c r="X330" s="1" t="str">
        <f t="shared" si="48"/>
        <v>Wednesday</v>
      </c>
      <c r="Y330" s="2">
        <v>0.69437499999999996</v>
      </c>
      <c r="Z330" s="2">
        <f t="shared" si="49"/>
        <v>0.70833333333333326</v>
      </c>
      <c r="AA330">
        <f>1</f>
        <v>1</v>
      </c>
      <c r="AB330" s="1">
        <v>42802</v>
      </c>
      <c r="AC330" s="3">
        <f t="shared" si="50"/>
        <v>42795</v>
      </c>
      <c r="AD330" s="4">
        <f t="shared" si="55"/>
        <v>42802</v>
      </c>
      <c r="AE330" s="1" t="str">
        <f t="shared" si="51"/>
        <v>Wednesday</v>
      </c>
      <c r="AF330" s="2">
        <v>0.70637731481481481</v>
      </c>
      <c r="AG330" s="2">
        <f t="shared" si="52"/>
        <v>0.70833333333333326</v>
      </c>
      <c r="AH330" t="s">
        <v>27</v>
      </c>
    </row>
    <row r="331" spans="1:34" x14ac:dyDescent="0.25">
      <c r="A331">
        <v>1350828</v>
      </c>
      <c r="B331" t="s">
        <v>88</v>
      </c>
      <c r="E331">
        <v>53207</v>
      </c>
      <c r="F331" t="s">
        <v>23</v>
      </c>
      <c r="G331" t="s">
        <v>89</v>
      </c>
      <c r="H331">
        <v>336</v>
      </c>
      <c r="I331" t="s">
        <v>31</v>
      </c>
      <c r="J331">
        <f>VLOOKUP(I331,Key!$A$1:$C$72,2,FALSE)</f>
        <v>43.03519</v>
      </c>
      <c r="K331">
        <f>VLOOKUP(I331,Key!$A$1:$C$72,3,FALSE)</f>
        <v>-87.907390000000007</v>
      </c>
      <c r="L331" t="s">
        <v>38</v>
      </c>
      <c r="M331">
        <f>VLOOKUP(L331,Key!$A$1:$C$72,2,FALSE)</f>
        <v>43.004728999999998</v>
      </c>
      <c r="N331">
        <f>VLOOKUP(L331,Key!$A$1:$C$72,3,FALSE)</f>
        <v>-87.905463999999995</v>
      </c>
      <c r="O331">
        <v>14</v>
      </c>
      <c r="P331">
        <v>3</v>
      </c>
      <c r="Q331">
        <v>2.1</v>
      </c>
      <c r="R331">
        <v>2</v>
      </c>
      <c r="S331">
        <v>84</v>
      </c>
      <c r="T331">
        <f t="shared" si="53"/>
        <v>-1</v>
      </c>
      <c r="U331" s="1">
        <v>42802</v>
      </c>
      <c r="V331" s="3">
        <f t="shared" si="47"/>
        <v>42795</v>
      </c>
      <c r="W331" s="4">
        <f t="shared" si="54"/>
        <v>42802</v>
      </c>
      <c r="X331" s="1" t="str">
        <f t="shared" si="48"/>
        <v>Wednesday</v>
      </c>
      <c r="Y331" s="2">
        <v>0.71974537037037034</v>
      </c>
      <c r="Z331" s="2">
        <f t="shared" si="49"/>
        <v>0.70833333333333326</v>
      </c>
      <c r="AA331">
        <f>1</f>
        <v>1</v>
      </c>
      <c r="AB331" s="1">
        <v>42802</v>
      </c>
      <c r="AC331" s="3">
        <f t="shared" si="50"/>
        <v>42795</v>
      </c>
      <c r="AD331" s="4">
        <f t="shared" si="55"/>
        <v>42802</v>
      </c>
      <c r="AE331" s="1" t="str">
        <f t="shared" si="51"/>
        <v>Wednesday</v>
      </c>
      <c r="AF331" s="2">
        <v>0.72966435185185186</v>
      </c>
      <c r="AG331" s="2">
        <f t="shared" si="52"/>
        <v>0.75</v>
      </c>
      <c r="AH331" t="s">
        <v>27</v>
      </c>
    </row>
    <row r="332" spans="1:34" x14ac:dyDescent="0.25">
      <c r="A332">
        <v>1371452</v>
      </c>
      <c r="B332" t="s">
        <v>88</v>
      </c>
      <c r="E332">
        <v>53202</v>
      </c>
      <c r="F332" t="s">
        <v>23</v>
      </c>
      <c r="G332" t="s">
        <v>89</v>
      </c>
      <c r="H332">
        <v>168</v>
      </c>
      <c r="I332" t="s">
        <v>77</v>
      </c>
      <c r="J332">
        <f>VLOOKUP(I332,Key!$A$1:$C$72,2,FALSE)</f>
        <v>43.074655999999997</v>
      </c>
      <c r="K332">
        <f>VLOOKUP(I332,Key!$A$1:$C$72,3,FALSE)</f>
        <v>-87.889011999999994</v>
      </c>
      <c r="L332" t="s">
        <v>61</v>
      </c>
      <c r="M332">
        <f>VLOOKUP(L332,Key!$A$1:$C$72,2,FALSE)</f>
        <v>43.058619999999998</v>
      </c>
      <c r="N332">
        <f>VLOOKUP(L332,Key!$A$1:$C$72,3,FALSE)</f>
        <v>-87.885319999999993</v>
      </c>
      <c r="O332">
        <v>9</v>
      </c>
      <c r="P332">
        <v>3</v>
      </c>
      <c r="Q332">
        <v>1.4</v>
      </c>
      <c r="R332">
        <v>1.3</v>
      </c>
      <c r="S332">
        <v>54</v>
      </c>
      <c r="T332">
        <f t="shared" si="53"/>
        <v>-1</v>
      </c>
      <c r="U332" s="1">
        <v>42802</v>
      </c>
      <c r="V332" s="3">
        <f t="shared" si="47"/>
        <v>42795</v>
      </c>
      <c r="W332" s="4">
        <f t="shared" si="54"/>
        <v>42802</v>
      </c>
      <c r="X332" s="1" t="str">
        <f t="shared" si="48"/>
        <v>Wednesday</v>
      </c>
      <c r="Y332" s="2">
        <v>0.74982638888888886</v>
      </c>
      <c r="Z332" s="2">
        <f t="shared" si="49"/>
        <v>0.75</v>
      </c>
      <c r="AA332">
        <f>1</f>
        <v>1</v>
      </c>
      <c r="AB332" s="1">
        <v>42802</v>
      </c>
      <c r="AC332" s="3">
        <f t="shared" si="50"/>
        <v>42795</v>
      </c>
      <c r="AD332" s="4">
        <f t="shared" si="55"/>
        <v>42802</v>
      </c>
      <c r="AE332" s="1" t="str">
        <f t="shared" si="51"/>
        <v>Wednesday</v>
      </c>
      <c r="AF332" s="2">
        <v>0.75606481481481491</v>
      </c>
      <c r="AG332" s="2">
        <f t="shared" si="52"/>
        <v>0.75</v>
      </c>
      <c r="AH332" t="s">
        <v>27</v>
      </c>
    </row>
    <row r="333" spans="1:34" x14ac:dyDescent="0.25">
      <c r="A333">
        <v>1530354</v>
      </c>
      <c r="B333" t="s">
        <v>88</v>
      </c>
      <c r="E333">
        <v>92627</v>
      </c>
      <c r="F333" t="s">
        <v>23</v>
      </c>
      <c r="G333" t="s">
        <v>89</v>
      </c>
      <c r="H333">
        <v>11000</v>
      </c>
      <c r="I333" t="s">
        <v>34</v>
      </c>
      <c r="J333">
        <f>VLOOKUP(I333,Key!$A$1:$C$72,2,FALSE)</f>
        <v>43.036900000000003</v>
      </c>
      <c r="K333">
        <f>VLOOKUP(I333,Key!$A$1:$C$72,3,FALSE)</f>
        <v>-87.89667</v>
      </c>
      <c r="L333" t="s">
        <v>31</v>
      </c>
      <c r="M333">
        <f>VLOOKUP(L333,Key!$A$1:$C$72,2,FALSE)</f>
        <v>43.03519</v>
      </c>
      <c r="N333">
        <f>VLOOKUP(L333,Key!$A$1:$C$72,3,FALSE)</f>
        <v>-87.907390000000007</v>
      </c>
      <c r="O333">
        <v>16</v>
      </c>
      <c r="P333">
        <v>3</v>
      </c>
      <c r="Q333">
        <v>2.4</v>
      </c>
      <c r="R333">
        <v>2.2999999999999998</v>
      </c>
      <c r="S333">
        <v>96</v>
      </c>
      <c r="T333">
        <f t="shared" si="53"/>
        <v>-1</v>
      </c>
      <c r="U333" s="1">
        <v>42803</v>
      </c>
      <c r="V333" s="3">
        <f t="shared" si="47"/>
        <v>42795</v>
      </c>
      <c r="W333" s="4">
        <f t="shared" si="54"/>
        <v>42803</v>
      </c>
      <c r="X333" s="1" t="str">
        <f t="shared" si="48"/>
        <v>Thursday</v>
      </c>
      <c r="Y333" s="2">
        <v>0.63173611111111116</v>
      </c>
      <c r="Z333" s="2">
        <f t="shared" si="49"/>
        <v>0.625</v>
      </c>
      <c r="AA333">
        <f>1</f>
        <v>1</v>
      </c>
      <c r="AB333" s="1">
        <v>42803</v>
      </c>
      <c r="AC333" s="3">
        <f t="shared" si="50"/>
        <v>42795</v>
      </c>
      <c r="AD333" s="4">
        <f t="shared" si="55"/>
        <v>42803</v>
      </c>
      <c r="AE333" s="1" t="str">
        <f t="shared" si="51"/>
        <v>Thursday</v>
      </c>
      <c r="AF333" s="2">
        <v>0.6427546296296297</v>
      </c>
      <c r="AG333" s="2">
        <f t="shared" si="52"/>
        <v>0.625</v>
      </c>
      <c r="AH333" t="s">
        <v>27</v>
      </c>
    </row>
    <row r="334" spans="1:34" x14ac:dyDescent="0.25">
      <c r="A334">
        <v>1231117</v>
      </c>
      <c r="B334" t="s">
        <v>88</v>
      </c>
      <c r="E334">
        <v>53222</v>
      </c>
      <c r="F334" t="s">
        <v>23</v>
      </c>
      <c r="G334" t="s">
        <v>89</v>
      </c>
      <c r="H334">
        <v>5421</v>
      </c>
      <c r="I334" t="s">
        <v>34</v>
      </c>
      <c r="J334">
        <f>VLOOKUP(I334,Key!$A$1:$C$72,2,FALSE)</f>
        <v>43.036900000000003</v>
      </c>
      <c r="K334">
        <f>VLOOKUP(I334,Key!$A$1:$C$72,3,FALSE)</f>
        <v>-87.89667</v>
      </c>
      <c r="L334" t="s">
        <v>33</v>
      </c>
      <c r="M334">
        <f>VLOOKUP(L334,Key!$A$1:$C$72,2,FALSE)</f>
        <v>43.034619999999997</v>
      </c>
      <c r="N334">
        <f>VLOOKUP(L334,Key!$A$1:$C$72,3,FALSE)</f>
        <v>-87.917500000000004</v>
      </c>
      <c r="O334">
        <v>19</v>
      </c>
      <c r="P334">
        <v>3</v>
      </c>
      <c r="Q334">
        <v>2.9</v>
      </c>
      <c r="R334">
        <v>2.7</v>
      </c>
      <c r="S334">
        <v>114</v>
      </c>
      <c r="T334">
        <f t="shared" si="53"/>
        <v>-1</v>
      </c>
      <c r="U334" s="1">
        <v>42803</v>
      </c>
      <c r="V334" s="3">
        <f t="shared" si="47"/>
        <v>42795</v>
      </c>
      <c r="W334" s="4">
        <f t="shared" si="54"/>
        <v>42803</v>
      </c>
      <c r="X334" s="1" t="str">
        <f t="shared" si="48"/>
        <v>Thursday</v>
      </c>
      <c r="Y334" s="2">
        <v>0.67334490740740749</v>
      </c>
      <c r="Z334" s="2">
        <f t="shared" si="49"/>
        <v>0.66666666666666663</v>
      </c>
      <c r="AA334">
        <f>1</f>
        <v>1</v>
      </c>
      <c r="AB334" s="1">
        <v>42803</v>
      </c>
      <c r="AC334" s="3">
        <f t="shared" si="50"/>
        <v>42795</v>
      </c>
      <c r="AD334" s="4">
        <f t="shared" si="55"/>
        <v>42803</v>
      </c>
      <c r="AE334" s="1" t="str">
        <f t="shared" si="51"/>
        <v>Thursday</v>
      </c>
      <c r="AF334" s="2">
        <v>0.68642361111111105</v>
      </c>
      <c r="AG334" s="2">
        <f t="shared" si="52"/>
        <v>0.66666666666666663</v>
      </c>
      <c r="AH334" t="s">
        <v>27</v>
      </c>
    </row>
    <row r="335" spans="1:34" x14ac:dyDescent="0.25">
      <c r="A335">
        <v>1532214</v>
      </c>
      <c r="B335" t="s">
        <v>88</v>
      </c>
      <c r="E335">
        <v>53211</v>
      </c>
      <c r="F335" t="s">
        <v>23</v>
      </c>
      <c r="G335" t="s">
        <v>89</v>
      </c>
      <c r="H335">
        <v>250</v>
      </c>
      <c r="I335" t="s">
        <v>62</v>
      </c>
      <c r="J335">
        <f>VLOOKUP(I335,Key!$A$1:$C$72,2,FALSE)</f>
        <v>43.058010000000003</v>
      </c>
      <c r="K335">
        <f>VLOOKUP(I335,Key!$A$1:$C$72,3,FALSE)</f>
        <v>-87.877300000000005</v>
      </c>
      <c r="L335" t="s">
        <v>87</v>
      </c>
      <c r="M335">
        <f>VLOOKUP(L335,Key!$A$1:$C$72,2,FALSE)</f>
        <v>43.077359999999999</v>
      </c>
      <c r="N335">
        <f>VLOOKUP(L335,Key!$A$1:$C$72,3,FALSE)</f>
        <v>-87.880769999999998</v>
      </c>
      <c r="O335">
        <v>16</v>
      </c>
      <c r="P335">
        <v>3</v>
      </c>
      <c r="Q335">
        <v>2.4</v>
      </c>
      <c r="R335">
        <v>2.2999999999999998</v>
      </c>
      <c r="S335">
        <v>96</v>
      </c>
      <c r="T335">
        <f t="shared" si="53"/>
        <v>-1</v>
      </c>
      <c r="U335" s="1">
        <v>42805</v>
      </c>
      <c r="V335" s="3">
        <f t="shared" si="47"/>
        <v>42795</v>
      </c>
      <c r="W335" s="4">
        <f t="shared" si="54"/>
        <v>42805</v>
      </c>
      <c r="X335" s="1" t="str">
        <f t="shared" si="48"/>
        <v>Saturday</v>
      </c>
      <c r="Y335" s="2">
        <v>0.59715277777777775</v>
      </c>
      <c r="Z335" s="2">
        <f t="shared" si="49"/>
        <v>0.58333333333333326</v>
      </c>
      <c r="AA335">
        <f>1</f>
        <v>1</v>
      </c>
      <c r="AB335" s="1">
        <v>42805</v>
      </c>
      <c r="AC335" s="3">
        <f t="shared" si="50"/>
        <v>42795</v>
      </c>
      <c r="AD335" s="4">
        <f t="shared" si="55"/>
        <v>42805</v>
      </c>
      <c r="AE335" s="1" t="str">
        <f t="shared" si="51"/>
        <v>Saturday</v>
      </c>
      <c r="AF335" s="2">
        <v>0.60791666666666666</v>
      </c>
      <c r="AG335" s="2">
        <f t="shared" si="52"/>
        <v>0.625</v>
      </c>
      <c r="AH335" t="s">
        <v>27</v>
      </c>
    </row>
    <row r="336" spans="1:34" x14ac:dyDescent="0.25">
      <c r="A336">
        <v>1537639</v>
      </c>
      <c r="B336" t="s">
        <v>88</v>
      </c>
      <c r="E336">
        <v>53051</v>
      </c>
      <c r="F336" t="s">
        <v>23</v>
      </c>
      <c r="G336" t="s">
        <v>89</v>
      </c>
      <c r="H336">
        <v>209</v>
      </c>
      <c r="I336" t="s">
        <v>41</v>
      </c>
      <c r="J336">
        <f>VLOOKUP(I336,Key!$A$1:$C$72,2,FALSE)</f>
        <v>43.04824</v>
      </c>
      <c r="K336">
        <f>VLOOKUP(I336,Key!$A$1:$C$72,3,FALSE)</f>
        <v>-87.904970000000006</v>
      </c>
      <c r="L336" t="s">
        <v>41</v>
      </c>
      <c r="M336">
        <f>VLOOKUP(L336,Key!$A$1:$C$72,2,FALSE)</f>
        <v>43.04824</v>
      </c>
      <c r="N336">
        <f>VLOOKUP(L336,Key!$A$1:$C$72,3,FALSE)</f>
        <v>-87.904970000000006</v>
      </c>
      <c r="O336">
        <v>26</v>
      </c>
      <c r="P336">
        <v>0</v>
      </c>
      <c r="Q336">
        <v>3.9</v>
      </c>
      <c r="R336">
        <v>3.7</v>
      </c>
      <c r="S336">
        <v>156</v>
      </c>
      <c r="T336">
        <f t="shared" si="53"/>
        <v>-1</v>
      </c>
      <c r="U336" s="1">
        <v>42810</v>
      </c>
      <c r="V336" s="3">
        <f t="shared" si="47"/>
        <v>42795</v>
      </c>
      <c r="W336" s="4">
        <f t="shared" si="54"/>
        <v>42810</v>
      </c>
      <c r="X336" s="1" t="str">
        <f t="shared" si="48"/>
        <v>Thursday</v>
      </c>
      <c r="Y336" s="2">
        <v>0.44924768518518521</v>
      </c>
      <c r="Z336" s="2">
        <f t="shared" si="49"/>
        <v>0.45833333333333331</v>
      </c>
      <c r="AA336">
        <f>1</f>
        <v>1</v>
      </c>
      <c r="AB336" s="1">
        <v>42810</v>
      </c>
      <c r="AC336" s="3">
        <f t="shared" si="50"/>
        <v>42795</v>
      </c>
      <c r="AD336" s="4">
        <f t="shared" si="55"/>
        <v>42810</v>
      </c>
      <c r="AE336" s="1" t="str">
        <f t="shared" si="51"/>
        <v>Thursday</v>
      </c>
      <c r="AF336" s="2">
        <v>0.46706018518518522</v>
      </c>
      <c r="AG336" s="2">
        <f t="shared" si="52"/>
        <v>0.45833333333333331</v>
      </c>
      <c r="AH336" t="s">
        <v>35</v>
      </c>
    </row>
    <row r="337" spans="1:34" x14ac:dyDescent="0.25">
      <c r="A337">
        <v>1537646</v>
      </c>
      <c r="B337" t="s">
        <v>88</v>
      </c>
      <c r="E337">
        <v>53212</v>
      </c>
      <c r="F337" t="s">
        <v>23</v>
      </c>
      <c r="G337" t="s">
        <v>89</v>
      </c>
      <c r="H337">
        <v>982</v>
      </c>
      <c r="I337" t="s">
        <v>41</v>
      </c>
      <c r="J337">
        <f>VLOOKUP(I337,Key!$A$1:$C$72,2,FALSE)</f>
        <v>43.04824</v>
      </c>
      <c r="K337">
        <f>VLOOKUP(I337,Key!$A$1:$C$72,3,FALSE)</f>
        <v>-87.904970000000006</v>
      </c>
      <c r="L337" t="s">
        <v>41</v>
      </c>
      <c r="M337">
        <f>VLOOKUP(L337,Key!$A$1:$C$72,2,FALSE)</f>
        <v>43.04824</v>
      </c>
      <c r="N337">
        <f>VLOOKUP(L337,Key!$A$1:$C$72,3,FALSE)</f>
        <v>-87.904970000000006</v>
      </c>
      <c r="O337">
        <v>23</v>
      </c>
      <c r="P337">
        <v>0</v>
      </c>
      <c r="Q337">
        <v>3.5</v>
      </c>
      <c r="R337">
        <v>3.3</v>
      </c>
      <c r="S337">
        <v>138</v>
      </c>
      <c r="T337">
        <f t="shared" si="53"/>
        <v>-1</v>
      </c>
      <c r="U337" s="1">
        <v>42810</v>
      </c>
      <c r="V337" s="3">
        <f t="shared" si="47"/>
        <v>42795</v>
      </c>
      <c r="W337" s="4">
        <f t="shared" si="54"/>
        <v>42810</v>
      </c>
      <c r="X337" s="1" t="str">
        <f t="shared" si="48"/>
        <v>Thursday</v>
      </c>
      <c r="Y337" s="2">
        <v>0.4508564814814815</v>
      </c>
      <c r="Z337" s="2">
        <f t="shared" si="49"/>
        <v>0.45833333333333331</v>
      </c>
      <c r="AA337">
        <f>1</f>
        <v>1</v>
      </c>
      <c r="AB337" s="1">
        <v>42810</v>
      </c>
      <c r="AC337" s="3">
        <f t="shared" si="50"/>
        <v>42795</v>
      </c>
      <c r="AD337" s="4">
        <f t="shared" si="55"/>
        <v>42810</v>
      </c>
      <c r="AE337" s="1" t="str">
        <f t="shared" si="51"/>
        <v>Thursday</v>
      </c>
      <c r="AF337" s="2">
        <v>0.46731481481481479</v>
      </c>
      <c r="AG337" s="2">
        <f t="shared" si="52"/>
        <v>0.45833333333333331</v>
      </c>
      <c r="AH337" t="s">
        <v>35</v>
      </c>
    </row>
    <row r="338" spans="1:34" x14ac:dyDescent="0.25">
      <c r="A338">
        <v>1188999</v>
      </c>
      <c r="B338" t="s">
        <v>88</v>
      </c>
      <c r="E338">
        <v>53212</v>
      </c>
      <c r="F338" t="s">
        <v>23</v>
      </c>
      <c r="G338" t="s">
        <v>89</v>
      </c>
      <c r="H338">
        <v>11126</v>
      </c>
      <c r="I338" t="s">
        <v>51</v>
      </c>
      <c r="J338">
        <f>VLOOKUP(I338,Key!$A$1:$C$72,2,FALSE)</f>
        <v>43.05536</v>
      </c>
      <c r="K338">
        <f>VLOOKUP(I338,Key!$A$1:$C$72,3,FALSE)</f>
        <v>-87.90504</v>
      </c>
      <c r="L338" t="s">
        <v>31</v>
      </c>
      <c r="M338">
        <f>VLOOKUP(L338,Key!$A$1:$C$72,2,FALSE)</f>
        <v>43.03519</v>
      </c>
      <c r="N338">
        <f>VLOOKUP(L338,Key!$A$1:$C$72,3,FALSE)</f>
        <v>-87.907390000000007</v>
      </c>
      <c r="O338">
        <v>14</v>
      </c>
      <c r="P338">
        <v>0</v>
      </c>
      <c r="Q338">
        <v>2.1</v>
      </c>
      <c r="R338">
        <v>2</v>
      </c>
      <c r="S338">
        <v>84</v>
      </c>
      <c r="T338">
        <f t="shared" si="53"/>
        <v>-1</v>
      </c>
      <c r="U338" s="1">
        <v>42810</v>
      </c>
      <c r="V338" s="3">
        <f t="shared" si="47"/>
        <v>42795</v>
      </c>
      <c r="W338" s="4">
        <f t="shared" si="54"/>
        <v>42810</v>
      </c>
      <c r="X338" s="1" t="str">
        <f t="shared" si="48"/>
        <v>Thursday</v>
      </c>
      <c r="Y338" s="2">
        <v>0.67903935185185194</v>
      </c>
      <c r="Z338" s="2">
        <f t="shared" si="49"/>
        <v>0.66666666666666663</v>
      </c>
      <c r="AA338">
        <f>1</f>
        <v>1</v>
      </c>
      <c r="AB338" s="1">
        <v>42810</v>
      </c>
      <c r="AC338" s="3">
        <f t="shared" si="50"/>
        <v>42795</v>
      </c>
      <c r="AD338" s="4">
        <f t="shared" si="55"/>
        <v>42810</v>
      </c>
      <c r="AE338" s="1" t="str">
        <f t="shared" si="51"/>
        <v>Thursday</v>
      </c>
      <c r="AF338" s="2">
        <v>0.68836805555555547</v>
      </c>
      <c r="AG338" s="2">
        <f t="shared" si="52"/>
        <v>0.70833333333333326</v>
      </c>
      <c r="AH338" t="s">
        <v>27</v>
      </c>
    </row>
    <row r="339" spans="1:34" x14ac:dyDescent="0.25">
      <c r="A339">
        <v>1471654</v>
      </c>
      <c r="B339" t="s">
        <v>88</v>
      </c>
      <c r="E339">
        <v>53212</v>
      </c>
      <c r="F339" t="s">
        <v>23</v>
      </c>
      <c r="G339" t="s">
        <v>89</v>
      </c>
      <c r="H339">
        <v>111</v>
      </c>
      <c r="I339" t="s">
        <v>75</v>
      </c>
      <c r="J339">
        <f>VLOOKUP(I339,Key!$A$1:$C$72,2,FALSE)</f>
        <v>43.056539999999998</v>
      </c>
      <c r="K339">
        <f>VLOOKUP(I339,Key!$A$1:$C$72,3,FALSE)</f>
        <v>-87.914370000000005</v>
      </c>
      <c r="L339" t="s">
        <v>50</v>
      </c>
      <c r="M339">
        <f>VLOOKUP(L339,Key!$A$1:$C$72,2,FALSE)</f>
        <v>43.052549999999997</v>
      </c>
      <c r="N339">
        <f>VLOOKUP(L339,Key!$A$1:$C$72,3,FALSE)</f>
        <v>-87.909329999999997</v>
      </c>
      <c r="O339">
        <v>5</v>
      </c>
      <c r="P339">
        <v>0</v>
      </c>
      <c r="Q339">
        <v>0.8</v>
      </c>
      <c r="R339">
        <v>0.7</v>
      </c>
      <c r="S339">
        <v>30</v>
      </c>
      <c r="T339">
        <f t="shared" si="53"/>
        <v>-1</v>
      </c>
      <c r="U339" s="1">
        <v>42811</v>
      </c>
      <c r="V339" s="3">
        <f t="shared" si="47"/>
        <v>42795</v>
      </c>
      <c r="W339" s="4">
        <f t="shared" si="54"/>
        <v>42811</v>
      </c>
      <c r="X339" s="1" t="str">
        <f t="shared" si="48"/>
        <v>Friday</v>
      </c>
      <c r="Y339" s="2">
        <v>0.54850694444444448</v>
      </c>
      <c r="Z339" s="2">
        <f t="shared" si="49"/>
        <v>0.54166666666666663</v>
      </c>
      <c r="AA339">
        <f>1</f>
        <v>1</v>
      </c>
      <c r="AB339" s="1">
        <v>42811</v>
      </c>
      <c r="AC339" s="3">
        <f t="shared" si="50"/>
        <v>42795</v>
      </c>
      <c r="AD339" s="4">
        <f t="shared" si="55"/>
        <v>42811</v>
      </c>
      <c r="AE339" s="1" t="str">
        <f t="shared" si="51"/>
        <v>Friday</v>
      </c>
      <c r="AF339" s="2">
        <v>0.55153935185185188</v>
      </c>
      <c r="AG339" s="2">
        <f t="shared" si="52"/>
        <v>0.54166666666666663</v>
      </c>
      <c r="AH339" t="s">
        <v>27</v>
      </c>
    </row>
    <row r="340" spans="1:34" x14ac:dyDescent="0.25">
      <c r="A340">
        <v>1540129</v>
      </c>
      <c r="B340" t="s">
        <v>88</v>
      </c>
      <c r="E340">
        <v>53226</v>
      </c>
      <c r="F340" t="s">
        <v>23</v>
      </c>
      <c r="G340" t="s">
        <v>89</v>
      </c>
      <c r="H340">
        <v>11080</v>
      </c>
      <c r="I340" t="s">
        <v>78</v>
      </c>
      <c r="J340">
        <f>VLOOKUP(I340,Key!$A$1:$C$72,2,FALSE)</f>
        <v>43.060250000000003</v>
      </c>
      <c r="K340">
        <f>VLOOKUP(I340,Key!$A$1:$C$72,3,FALSE)</f>
        <v>-87.892169999999993</v>
      </c>
      <c r="L340" t="s">
        <v>34</v>
      </c>
      <c r="M340">
        <f>VLOOKUP(L340,Key!$A$1:$C$72,2,FALSE)</f>
        <v>43.036900000000003</v>
      </c>
      <c r="N340">
        <f>VLOOKUP(L340,Key!$A$1:$C$72,3,FALSE)</f>
        <v>-87.89667</v>
      </c>
      <c r="O340">
        <v>95</v>
      </c>
      <c r="P340">
        <v>9</v>
      </c>
      <c r="Q340">
        <v>14.3</v>
      </c>
      <c r="R340">
        <v>13.5</v>
      </c>
      <c r="S340">
        <v>570</v>
      </c>
      <c r="T340">
        <f t="shared" si="53"/>
        <v>-1</v>
      </c>
      <c r="U340" s="1">
        <v>42811</v>
      </c>
      <c r="V340" s="3">
        <f t="shared" si="47"/>
        <v>42795</v>
      </c>
      <c r="W340" s="4">
        <f t="shared" si="54"/>
        <v>42811</v>
      </c>
      <c r="X340" s="1" t="str">
        <f t="shared" si="48"/>
        <v>Friday</v>
      </c>
      <c r="Y340" s="2">
        <v>0.76046296296296301</v>
      </c>
      <c r="Z340" s="2">
        <f t="shared" si="49"/>
        <v>0.75</v>
      </c>
      <c r="AA340">
        <f>1</f>
        <v>1</v>
      </c>
      <c r="AB340" s="1">
        <v>42811</v>
      </c>
      <c r="AC340" s="3">
        <f t="shared" si="50"/>
        <v>42795</v>
      </c>
      <c r="AD340" s="4">
        <f t="shared" si="55"/>
        <v>42811</v>
      </c>
      <c r="AE340" s="1" t="str">
        <f t="shared" si="51"/>
        <v>Friday</v>
      </c>
      <c r="AF340" s="2">
        <v>0.82671296296296293</v>
      </c>
      <c r="AG340" s="2">
        <f t="shared" si="52"/>
        <v>0.83333333333333326</v>
      </c>
      <c r="AH340" t="s">
        <v>27</v>
      </c>
    </row>
    <row r="341" spans="1:34" x14ac:dyDescent="0.25">
      <c r="A341">
        <v>1540511</v>
      </c>
      <c r="B341" t="s">
        <v>88</v>
      </c>
      <c r="E341">
        <v>53202</v>
      </c>
      <c r="F341" t="s">
        <v>23</v>
      </c>
      <c r="G341" t="s">
        <v>89</v>
      </c>
      <c r="H341">
        <v>11125</v>
      </c>
      <c r="I341" t="s">
        <v>63</v>
      </c>
      <c r="J341">
        <f>VLOOKUP(I341,Key!$A$1:$C$72,2,FALSE)</f>
        <v>43.078530000000001</v>
      </c>
      <c r="K341">
        <f>VLOOKUP(I341,Key!$A$1:$C$72,3,FALSE)</f>
        <v>-87.882620000000003</v>
      </c>
      <c r="L341" t="s">
        <v>41</v>
      </c>
      <c r="M341">
        <f>VLOOKUP(L341,Key!$A$1:$C$72,2,FALSE)</f>
        <v>43.04824</v>
      </c>
      <c r="N341">
        <f>VLOOKUP(L341,Key!$A$1:$C$72,3,FALSE)</f>
        <v>-87.904970000000006</v>
      </c>
      <c r="O341">
        <v>29</v>
      </c>
      <c r="P341">
        <v>0</v>
      </c>
      <c r="Q341">
        <v>4.4000000000000004</v>
      </c>
      <c r="R341">
        <v>4.0999999999999996</v>
      </c>
      <c r="S341">
        <v>174</v>
      </c>
      <c r="T341">
        <f t="shared" si="53"/>
        <v>-1</v>
      </c>
      <c r="U341" s="1">
        <v>42811</v>
      </c>
      <c r="V341" s="3">
        <f t="shared" si="47"/>
        <v>42795</v>
      </c>
      <c r="W341" s="4">
        <f t="shared" si="54"/>
        <v>42811</v>
      </c>
      <c r="X341" s="1" t="str">
        <f t="shared" si="48"/>
        <v>Friday</v>
      </c>
      <c r="Y341" s="2">
        <v>0.92309027777777775</v>
      </c>
      <c r="Z341" s="2">
        <f t="shared" si="49"/>
        <v>0.91666666666666663</v>
      </c>
      <c r="AA341">
        <f>1</f>
        <v>1</v>
      </c>
      <c r="AB341" s="1">
        <v>42811</v>
      </c>
      <c r="AC341" s="3">
        <f t="shared" si="50"/>
        <v>42795</v>
      </c>
      <c r="AD341" s="4">
        <f t="shared" si="55"/>
        <v>42811</v>
      </c>
      <c r="AE341" s="1" t="str">
        <f t="shared" si="51"/>
        <v>Friday</v>
      </c>
      <c r="AF341" s="2">
        <v>0.9437037037037036</v>
      </c>
      <c r="AG341" s="2">
        <f t="shared" si="52"/>
        <v>0.95833333333333326</v>
      </c>
      <c r="AH341" t="s">
        <v>27</v>
      </c>
    </row>
    <row r="342" spans="1:34" x14ac:dyDescent="0.25">
      <c r="A342">
        <v>1542765</v>
      </c>
      <c r="B342" t="s">
        <v>88</v>
      </c>
      <c r="E342">
        <v>98122</v>
      </c>
      <c r="F342" t="s">
        <v>23</v>
      </c>
      <c r="G342" t="s">
        <v>89</v>
      </c>
      <c r="H342">
        <v>5585</v>
      </c>
      <c r="I342" t="s">
        <v>80</v>
      </c>
      <c r="J342">
        <f>VLOOKUP(I342,Key!$A$1:$C$72,2,FALSE)</f>
        <v>43.052460000000004</v>
      </c>
      <c r="K342">
        <f>VLOOKUP(I342,Key!$A$1:$C$72,3,FALSE)</f>
        <v>-87.891000000000005</v>
      </c>
      <c r="L342" t="s">
        <v>54</v>
      </c>
      <c r="M342">
        <f>VLOOKUP(L342,Key!$A$1:$C$72,2,FALSE)</f>
        <v>43.046570000000003</v>
      </c>
      <c r="N342">
        <f>VLOOKUP(L342,Key!$A$1:$C$72,3,FALSE)</f>
        <v>-87.908720000000002</v>
      </c>
      <c r="O342">
        <v>40</v>
      </c>
      <c r="P342">
        <v>3</v>
      </c>
      <c r="Q342">
        <v>6</v>
      </c>
      <c r="R342">
        <v>5.7</v>
      </c>
      <c r="S342">
        <v>240</v>
      </c>
      <c r="T342">
        <f t="shared" si="53"/>
        <v>-1</v>
      </c>
      <c r="U342" s="1">
        <v>42812</v>
      </c>
      <c r="V342" s="3">
        <f t="shared" si="47"/>
        <v>42795</v>
      </c>
      <c r="W342" s="4">
        <f t="shared" si="54"/>
        <v>42812</v>
      </c>
      <c r="X342" s="1" t="str">
        <f t="shared" si="48"/>
        <v>Saturday</v>
      </c>
      <c r="Y342" s="2">
        <v>0.71553240740740742</v>
      </c>
      <c r="Z342" s="2">
        <f t="shared" si="49"/>
        <v>0.70833333333333326</v>
      </c>
      <c r="AA342">
        <f>1</f>
        <v>1</v>
      </c>
      <c r="AB342" s="1">
        <v>42812</v>
      </c>
      <c r="AC342" s="3">
        <f t="shared" si="50"/>
        <v>42795</v>
      </c>
      <c r="AD342" s="4">
        <f t="shared" si="55"/>
        <v>42812</v>
      </c>
      <c r="AE342" s="1" t="str">
        <f t="shared" si="51"/>
        <v>Saturday</v>
      </c>
      <c r="AF342" s="2">
        <v>0.74322916666666661</v>
      </c>
      <c r="AG342" s="2">
        <f t="shared" si="52"/>
        <v>0.75</v>
      </c>
      <c r="AH342" t="s">
        <v>27</v>
      </c>
    </row>
    <row r="343" spans="1:34" x14ac:dyDescent="0.25">
      <c r="A343">
        <v>1543501</v>
      </c>
      <c r="B343" t="s">
        <v>88</v>
      </c>
      <c r="E343">
        <v>53203</v>
      </c>
      <c r="F343" t="s">
        <v>23</v>
      </c>
      <c r="G343" t="s">
        <v>89</v>
      </c>
      <c r="H343">
        <v>5477</v>
      </c>
      <c r="I343" t="s">
        <v>70</v>
      </c>
      <c r="J343">
        <f>VLOOKUP(I343,Key!$A$1:$C$72,2,FALSE)</f>
        <v>43.053040000000003</v>
      </c>
      <c r="K343">
        <f>VLOOKUP(I343,Key!$A$1:$C$72,3,FALSE)</f>
        <v>-87.897660000000002</v>
      </c>
      <c r="L343" t="s">
        <v>69</v>
      </c>
      <c r="M343">
        <f>VLOOKUP(L343,Key!$A$1:$C$72,2,FALSE)</f>
        <v>43.048200000000001</v>
      </c>
      <c r="N343">
        <f>VLOOKUP(L343,Key!$A$1:$C$72,3,FALSE)</f>
        <v>-87.900859999999994</v>
      </c>
      <c r="O343">
        <v>5</v>
      </c>
      <c r="P343">
        <v>0</v>
      </c>
      <c r="Q343">
        <v>0.8</v>
      </c>
      <c r="R343">
        <v>0.7</v>
      </c>
      <c r="S343">
        <v>30</v>
      </c>
      <c r="T343">
        <f t="shared" si="53"/>
        <v>-1</v>
      </c>
      <c r="U343" s="1">
        <v>42812</v>
      </c>
      <c r="V343" s="3">
        <f t="shared" si="47"/>
        <v>42795</v>
      </c>
      <c r="W343" s="4">
        <f t="shared" si="54"/>
        <v>42812</v>
      </c>
      <c r="X343" s="1" t="str">
        <f t="shared" si="48"/>
        <v>Saturday</v>
      </c>
      <c r="Y343" s="2">
        <v>0.8974537037037037</v>
      </c>
      <c r="Z343" s="2">
        <f t="shared" si="49"/>
        <v>0.91666666666666663</v>
      </c>
      <c r="AA343">
        <f>1</f>
        <v>1</v>
      </c>
      <c r="AB343" s="1">
        <v>42812</v>
      </c>
      <c r="AC343" s="3">
        <f t="shared" si="50"/>
        <v>42795</v>
      </c>
      <c r="AD343" s="4">
        <f t="shared" si="55"/>
        <v>42812</v>
      </c>
      <c r="AE343" s="1" t="str">
        <f t="shared" si="51"/>
        <v>Saturday</v>
      </c>
      <c r="AF343" s="2">
        <v>0.90085648148148145</v>
      </c>
      <c r="AG343" s="2">
        <f t="shared" si="52"/>
        <v>0.91666666666666663</v>
      </c>
      <c r="AH343" t="s">
        <v>27</v>
      </c>
    </row>
    <row r="344" spans="1:34" x14ac:dyDescent="0.25">
      <c r="A344">
        <v>1544405</v>
      </c>
      <c r="B344" t="s">
        <v>88</v>
      </c>
      <c r="E344">
        <v>53214</v>
      </c>
      <c r="F344" t="s">
        <v>23</v>
      </c>
      <c r="G344" t="s">
        <v>89</v>
      </c>
      <c r="H344">
        <v>5562</v>
      </c>
      <c r="I344" t="s">
        <v>31</v>
      </c>
      <c r="J344">
        <f>VLOOKUP(I344,Key!$A$1:$C$72,2,FALSE)</f>
        <v>43.03519</v>
      </c>
      <c r="K344">
        <f>VLOOKUP(I344,Key!$A$1:$C$72,3,FALSE)</f>
        <v>-87.907390000000007</v>
      </c>
      <c r="L344" t="s">
        <v>32</v>
      </c>
      <c r="M344">
        <f>VLOOKUP(L344,Key!$A$1:$C$72,2,FALSE)</f>
        <v>43.038719999999998</v>
      </c>
      <c r="N344">
        <f>VLOOKUP(L344,Key!$A$1:$C$72,3,FALSE)</f>
        <v>-87.905339999999995</v>
      </c>
      <c r="O344">
        <v>3</v>
      </c>
      <c r="P344">
        <v>0</v>
      </c>
      <c r="Q344">
        <v>0.5</v>
      </c>
      <c r="R344">
        <v>0.4</v>
      </c>
      <c r="S344">
        <v>18</v>
      </c>
      <c r="T344">
        <f t="shared" si="53"/>
        <v>-1</v>
      </c>
      <c r="U344" s="1">
        <v>42813</v>
      </c>
      <c r="V344" s="3">
        <f t="shared" si="47"/>
        <v>42795</v>
      </c>
      <c r="W344" s="4">
        <f t="shared" si="54"/>
        <v>42813</v>
      </c>
      <c r="X344" s="1" t="str">
        <f t="shared" si="48"/>
        <v>Sunday</v>
      </c>
      <c r="Y344" s="2">
        <v>0.55873842592592593</v>
      </c>
      <c r="Z344" s="2">
        <f t="shared" si="49"/>
        <v>0.54166666666666663</v>
      </c>
      <c r="AA344">
        <f>1</f>
        <v>1</v>
      </c>
      <c r="AB344" s="1">
        <v>42813</v>
      </c>
      <c r="AC344" s="3">
        <f t="shared" si="50"/>
        <v>42795</v>
      </c>
      <c r="AD344" s="4">
        <f t="shared" si="55"/>
        <v>42813</v>
      </c>
      <c r="AE344" s="1" t="str">
        <f t="shared" si="51"/>
        <v>Sunday</v>
      </c>
      <c r="AF344" s="2">
        <v>0.56079861111111107</v>
      </c>
      <c r="AG344" s="2">
        <f t="shared" si="52"/>
        <v>0.54166666666666663</v>
      </c>
      <c r="AH344" t="s">
        <v>27</v>
      </c>
    </row>
    <row r="345" spans="1:34" x14ac:dyDescent="0.25">
      <c r="A345">
        <v>1545456</v>
      </c>
      <c r="B345" t="s">
        <v>88</v>
      </c>
      <c r="F345" t="s">
        <v>23</v>
      </c>
      <c r="G345" t="s">
        <v>89</v>
      </c>
      <c r="H345">
        <v>5443</v>
      </c>
      <c r="I345" t="s">
        <v>40</v>
      </c>
      <c r="J345">
        <f>VLOOKUP(I345,Key!$A$1:$C$72,2,FALSE)</f>
        <v>43.031480000000002</v>
      </c>
      <c r="K345">
        <f>VLOOKUP(I345,Key!$A$1:$C$72,3,FALSE)</f>
        <v>-87.908169999999998</v>
      </c>
      <c r="L345" t="s">
        <v>40</v>
      </c>
      <c r="M345">
        <f>VLOOKUP(L345,Key!$A$1:$C$72,2,FALSE)</f>
        <v>43.031480000000002</v>
      </c>
      <c r="N345">
        <f>VLOOKUP(L345,Key!$A$1:$C$72,3,FALSE)</f>
        <v>-87.908169999999998</v>
      </c>
      <c r="O345">
        <v>17</v>
      </c>
      <c r="P345">
        <v>0</v>
      </c>
      <c r="Q345">
        <v>2.6</v>
      </c>
      <c r="R345">
        <v>2.4</v>
      </c>
      <c r="S345">
        <v>102</v>
      </c>
      <c r="T345">
        <f t="shared" si="53"/>
        <v>-1</v>
      </c>
      <c r="U345" s="1">
        <v>42813</v>
      </c>
      <c r="V345" s="3">
        <f t="shared" si="47"/>
        <v>42795</v>
      </c>
      <c r="W345" s="4">
        <f t="shared" si="54"/>
        <v>42813</v>
      </c>
      <c r="X345" s="1" t="str">
        <f t="shared" si="48"/>
        <v>Sunday</v>
      </c>
      <c r="Y345" s="2">
        <v>0.70509259259259249</v>
      </c>
      <c r="Z345" s="2">
        <f t="shared" si="49"/>
        <v>0.70833333333333326</v>
      </c>
      <c r="AA345">
        <f>1</f>
        <v>1</v>
      </c>
      <c r="AB345" s="1">
        <v>42813</v>
      </c>
      <c r="AC345" s="3">
        <f t="shared" si="50"/>
        <v>42795</v>
      </c>
      <c r="AD345" s="4">
        <f t="shared" si="55"/>
        <v>42813</v>
      </c>
      <c r="AE345" s="1" t="str">
        <f t="shared" si="51"/>
        <v>Sunday</v>
      </c>
      <c r="AF345" s="2">
        <v>0.71703703703703703</v>
      </c>
      <c r="AG345" s="2">
        <f t="shared" si="52"/>
        <v>0.70833333333333326</v>
      </c>
      <c r="AH345" t="s">
        <v>35</v>
      </c>
    </row>
    <row r="346" spans="1:34" x14ac:dyDescent="0.25">
      <c r="A346">
        <v>1373735</v>
      </c>
      <c r="B346" t="s">
        <v>88</v>
      </c>
      <c r="E346">
        <v>53202</v>
      </c>
      <c r="F346" t="s">
        <v>23</v>
      </c>
      <c r="G346" t="s">
        <v>89</v>
      </c>
      <c r="H346">
        <v>5433</v>
      </c>
      <c r="I346" t="s">
        <v>70</v>
      </c>
      <c r="J346">
        <f>VLOOKUP(I346,Key!$A$1:$C$72,2,FALSE)</f>
        <v>43.053040000000003</v>
      </c>
      <c r="K346">
        <f>VLOOKUP(I346,Key!$A$1:$C$72,3,FALSE)</f>
        <v>-87.897660000000002</v>
      </c>
      <c r="L346" t="s">
        <v>48</v>
      </c>
      <c r="M346">
        <f>VLOOKUP(L346,Key!$A$1:$C$72,2,FALSE)</f>
        <v>43.05097</v>
      </c>
      <c r="N346">
        <f>VLOOKUP(L346,Key!$A$1:$C$72,3,FALSE)</f>
        <v>-87.906440000000003</v>
      </c>
      <c r="O346">
        <v>3</v>
      </c>
      <c r="P346">
        <v>0</v>
      </c>
      <c r="Q346">
        <v>0.5</v>
      </c>
      <c r="R346">
        <v>0.4</v>
      </c>
      <c r="S346">
        <v>18</v>
      </c>
      <c r="T346">
        <f t="shared" si="53"/>
        <v>-1</v>
      </c>
      <c r="U346" s="1">
        <v>42814</v>
      </c>
      <c r="V346" s="3">
        <f t="shared" si="47"/>
        <v>42795</v>
      </c>
      <c r="W346" s="4">
        <f t="shared" si="54"/>
        <v>42814</v>
      </c>
      <c r="X346" s="1" t="str">
        <f t="shared" si="48"/>
        <v>Monday</v>
      </c>
      <c r="Y346" s="2">
        <v>0.24480324074074075</v>
      </c>
      <c r="Z346" s="2">
        <f t="shared" si="49"/>
        <v>0.25</v>
      </c>
      <c r="AA346">
        <f>1</f>
        <v>1</v>
      </c>
      <c r="AB346" s="1">
        <v>42814</v>
      </c>
      <c r="AC346" s="3">
        <f t="shared" si="50"/>
        <v>42795</v>
      </c>
      <c r="AD346" s="4">
        <f t="shared" si="55"/>
        <v>42814</v>
      </c>
      <c r="AE346" s="1" t="str">
        <f t="shared" si="51"/>
        <v>Monday</v>
      </c>
      <c r="AF346" s="2">
        <v>0.2469675925925926</v>
      </c>
      <c r="AG346" s="2">
        <f t="shared" si="52"/>
        <v>0.25</v>
      </c>
      <c r="AH346" t="s">
        <v>27</v>
      </c>
    </row>
    <row r="347" spans="1:34" x14ac:dyDescent="0.25">
      <c r="A347">
        <v>1242204</v>
      </c>
      <c r="B347" t="s">
        <v>88</v>
      </c>
      <c r="E347">
        <v>53202</v>
      </c>
      <c r="F347" t="s">
        <v>23</v>
      </c>
      <c r="G347" t="s">
        <v>89</v>
      </c>
      <c r="H347">
        <v>5496</v>
      </c>
      <c r="I347" t="s">
        <v>69</v>
      </c>
      <c r="J347">
        <f>VLOOKUP(I347,Key!$A$1:$C$72,2,FALSE)</f>
        <v>43.048200000000001</v>
      </c>
      <c r="K347">
        <f>VLOOKUP(I347,Key!$A$1:$C$72,3,FALSE)</f>
        <v>-87.900859999999994</v>
      </c>
      <c r="L347" t="s">
        <v>82</v>
      </c>
      <c r="M347">
        <f>VLOOKUP(L347,Key!$A$1:$C$72,2,FALSE)</f>
        <v>43.026229999999998</v>
      </c>
      <c r="N347">
        <f>VLOOKUP(L347,Key!$A$1:$C$72,3,FALSE)</f>
        <v>-87.912809999999993</v>
      </c>
      <c r="O347">
        <v>14</v>
      </c>
      <c r="P347">
        <v>0</v>
      </c>
      <c r="Q347">
        <v>2.1</v>
      </c>
      <c r="R347">
        <v>2</v>
      </c>
      <c r="S347">
        <v>84</v>
      </c>
      <c r="T347">
        <f t="shared" si="53"/>
        <v>-1</v>
      </c>
      <c r="U347" s="1">
        <v>42814</v>
      </c>
      <c r="V347" s="3">
        <f t="shared" si="47"/>
        <v>42795</v>
      </c>
      <c r="W347" s="4">
        <f t="shared" si="54"/>
        <v>42814</v>
      </c>
      <c r="X347" s="1" t="str">
        <f t="shared" si="48"/>
        <v>Monday</v>
      </c>
      <c r="Y347" s="2">
        <v>0.38600694444444444</v>
      </c>
      <c r="Z347" s="2">
        <f t="shared" si="49"/>
        <v>0.375</v>
      </c>
      <c r="AA347">
        <f>1</f>
        <v>1</v>
      </c>
      <c r="AB347" s="1">
        <v>42814</v>
      </c>
      <c r="AC347" s="3">
        <f t="shared" si="50"/>
        <v>42795</v>
      </c>
      <c r="AD347" s="4">
        <f t="shared" si="55"/>
        <v>42814</v>
      </c>
      <c r="AE347" s="1" t="str">
        <f t="shared" si="51"/>
        <v>Monday</v>
      </c>
      <c r="AF347" s="2">
        <v>0.39528935185185188</v>
      </c>
      <c r="AG347" s="2">
        <f t="shared" si="52"/>
        <v>0.375</v>
      </c>
      <c r="AH347" t="s">
        <v>27</v>
      </c>
    </row>
    <row r="348" spans="1:34" x14ac:dyDescent="0.25">
      <c r="A348">
        <v>1546291</v>
      </c>
      <c r="B348" t="s">
        <v>88</v>
      </c>
      <c r="E348">
        <v>53202</v>
      </c>
      <c r="F348" t="s">
        <v>23</v>
      </c>
      <c r="G348" t="s">
        <v>89</v>
      </c>
      <c r="H348">
        <v>5425</v>
      </c>
      <c r="I348" t="s">
        <v>31</v>
      </c>
      <c r="J348">
        <f>VLOOKUP(I348,Key!$A$1:$C$72,2,FALSE)</f>
        <v>43.03519</v>
      </c>
      <c r="K348">
        <f>VLOOKUP(I348,Key!$A$1:$C$72,3,FALSE)</f>
        <v>-87.907390000000007</v>
      </c>
      <c r="L348" t="s">
        <v>80</v>
      </c>
      <c r="M348">
        <f>VLOOKUP(L348,Key!$A$1:$C$72,2,FALSE)</f>
        <v>43.052460000000004</v>
      </c>
      <c r="N348">
        <f>VLOOKUP(L348,Key!$A$1:$C$72,3,FALSE)</f>
        <v>-87.891000000000005</v>
      </c>
      <c r="O348">
        <v>32</v>
      </c>
      <c r="P348">
        <v>0</v>
      </c>
      <c r="Q348">
        <v>4.8</v>
      </c>
      <c r="R348">
        <v>4.5999999999999996</v>
      </c>
      <c r="S348">
        <v>192</v>
      </c>
      <c r="T348">
        <f t="shared" si="53"/>
        <v>-1</v>
      </c>
      <c r="U348" s="1">
        <v>42814</v>
      </c>
      <c r="V348" s="3">
        <f t="shared" si="47"/>
        <v>42795</v>
      </c>
      <c r="W348" s="4">
        <f t="shared" si="54"/>
        <v>42814</v>
      </c>
      <c r="X348" s="1" t="str">
        <f t="shared" si="48"/>
        <v>Monday</v>
      </c>
      <c r="Y348" s="2">
        <v>0.44613425925925926</v>
      </c>
      <c r="Z348" s="2">
        <f t="shared" si="49"/>
        <v>0.45833333333333331</v>
      </c>
      <c r="AA348">
        <f>1</f>
        <v>1</v>
      </c>
      <c r="AB348" s="1">
        <v>42814</v>
      </c>
      <c r="AC348" s="3">
        <f t="shared" si="50"/>
        <v>42795</v>
      </c>
      <c r="AD348" s="4">
        <f t="shared" si="55"/>
        <v>42814</v>
      </c>
      <c r="AE348" s="1" t="str">
        <f t="shared" si="51"/>
        <v>Monday</v>
      </c>
      <c r="AF348" s="2">
        <v>0.46865740740740741</v>
      </c>
      <c r="AG348" s="2">
        <f t="shared" si="52"/>
        <v>0.45833333333333331</v>
      </c>
      <c r="AH348" t="s">
        <v>27</v>
      </c>
    </row>
    <row r="349" spans="1:34" x14ac:dyDescent="0.25">
      <c r="A349">
        <v>1546398</v>
      </c>
      <c r="B349" t="s">
        <v>88</v>
      </c>
      <c r="E349">
        <v>53206</v>
      </c>
      <c r="F349" t="s">
        <v>23</v>
      </c>
      <c r="G349" t="s">
        <v>89</v>
      </c>
      <c r="H349">
        <v>11149</v>
      </c>
      <c r="I349" t="s">
        <v>62</v>
      </c>
      <c r="J349">
        <f>VLOOKUP(I349,Key!$A$1:$C$72,2,FALSE)</f>
        <v>43.058010000000003</v>
      </c>
      <c r="K349">
        <f>VLOOKUP(I349,Key!$A$1:$C$72,3,FALSE)</f>
        <v>-87.877300000000005</v>
      </c>
      <c r="L349" t="s">
        <v>62</v>
      </c>
      <c r="M349">
        <f>VLOOKUP(L349,Key!$A$1:$C$72,2,FALSE)</f>
        <v>43.058010000000003</v>
      </c>
      <c r="N349">
        <f>VLOOKUP(L349,Key!$A$1:$C$72,3,FALSE)</f>
        <v>-87.877300000000005</v>
      </c>
      <c r="O349">
        <v>32</v>
      </c>
      <c r="P349">
        <v>0</v>
      </c>
      <c r="Q349">
        <v>4.8</v>
      </c>
      <c r="R349">
        <v>4.5999999999999996</v>
      </c>
      <c r="S349">
        <v>192</v>
      </c>
      <c r="T349">
        <f t="shared" si="53"/>
        <v>-1</v>
      </c>
      <c r="U349" s="1">
        <v>42814</v>
      </c>
      <c r="V349" s="3">
        <f t="shared" si="47"/>
        <v>42795</v>
      </c>
      <c r="W349" s="4">
        <f t="shared" si="54"/>
        <v>42814</v>
      </c>
      <c r="X349" s="1" t="str">
        <f t="shared" si="48"/>
        <v>Monday</v>
      </c>
      <c r="Y349" s="2">
        <v>0.51416666666666666</v>
      </c>
      <c r="Z349" s="2">
        <f t="shared" si="49"/>
        <v>0.5</v>
      </c>
      <c r="AA349">
        <f>1</f>
        <v>1</v>
      </c>
      <c r="AB349" s="1">
        <v>42814</v>
      </c>
      <c r="AC349" s="3">
        <f t="shared" si="50"/>
        <v>42795</v>
      </c>
      <c r="AD349" s="4">
        <f t="shared" si="55"/>
        <v>42814</v>
      </c>
      <c r="AE349" s="1" t="str">
        <f t="shared" si="51"/>
        <v>Monday</v>
      </c>
      <c r="AF349" s="2">
        <v>0.53646990740740741</v>
      </c>
      <c r="AG349" s="2">
        <f t="shared" si="52"/>
        <v>0.54166666666666663</v>
      </c>
      <c r="AH349" t="s">
        <v>35</v>
      </c>
    </row>
    <row r="350" spans="1:34" x14ac:dyDescent="0.25">
      <c r="A350">
        <v>1400655</v>
      </c>
      <c r="B350" t="s">
        <v>88</v>
      </c>
      <c r="E350">
        <v>53221</v>
      </c>
      <c r="F350" t="s">
        <v>23</v>
      </c>
      <c r="G350" t="s">
        <v>89</v>
      </c>
      <c r="H350">
        <v>5530</v>
      </c>
      <c r="I350" t="s">
        <v>30</v>
      </c>
      <c r="J350">
        <f>VLOOKUP(I350,Key!$A$1:$C$72,2,FALSE)</f>
        <v>43.05847</v>
      </c>
      <c r="K350">
        <f>VLOOKUP(I350,Key!$A$1:$C$72,3,FALSE)</f>
        <v>-87.898079999999993</v>
      </c>
      <c r="L350" t="s">
        <v>67</v>
      </c>
      <c r="M350">
        <f>VLOOKUP(L350,Key!$A$1:$C$72,2,FALSE)</f>
        <v>43.074890000000003</v>
      </c>
      <c r="N350">
        <f>VLOOKUP(L350,Key!$A$1:$C$72,3,FALSE)</f>
        <v>-87.882810000000006</v>
      </c>
      <c r="O350">
        <v>17</v>
      </c>
      <c r="P350">
        <v>0</v>
      </c>
      <c r="Q350">
        <v>2.6</v>
      </c>
      <c r="R350">
        <v>2.4</v>
      </c>
      <c r="S350">
        <v>102</v>
      </c>
      <c r="T350">
        <f t="shared" si="53"/>
        <v>-1</v>
      </c>
      <c r="U350" s="1">
        <v>42814</v>
      </c>
      <c r="V350" s="3">
        <f t="shared" si="47"/>
        <v>42795</v>
      </c>
      <c r="W350" s="4">
        <f t="shared" si="54"/>
        <v>42814</v>
      </c>
      <c r="X350" s="1" t="str">
        <f t="shared" si="48"/>
        <v>Monday</v>
      </c>
      <c r="Y350" s="2">
        <v>0.6763541666666667</v>
      </c>
      <c r="Z350" s="2">
        <f t="shared" si="49"/>
        <v>0.66666666666666663</v>
      </c>
      <c r="AA350">
        <f>1</f>
        <v>1</v>
      </c>
      <c r="AB350" s="1">
        <v>42814</v>
      </c>
      <c r="AC350" s="3">
        <f t="shared" si="50"/>
        <v>42795</v>
      </c>
      <c r="AD350" s="4">
        <f t="shared" si="55"/>
        <v>42814</v>
      </c>
      <c r="AE350" s="1" t="str">
        <f t="shared" si="51"/>
        <v>Monday</v>
      </c>
      <c r="AF350" s="2">
        <v>0.68759259259259264</v>
      </c>
      <c r="AG350" s="2">
        <f t="shared" si="52"/>
        <v>0.70833333333333326</v>
      </c>
      <c r="AH350" t="s">
        <v>27</v>
      </c>
    </row>
    <row r="351" spans="1:34" x14ac:dyDescent="0.25">
      <c r="A351">
        <v>1517671</v>
      </c>
      <c r="B351" t="s">
        <v>88</v>
      </c>
      <c r="E351">
        <v>60525</v>
      </c>
      <c r="F351" t="s">
        <v>23</v>
      </c>
      <c r="G351" t="s">
        <v>89</v>
      </c>
      <c r="H351">
        <v>11140</v>
      </c>
      <c r="I351" t="s">
        <v>34</v>
      </c>
      <c r="J351">
        <f>VLOOKUP(I351,Key!$A$1:$C$72,2,FALSE)</f>
        <v>43.036900000000003</v>
      </c>
      <c r="K351">
        <f>VLOOKUP(I351,Key!$A$1:$C$72,3,FALSE)</f>
        <v>-87.89667</v>
      </c>
      <c r="L351" t="s">
        <v>79</v>
      </c>
      <c r="M351">
        <f>VLOOKUP(L351,Key!$A$1:$C$72,2,FALSE)</f>
        <v>43.038649999999997</v>
      </c>
      <c r="N351">
        <f>VLOOKUP(L351,Key!$A$1:$C$72,3,FALSE)</f>
        <v>-87.921930000000003</v>
      </c>
      <c r="O351">
        <v>16</v>
      </c>
      <c r="P351">
        <v>0</v>
      </c>
      <c r="Q351">
        <v>2.4</v>
      </c>
      <c r="R351">
        <v>2.2999999999999998</v>
      </c>
      <c r="S351">
        <v>96</v>
      </c>
      <c r="T351">
        <f t="shared" si="53"/>
        <v>-1</v>
      </c>
      <c r="U351" s="1">
        <v>42814</v>
      </c>
      <c r="V351" s="3">
        <f t="shared" si="47"/>
        <v>42795</v>
      </c>
      <c r="W351" s="4">
        <f t="shared" si="54"/>
        <v>42814</v>
      </c>
      <c r="X351" s="1" t="str">
        <f t="shared" si="48"/>
        <v>Monday</v>
      </c>
      <c r="Y351" s="2">
        <v>0.68986111111111104</v>
      </c>
      <c r="Z351" s="2">
        <f t="shared" si="49"/>
        <v>0.70833333333333326</v>
      </c>
      <c r="AA351">
        <f>1</f>
        <v>1</v>
      </c>
      <c r="AB351" s="1">
        <v>42814</v>
      </c>
      <c r="AC351" s="3">
        <f t="shared" si="50"/>
        <v>42795</v>
      </c>
      <c r="AD351" s="4">
        <f t="shared" si="55"/>
        <v>42814</v>
      </c>
      <c r="AE351" s="1" t="str">
        <f t="shared" si="51"/>
        <v>Monday</v>
      </c>
      <c r="AF351" s="2">
        <v>0.70119212962962962</v>
      </c>
      <c r="AG351" s="2">
        <f t="shared" si="52"/>
        <v>0.70833333333333326</v>
      </c>
      <c r="AH351" t="s">
        <v>27</v>
      </c>
    </row>
    <row r="352" spans="1:34" x14ac:dyDescent="0.25">
      <c r="A352">
        <v>1547240</v>
      </c>
      <c r="B352" t="s">
        <v>88</v>
      </c>
      <c r="E352">
        <v>80222</v>
      </c>
      <c r="F352" t="s">
        <v>23</v>
      </c>
      <c r="G352" t="s">
        <v>89</v>
      </c>
      <c r="H352">
        <v>11161</v>
      </c>
      <c r="I352" t="s">
        <v>34</v>
      </c>
      <c r="J352">
        <f>VLOOKUP(I352,Key!$A$1:$C$72,2,FALSE)</f>
        <v>43.036900000000003</v>
      </c>
      <c r="K352">
        <f>VLOOKUP(I352,Key!$A$1:$C$72,3,FALSE)</f>
        <v>-87.89667</v>
      </c>
      <c r="L352" t="s">
        <v>31</v>
      </c>
      <c r="M352">
        <f>VLOOKUP(L352,Key!$A$1:$C$72,2,FALSE)</f>
        <v>43.03519</v>
      </c>
      <c r="N352">
        <f>VLOOKUP(L352,Key!$A$1:$C$72,3,FALSE)</f>
        <v>-87.907390000000007</v>
      </c>
      <c r="O352">
        <v>25</v>
      </c>
      <c r="P352">
        <v>0</v>
      </c>
      <c r="Q352">
        <v>3.8</v>
      </c>
      <c r="R352">
        <v>3.6</v>
      </c>
      <c r="S352">
        <v>150</v>
      </c>
      <c r="T352">
        <f t="shared" si="53"/>
        <v>-1</v>
      </c>
      <c r="U352" s="1">
        <v>42815</v>
      </c>
      <c r="V352" s="3">
        <f t="shared" si="47"/>
        <v>42795</v>
      </c>
      <c r="W352" s="4">
        <f t="shared" si="54"/>
        <v>42815</v>
      </c>
      <c r="X352" s="1" t="str">
        <f t="shared" si="48"/>
        <v>Tuesday</v>
      </c>
      <c r="Y352" s="2">
        <v>0.42635416666666665</v>
      </c>
      <c r="Z352" s="2">
        <f t="shared" si="49"/>
        <v>0.41666666666666663</v>
      </c>
      <c r="AA352">
        <f>1</f>
        <v>1</v>
      </c>
      <c r="AB352" s="1">
        <v>42815</v>
      </c>
      <c r="AC352" s="3">
        <f t="shared" si="50"/>
        <v>42795</v>
      </c>
      <c r="AD352" s="4">
        <f t="shared" si="55"/>
        <v>42815</v>
      </c>
      <c r="AE352" s="1" t="str">
        <f t="shared" si="51"/>
        <v>Tuesday</v>
      </c>
      <c r="AF352" s="2">
        <v>0.44342592592592589</v>
      </c>
      <c r="AG352" s="2">
        <f t="shared" si="52"/>
        <v>0.45833333333333331</v>
      </c>
      <c r="AH352" t="s">
        <v>27</v>
      </c>
    </row>
    <row r="353" spans="1:34" x14ac:dyDescent="0.25">
      <c r="A353">
        <v>1547711</v>
      </c>
      <c r="B353" t="s">
        <v>88</v>
      </c>
      <c r="E353">
        <v>53202</v>
      </c>
      <c r="F353" t="s">
        <v>23</v>
      </c>
      <c r="G353" t="s">
        <v>89</v>
      </c>
      <c r="H353">
        <v>316</v>
      </c>
      <c r="I353" t="s">
        <v>34</v>
      </c>
      <c r="J353">
        <f>VLOOKUP(I353,Key!$A$1:$C$72,2,FALSE)</f>
        <v>43.036900000000003</v>
      </c>
      <c r="K353">
        <f>VLOOKUP(I353,Key!$A$1:$C$72,3,FALSE)</f>
        <v>-87.89667</v>
      </c>
      <c r="L353" t="s">
        <v>34</v>
      </c>
      <c r="M353">
        <f>VLOOKUP(L353,Key!$A$1:$C$72,2,FALSE)</f>
        <v>43.036900000000003</v>
      </c>
      <c r="N353">
        <f>VLOOKUP(L353,Key!$A$1:$C$72,3,FALSE)</f>
        <v>-87.89667</v>
      </c>
      <c r="O353">
        <v>17</v>
      </c>
      <c r="P353">
        <v>0</v>
      </c>
      <c r="Q353">
        <v>2.6</v>
      </c>
      <c r="R353">
        <v>2.4</v>
      </c>
      <c r="S353">
        <v>102</v>
      </c>
      <c r="T353">
        <f t="shared" si="53"/>
        <v>-1</v>
      </c>
      <c r="U353" s="1">
        <v>42815</v>
      </c>
      <c r="V353" s="3">
        <f t="shared" si="47"/>
        <v>42795</v>
      </c>
      <c r="W353" s="4">
        <f t="shared" si="54"/>
        <v>42815</v>
      </c>
      <c r="X353" s="1" t="str">
        <f t="shared" si="48"/>
        <v>Tuesday</v>
      </c>
      <c r="Y353" s="2">
        <v>0.62988425925925928</v>
      </c>
      <c r="Z353" s="2">
        <f t="shared" si="49"/>
        <v>0.625</v>
      </c>
      <c r="AA353">
        <f>1</f>
        <v>1</v>
      </c>
      <c r="AB353" s="1">
        <v>42815</v>
      </c>
      <c r="AC353" s="3">
        <f t="shared" si="50"/>
        <v>42795</v>
      </c>
      <c r="AD353" s="4">
        <f t="shared" si="55"/>
        <v>42815</v>
      </c>
      <c r="AE353" s="1" t="str">
        <f t="shared" si="51"/>
        <v>Tuesday</v>
      </c>
      <c r="AF353" s="2">
        <v>0.64228009259259256</v>
      </c>
      <c r="AG353" s="2">
        <f t="shared" si="52"/>
        <v>0.625</v>
      </c>
      <c r="AH353" t="s">
        <v>35</v>
      </c>
    </row>
    <row r="354" spans="1:34" x14ac:dyDescent="0.25">
      <c r="A354">
        <v>1335240</v>
      </c>
      <c r="B354" t="s">
        <v>88</v>
      </c>
      <c r="E354">
        <v>53202</v>
      </c>
      <c r="F354" t="s">
        <v>23</v>
      </c>
      <c r="G354" t="s">
        <v>89</v>
      </c>
      <c r="H354">
        <v>11114</v>
      </c>
      <c r="I354" t="s">
        <v>41</v>
      </c>
      <c r="J354">
        <f>VLOOKUP(I354,Key!$A$1:$C$72,2,FALSE)</f>
        <v>43.04824</v>
      </c>
      <c r="K354">
        <f>VLOOKUP(I354,Key!$A$1:$C$72,3,FALSE)</f>
        <v>-87.904970000000006</v>
      </c>
      <c r="L354" t="s">
        <v>41</v>
      </c>
      <c r="M354">
        <f>VLOOKUP(L354,Key!$A$1:$C$72,2,FALSE)</f>
        <v>43.04824</v>
      </c>
      <c r="N354">
        <f>VLOOKUP(L354,Key!$A$1:$C$72,3,FALSE)</f>
        <v>-87.904970000000006</v>
      </c>
      <c r="O354">
        <v>16</v>
      </c>
      <c r="P354">
        <v>0</v>
      </c>
      <c r="Q354">
        <v>2.4</v>
      </c>
      <c r="R354">
        <v>2.2999999999999998</v>
      </c>
      <c r="S354">
        <v>96</v>
      </c>
      <c r="T354">
        <f t="shared" si="53"/>
        <v>-1</v>
      </c>
      <c r="U354" s="1">
        <v>42816</v>
      </c>
      <c r="V354" s="3">
        <f t="shared" si="47"/>
        <v>42795</v>
      </c>
      <c r="W354" s="4">
        <f t="shared" si="54"/>
        <v>42816</v>
      </c>
      <c r="X354" s="1" t="str">
        <f t="shared" si="48"/>
        <v>Wednesday</v>
      </c>
      <c r="Y354" s="2">
        <v>0.77001157407407417</v>
      </c>
      <c r="Z354" s="2">
        <f t="shared" si="49"/>
        <v>0.75</v>
      </c>
      <c r="AA354">
        <f>1</f>
        <v>1</v>
      </c>
      <c r="AB354" s="1">
        <v>42816</v>
      </c>
      <c r="AC354" s="3">
        <f t="shared" si="50"/>
        <v>42795</v>
      </c>
      <c r="AD354" s="4">
        <f t="shared" si="55"/>
        <v>42816</v>
      </c>
      <c r="AE354" s="1" t="str">
        <f t="shared" si="51"/>
        <v>Wednesday</v>
      </c>
      <c r="AF354" s="2">
        <v>0.78098379629629633</v>
      </c>
      <c r="AG354" s="2">
        <f t="shared" si="52"/>
        <v>0.79166666666666663</v>
      </c>
      <c r="AH354" t="s">
        <v>35</v>
      </c>
    </row>
    <row r="355" spans="1:34" x14ac:dyDescent="0.25">
      <c r="A355">
        <v>1549310</v>
      </c>
      <c r="B355" t="s">
        <v>88</v>
      </c>
      <c r="E355">
        <v>53219</v>
      </c>
      <c r="F355" t="s">
        <v>23</v>
      </c>
      <c r="G355" t="s">
        <v>89</v>
      </c>
      <c r="H355">
        <v>217</v>
      </c>
      <c r="I355" t="s">
        <v>36</v>
      </c>
      <c r="J355">
        <f>VLOOKUP(I355,Key!$A$1:$C$72,2,FALSE)</f>
        <v>43.038580000000003</v>
      </c>
      <c r="K355">
        <f>VLOOKUP(I355,Key!$A$1:$C$72,3,FALSE)</f>
        <v>-87.90934</v>
      </c>
      <c r="L355" t="s">
        <v>36</v>
      </c>
      <c r="M355">
        <f>VLOOKUP(L355,Key!$A$1:$C$72,2,FALSE)</f>
        <v>43.038580000000003</v>
      </c>
      <c r="N355">
        <f>VLOOKUP(L355,Key!$A$1:$C$72,3,FALSE)</f>
        <v>-87.90934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 t="shared" si="53"/>
        <v>-1</v>
      </c>
      <c r="U355" s="1">
        <v>42817</v>
      </c>
      <c r="V355" s="3">
        <f t="shared" si="47"/>
        <v>42795</v>
      </c>
      <c r="W355" s="4">
        <f t="shared" si="54"/>
        <v>42817</v>
      </c>
      <c r="X355" s="1" t="str">
        <f t="shared" si="48"/>
        <v>Thursday</v>
      </c>
      <c r="Y355" s="2">
        <v>0.55696759259259265</v>
      </c>
      <c r="Z355" s="2">
        <f t="shared" si="49"/>
        <v>0.54166666666666663</v>
      </c>
      <c r="AA355">
        <f>1</f>
        <v>1</v>
      </c>
      <c r="AB355" s="1">
        <v>42817</v>
      </c>
      <c r="AC355" s="3">
        <f t="shared" si="50"/>
        <v>42795</v>
      </c>
      <c r="AD355" s="4">
        <f t="shared" si="55"/>
        <v>42817</v>
      </c>
      <c r="AE355" s="1" t="str">
        <f t="shared" si="51"/>
        <v>Thursday</v>
      </c>
      <c r="AF355" s="2">
        <v>0.55696759259259265</v>
      </c>
      <c r="AG355" s="2">
        <f t="shared" si="52"/>
        <v>0.54166666666666663</v>
      </c>
      <c r="AH355" t="s">
        <v>35</v>
      </c>
    </row>
    <row r="356" spans="1:34" x14ac:dyDescent="0.25">
      <c r="A356">
        <v>1550068</v>
      </c>
      <c r="B356" t="s">
        <v>88</v>
      </c>
      <c r="E356">
        <v>53092</v>
      </c>
      <c r="F356" t="s">
        <v>23</v>
      </c>
      <c r="G356" t="s">
        <v>89</v>
      </c>
      <c r="H356">
        <v>250</v>
      </c>
      <c r="I356" t="s">
        <v>77</v>
      </c>
      <c r="J356">
        <f>VLOOKUP(I356,Key!$A$1:$C$72,2,FALSE)</f>
        <v>43.074655999999997</v>
      </c>
      <c r="K356">
        <f>VLOOKUP(I356,Key!$A$1:$C$72,3,FALSE)</f>
        <v>-87.889011999999994</v>
      </c>
      <c r="L356" t="s">
        <v>67</v>
      </c>
      <c r="M356">
        <f>VLOOKUP(L356,Key!$A$1:$C$72,2,FALSE)</f>
        <v>43.074890000000003</v>
      </c>
      <c r="N356">
        <f>VLOOKUP(L356,Key!$A$1:$C$72,3,FALSE)</f>
        <v>-87.882810000000006</v>
      </c>
      <c r="O356">
        <v>22</v>
      </c>
      <c r="P356">
        <v>0</v>
      </c>
      <c r="Q356">
        <v>3.3</v>
      </c>
      <c r="R356">
        <v>3.1</v>
      </c>
      <c r="S356">
        <v>132</v>
      </c>
      <c r="T356">
        <f t="shared" si="53"/>
        <v>-1</v>
      </c>
      <c r="U356" s="1">
        <v>42818</v>
      </c>
      <c r="V356" s="3">
        <f t="shared" si="47"/>
        <v>42795</v>
      </c>
      <c r="W356" s="4">
        <f t="shared" si="54"/>
        <v>42818</v>
      </c>
      <c r="X356" s="1" t="str">
        <f t="shared" si="48"/>
        <v>Friday</v>
      </c>
      <c r="Y356" s="2">
        <v>0.48821759259259262</v>
      </c>
      <c r="Z356" s="2">
        <f t="shared" si="49"/>
        <v>0.5</v>
      </c>
      <c r="AA356">
        <f>1</f>
        <v>1</v>
      </c>
      <c r="AB356" s="1">
        <v>42818</v>
      </c>
      <c r="AC356" s="3">
        <f t="shared" si="50"/>
        <v>42795</v>
      </c>
      <c r="AD356" s="4">
        <f t="shared" si="55"/>
        <v>42818</v>
      </c>
      <c r="AE356" s="1" t="str">
        <f t="shared" si="51"/>
        <v>Friday</v>
      </c>
      <c r="AF356" s="2">
        <v>0.50354166666666667</v>
      </c>
      <c r="AG356" s="2">
        <f t="shared" si="52"/>
        <v>0.5</v>
      </c>
      <c r="AH356" t="s">
        <v>27</v>
      </c>
    </row>
    <row r="357" spans="1:34" x14ac:dyDescent="0.25">
      <c r="A357">
        <v>1550095</v>
      </c>
      <c r="B357" t="s">
        <v>88</v>
      </c>
      <c r="E357">
        <v>53217</v>
      </c>
      <c r="F357" t="s">
        <v>23</v>
      </c>
      <c r="G357" t="s">
        <v>89</v>
      </c>
      <c r="H357">
        <v>5571</v>
      </c>
      <c r="I357" t="s">
        <v>40</v>
      </c>
      <c r="J357">
        <f>VLOOKUP(I357,Key!$A$1:$C$72,2,FALSE)</f>
        <v>43.031480000000002</v>
      </c>
      <c r="K357">
        <f>VLOOKUP(I357,Key!$A$1:$C$72,3,FALSE)</f>
        <v>-87.908169999999998</v>
      </c>
      <c r="L357" t="s">
        <v>40</v>
      </c>
      <c r="M357">
        <f>VLOOKUP(L357,Key!$A$1:$C$72,2,FALSE)</f>
        <v>43.031480000000002</v>
      </c>
      <c r="N357">
        <f>VLOOKUP(L357,Key!$A$1:$C$72,3,FALSE)</f>
        <v>-87.908169999999998</v>
      </c>
      <c r="O357">
        <v>82</v>
      </c>
      <c r="P357">
        <v>6</v>
      </c>
      <c r="Q357">
        <v>12.3</v>
      </c>
      <c r="R357">
        <v>11.7</v>
      </c>
      <c r="S357">
        <v>492</v>
      </c>
      <c r="T357">
        <f t="shared" si="53"/>
        <v>-1</v>
      </c>
      <c r="U357" s="1">
        <v>42818</v>
      </c>
      <c r="V357" s="3">
        <f t="shared" si="47"/>
        <v>42795</v>
      </c>
      <c r="W357" s="4">
        <f t="shared" si="54"/>
        <v>42818</v>
      </c>
      <c r="X357" s="1" t="str">
        <f t="shared" si="48"/>
        <v>Friday</v>
      </c>
      <c r="Y357" s="2">
        <v>0.50160879629629629</v>
      </c>
      <c r="Z357" s="2">
        <f t="shared" si="49"/>
        <v>0.5</v>
      </c>
      <c r="AA357">
        <f>1</f>
        <v>1</v>
      </c>
      <c r="AB357" s="1">
        <v>42818</v>
      </c>
      <c r="AC357" s="3">
        <f t="shared" si="50"/>
        <v>42795</v>
      </c>
      <c r="AD357" s="4">
        <f t="shared" si="55"/>
        <v>42818</v>
      </c>
      <c r="AE357" s="1" t="str">
        <f t="shared" si="51"/>
        <v>Friday</v>
      </c>
      <c r="AF357" s="2">
        <v>0.55879629629629635</v>
      </c>
      <c r="AG357" s="2">
        <f t="shared" si="52"/>
        <v>0.54166666666666663</v>
      </c>
      <c r="AH357" t="s">
        <v>35</v>
      </c>
    </row>
    <row r="358" spans="1:34" x14ac:dyDescent="0.25">
      <c r="A358">
        <v>1550162</v>
      </c>
      <c r="B358" t="s">
        <v>88</v>
      </c>
      <c r="E358">
        <v>53051</v>
      </c>
      <c r="F358" t="s">
        <v>23</v>
      </c>
      <c r="G358" t="s">
        <v>89</v>
      </c>
      <c r="H358">
        <v>5587</v>
      </c>
      <c r="I358" t="s">
        <v>80</v>
      </c>
      <c r="J358">
        <f>VLOOKUP(I358,Key!$A$1:$C$72,2,FALSE)</f>
        <v>43.052460000000004</v>
      </c>
      <c r="K358">
        <f>VLOOKUP(I358,Key!$A$1:$C$72,3,FALSE)</f>
        <v>-87.891000000000005</v>
      </c>
      <c r="L358" t="s">
        <v>34</v>
      </c>
      <c r="M358">
        <f>VLOOKUP(L358,Key!$A$1:$C$72,2,FALSE)</f>
        <v>43.036900000000003</v>
      </c>
      <c r="N358">
        <f>VLOOKUP(L358,Key!$A$1:$C$72,3,FALSE)</f>
        <v>-87.89667</v>
      </c>
      <c r="O358">
        <v>98</v>
      </c>
      <c r="P358">
        <v>9</v>
      </c>
      <c r="Q358">
        <v>14.7</v>
      </c>
      <c r="R358">
        <v>14</v>
      </c>
      <c r="S358">
        <v>588</v>
      </c>
      <c r="T358">
        <f t="shared" si="53"/>
        <v>-1</v>
      </c>
      <c r="U358" s="1">
        <v>42818</v>
      </c>
      <c r="V358" s="3">
        <f t="shared" si="47"/>
        <v>42795</v>
      </c>
      <c r="W358" s="4">
        <f t="shared" si="54"/>
        <v>42818</v>
      </c>
      <c r="X358" s="1" t="str">
        <f t="shared" si="48"/>
        <v>Friday</v>
      </c>
      <c r="Y358" s="2">
        <v>0.54033564814814816</v>
      </c>
      <c r="Z358" s="2">
        <f t="shared" si="49"/>
        <v>0.54166666666666663</v>
      </c>
      <c r="AA358">
        <f>1</f>
        <v>1</v>
      </c>
      <c r="AB358" s="1">
        <v>42818</v>
      </c>
      <c r="AC358" s="3">
        <f t="shared" si="50"/>
        <v>42795</v>
      </c>
      <c r="AD358" s="4">
        <f t="shared" si="55"/>
        <v>42818</v>
      </c>
      <c r="AE358" s="1" t="str">
        <f t="shared" si="51"/>
        <v>Friday</v>
      </c>
      <c r="AF358" s="2">
        <v>0.60840277777777774</v>
      </c>
      <c r="AG358" s="2">
        <f t="shared" si="52"/>
        <v>0.625</v>
      </c>
      <c r="AH358" t="s">
        <v>27</v>
      </c>
    </row>
    <row r="359" spans="1:34" x14ac:dyDescent="0.25">
      <c r="A359">
        <v>1550167</v>
      </c>
      <c r="B359" t="s">
        <v>88</v>
      </c>
      <c r="E359">
        <v>19490</v>
      </c>
      <c r="F359" t="s">
        <v>23</v>
      </c>
      <c r="G359" t="s">
        <v>89</v>
      </c>
      <c r="H359">
        <v>11096</v>
      </c>
      <c r="I359" t="s">
        <v>80</v>
      </c>
      <c r="J359">
        <f>VLOOKUP(I359,Key!$A$1:$C$72,2,FALSE)</f>
        <v>43.052460000000004</v>
      </c>
      <c r="K359">
        <f>VLOOKUP(I359,Key!$A$1:$C$72,3,FALSE)</f>
        <v>-87.891000000000005</v>
      </c>
      <c r="L359" t="s">
        <v>80</v>
      </c>
      <c r="M359">
        <f>VLOOKUP(L359,Key!$A$1:$C$72,2,FALSE)</f>
        <v>43.052460000000004</v>
      </c>
      <c r="N359">
        <f>VLOOKUP(L359,Key!$A$1:$C$72,3,FALSE)</f>
        <v>-87.891000000000005</v>
      </c>
      <c r="O359">
        <v>46</v>
      </c>
      <c r="P359">
        <v>3</v>
      </c>
      <c r="Q359">
        <v>6.9</v>
      </c>
      <c r="R359">
        <v>6.6</v>
      </c>
      <c r="S359">
        <v>276</v>
      </c>
      <c r="T359">
        <f t="shared" si="53"/>
        <v>-1</v>
      </c>
      <c r="U359" s="1">
        <v>42818</v>
      </c>
      <c r="V359" s="3">
        <f t="shared" si="47"/>
        <v>42795</v>
      </c>
      <c r="W359" s="4">
        <f t="shared" si="54"/>
        <v>42818</v>
      </c>
      <c r="X359" s="1" t="str">
        <f t="shared" si="48"/>
        <v>Friday</v>
      </c>
      <c r="Y359" s="2">
        <v>0.54238425925925926</v>
      </c>
      <c r="Z359" s="2">
        <f t="shared" si="49"/>
        <v>0.54166666666666663</v>
      </c>
      <c r="AA359">
        <f>1</f>
        <v>1</v>
      </c>
      <c r="AB359" s="1">
        <v>42818</v>
      </c>
      <c r="AC359" s="3">
        <f t="shared" si="50"/>
        <v>42795</v>
      </c>
      <c r="AD359" s="4">
        <f t="shared" si="55"/>
        <v>42818</v>
      </c>
      <c r="AE359" s="1" t="str">
        <f t="shared" si="51"/>
        <v>Friday</v>
      </c>
      <c r="AF359" s="2">
        <v>0.57444444444444442</v>
      </c>
      <c r="AG359" s="2">
        <f t="shared" si="52"/>
        <v>0.58333333333333326</v>
      </c>
      <c r="AH359" t="s">
        <v>35</v>
      </c>
    </row>
    <row r="360" spans="1:34" x14ac:dyDescent="0.25">
      <c r="A360">
        <v>1550277</v>
      </c>
      <c r="B360" t="s">
        <v>88</v>
      </c>
      <c r="E360">
        <v>46516</v>
      </c>
      <c r="F360" t="s">
        <v>23</v>
      </c>
      <c r="G360" t="s">
        <v>89</v>
      </c>
      <c r="H360">
        <v>5473</v>
      </c>
      <c r="I360" t="s">
        <v>36</v>
      </c>
      <c r="J360">
        <f>VLOOKUP(I360,Key!$A$1:$C$72,2,FALSE)</f>
        <v>43.038580000000003</v>
      </c>
      <c r="K360">
        <f>VLOOKUP(I360,Key!$A$1:$C$72,3,FALSE)</f>
        <v>-87.90934</v>
      </c>
      <c r="L360" t="s">
        <v>32</v>
      </c>
      <c r="M360">
        <f>VLOOKUP(L360,Key!$A$1:$C$72,2,FALSE)</f>
        <v>43.038719999999998</v>
      </c>
      <c r="N360">
        <f>VLOOKUP(L360,Key!$A$1:$C$72,3,FALSE)</f>
        <v>-87.905339999999995</v>
      </c>
      <c r="O360">
        <v>26</v>
      </c>
      <c r="P360">
        <v>0</v>
      </c>
      <c r="Q360">
        <v>3.9</v>
      </c>
      <c r="R360">
        <v>3.7</v>
      </c>
      <c r="S360">
        <v>156</v>
      </c>
      <c r="T360">
        <f t="shared" si="53"/>
        <v>-1</v>
      </c>
      <c r="U360" s="1">
        <v>42818</v>
      </c>
      <c r="V360" s="3">
        <f t="shared" si="47"/>
        <v>42795</v>
      </c>
      <c r="W360" s="4">
        <f t="shared" si="54"/>
        <v>42818</v>
      </c>
      <c r="X360" s="1" t="str">
        <f t="shared" si="48"/>
        <v>Friday</v>
      </c>
      <c r="Y360" s="2">
        <v>0.58341435185185186</v>
      </c>
      <c r="Z360" s="2">
        <f t="shared" si="49"/>
        <v>0.58333333333333326</v>
      </c>
      <c r="AA360">
        <f>1</f>
        <v>1</v>
      </c>
      <c r="AB360" s="1">
        <v>42818</v>
      </c>
      <c r="AC360" s="3">
        <f t="shared" si="50"/>
        <v>42795</v>
      </c>
      <c r="AD360" s="4">
        <f t="shared" si="55"/>
        <v>42818</v>
      </c>
      <c r="AE360" s="1" t="str">
        <f t="shared" si="51"/>
        <v>Friday</v>
      </c>
      <c r="AF360" s="2">
        <v>0.6014004629629629</v>
      </c>
      <c r="AG360" s="2">
        <f t="shared" si="52"/>
        <v>0.58333333333333326</v>
      </c>
      <c r="AH360" t="s">
        <v>27</v>
      </c>
    </row>
    <row r="361" spans="1:34" x14ac:dyDescent="0.25">
      <c r="A361">
        <v>1382213</v>
      </c>
      <c r="B361" t="s">
        <v>88</v>
      </c>
      <c r="E361">
        <v>53211</v>
      </c>
      <c r="F361" t="s">
        <v>23</v>
      </c>
      <c r="G361" t="s">
        <v>89</v>
      </c>
      <c r="H361">
        <v>5569</v>
      </c>
      <c r="I361" t="s">
        <v>80</v>
      </c>
      <c r="J361">
        <f>VLOOKUP(I361,Key!$A$1:$C$72,2,FALSE)</f>
        <v>43.052460000000004</v>
      </c>
      <c r="K361">
        <f>VLOOKUP(I361,Key!$A$1:$C$72,3,FALSE)</f>
        <v>-87.891000000000005</v>
      </c>
      <c r="L361" t="s">
        <v>34</v>
      </c>
      <c r="M361">
        <f>VLOOKUP(L361,Key!$A$1:$C$72,2,FALSE)</f>
        <v>43.036900000000003</v>
      </c>
      <c r="N361">
        <f>VLOOKUP(L361,Key!$A$1:$C$72,3,FALSE)</f>
        <v>-87.89667</v>
      </c>
      <c r="O361">
        <v>7</v>
      </c>
      <c r="P361">
        <v>0</v>
      </c>
      <c r="Q361">
        <v>1.1000000000000001</v>
      </c>
      <c r="R361">
        <v>1</v>
      </c>
      <c r="S361">
        <v>42</v>
      </c>
      <c r="T361">
        <f t="shared" si="53"/>
        <v>-1</v>
      </c>
      <c r="U361" s="1">
        <v>42818</v>
      </c>
      <c r="V361" s="3">
        <f t="shared" si="47"/>
        <v>42795</v>
      </c>
      <c r="W361" s="4">
        <f t="shared" si="54"/>
        <v>42818</v>
      </c>
      <c r="X361" s="1" t="str">
        <f t="shared" si="48"/>
        <v>Friday</v>
      </c>
      <c r="Y361" s="2">
        <v>0.6526157407407408</v>
      </c>
      <c r="Z361" s="2">
        <f t="shared" si="49"/>
        <v>0.66666666666666663</v>
      </c>
      <c r="AA361">
        <f>1</f>
        <v>1</v>
      </c>
      <c r="AB361" s="1">
        <v>42818</v>
      </c>
      <c r="AC361" s="3">
        <f t="shared" si="50"/>
        <v>42795</v>
      </c>
      <c r="AD361" s="4">
        <f t="shared" si="55"/>
        <v>42818</v>
      </c>
      <c r="AE361" s="1" t="str">
        <f t="shared" si="51"/>
        <v>Friday</v>
      </c>
      <c r="AF361" s="2">
        <v>0.65728009259259257</v>
      </c>
      <c r="AG361" s="2">
        <f t="shared" si="52"/>
        <v>0.66666666666666663</v>
      </c>
      <c r="AH361" t="s">
        <v>27</v>
      </c>
    </row>
    <row r="362" spans="1:34" x14ac:dyDescent="0.25">
      <c r="A362">
        <v>1550480</v>
      </c>
      <c r="B362" t="s">
        <v>88</v>
      </c>
      <c r="E362">
        <v>53208</v>
      </c>
      <c r="F362" t="s">
        <v>23</v>
      </c>
      <c r="G362" t="s">
        <v>89</v>
      </c>
      <c r="H362">
        <v>77</v>
      </c>
      <c r="I362" t="s">
        <v>62</v>
      </c>
      <c r="J362">
        <f>VLOOKUP(I362,Key!$A$1:$C$72,2,FALSE)</f>
        <v>43.058010000000003</v>
      </c>
      <c r="K362">
        <f>VLOOKUP(I362,Key!$A$1:$C$72,3,FALSE)</f>
        <v>-87.877300000000005</v>
      </c>
      <c r="L362" t="s">
        <v>62</v>
      </c>
      <c r="M362">
        <f>VLOOKUP(L362,Key!$A$1:$C$72,2,FALSE)</f>
        <v>43.058010000000003</v>
      </c>
      <c r="N362">
        <f>VLOOKUP(L362,Key!$A$1:$C$72,3,FALSE)</f>
        <v>-87.877300000000005</v>
      </c>
      <c r="O362">
        <v>41</v>
      </c>
      <c r="P362">
        <v>3</v>
      </c>
      <c r="Q362">
        <v>6.2</v>
      </c>
      <c r="R362">
        <v>5.8</v>
      </c>
      <c r="S362">
        <v>246</v>
      </c>
      <c r="T362">
        <f t="shared" si="53"/>
        <v>-1</v>
      </c>
      <c r="U362" s="1">
        <v>42818</v>
      </c>
      <c r="V362" s="3">
        <f t="shared" si="47"/>
        <v>42795</v>
      </c>
      <c r="W362" s="4">
        <f t="shared" si="54"/>
        <v>42818</v>
      </c>
      <c r="X362" s="1" t="str">
        <f t="shared" si="48"/>
        <v>Friday</v>
      </c>
      <c r="Y362" s="2">
        <v>0.66886574074074068</v>
      </c>
      <c r="Z362" s="2">
        <f t="shared" si="49"/>
        <v>0.66666666666666663</v>
      </c>
      <c r="AA362">
        <f>1</f>
        <v>1</v>
      </c>
      <c r="AB362" s="1">
        <v>42818</v>
      </c>
      <c r="AC362" s="3">
        <f t="shared" si="50"/>
        <v>42795</v>
      </c>
      <c r="AD362" s="4">
        <f t="shared" si="55"/>
        <v>42818</v>
      </c>
      <c r="AE362" s="1" t="str">
        <f t="shared" si="51"/>
        <v>Friday</v>
      </c>
      <c r="AF362" s="2">
        <v>0.69776620370370368</v>
      </c>
      <c r="AG362" s="2">
        <f t="shared" si="52"/>
        <v>0.70833333333333326</v>
      </c>
      <c r="AH362" t="s">
        <v>35</v>
      </c>
    </row>
    <row r="363" spans="1:34" x14ac:dyDescent="0.25">
      <c r="A363">
        <v>1553218</v>
      </c>
      <c r="B363" t="s">
        <v>88</v>
      </c>
      <c r="E363">
        <v>53207</v>
      </c>
      <c r="F363" t="s">
        <v>23</v>
      </c>
      <c r="G363" t="s">
        <v>89</v>
      </c>
      <c r="H363">
        <v>243</v>
      </c>
      <c r="I363" t="s">
        <v>36</v>
      </c>
      <c r="J363">
        <f>VLOOKUP(I363,Key!$A$1:$C$72,2,FALSE)</f>
        <v>43.038580000000003</v>
      </c>
      <c r="K363">
        <f>VLOOKUP(I363,Key!$A$1:$C$72,3,FALSE)</f>
        <v>-87.90934</v>
      </c>
      <c r="L363" t="s">
        <v>38</v>
      </c>
      <c r="M363">
        <f>VLOOKUP(L363,Key!$A$1:$C$72,2,FALSE)</f>
        <v>43.004728999999998</v>
      </c>
      <c r="N363">
        <f>VLOOKUP(L363,Key!$A$1:$C$72,3,FALSE)</f>
        <v>-87.905463999999995</v>
      </c>
      <c r="O363">
        <v>20</v>
      </c>
      <c r="P363">
        <v>0</v>
      </c>
      <c r="Q363">
        <v>3</v>
      </c>
      <c r="R363">
        <v>2.9</v>
      </c>
      <c r="S363">
        <v>120</v>
      </c>
      <c r="T363">
        <f t="shared" si="53"/>
        <v>-1</v>
      </c>
      <c r="U363" s="1">
        <v>42819</v>
      </c>
      <c r="V363" s="3">
        <f t="shared" si="47"/>
        <v>42795</v>
      </c>
      <c r="W363" s="4">
        <f t="shared" si="54"/>
        <v>42819</v>
      </c>
      <c r="X363" s="1" t="str">
        <f t="shared" si="48"/>
        <v>Saturday</v>
      </c>
      <c r="Y363" s="2">
        <v>0.96255787037037033</v>
      </c>
      <c r="Z363" s="2">
        <f t="shared" si="49"/>
        <v>0.95833333333333326</v>
      </c>
      <c r="AA363">
        <f>1</f>
        <v>1</v>
      </c>
      <c r="AB363" s="1">
        <v>42819</v>
      </c>
      <c r="AC363" s="3">
        <f t="shared" si="50"/>
        <v>42795</v>
      </c>
      <c r="AD363" s="4">
        <f t="shared" si="55"/>
        <v>42819</v>
      </c>
      <c r="AE363" s="1" t="str">
        <f t="shared" si="51"/>
        <v>Saturday</v>
      </c>
      <c r="AF363" s="2">
        <v>0.97685185185185175</v>
      </c>
      <c r="AG363" s="2">
        <f t="shared" si="52"/>
        <v>0.95833333333333326</v>
      </c>
      <c r="AH363" t="s">
        <v>27</v>
      </c>
    </row>
    <row r="364" spans="1:34" x14ac:dyDescent="0.25">
      <c r="A364">
        <v>1556026</v>
      </c>
      <c r="B364" t="s">
        <v>88</v>
      </c>
      <c r="F364" t="s">
        <v>23</v>
      </c>
      <c r="G364" t="s">
        <v>89</v>
      </c>
      <c r="H364">
        <v>11152</v>
      </c>
      <c r="I364" t="s">
        <v>26</v>
      </c>
      <c r="J364">
        <f>VLOOKUP(I364,Key!$A$1:$C$72,2,FALSE)</f>
        <v>43.060079999999999</v>
      </c>
      <c r="K364">
        <f>VLOOKUP(I364,Key!$A$1:$C$72,3,FALSE)</f>
        <v>-88.027349999999998</v>
      </c>
      <c r="L364" t="s">
        <v>59</v>
      </c>
      <c r="M364">
        <f>VLOOKUP(L364,Key!$A$1:$C$72,2,FALSE)</f>
        <v>43.060580000000002</v>
      </c>
      <c r="N364">
        <f>VLOOKUP(L364,Key!$A$1:$C$72,3,FALSE)</f>
        <v>-87.998589999999993</v>
      </c>
      <c r="O364">
        <v>16</v>
      </c>
      <c r="P364">
        <v>0</v>
      </c>
      <c r="Q364">
        <v>2.4</v>
      </c>
      <c r="R364">
        <v>2.2999999999999998</v>
      </c>
      <c r="S364">
        <v>96</v>
      </c>
      <c r="T364">
        <f t="shared" si="53"/>
        <v>-1</v>
      </c>
      <c r="U364" s="1">
        <v>42822</v>
      </c>
      <c r="V364" s="3">
        <f t="shared" si="47"/>
        <v>42795</v>
      </c>
      <c r="W364" s="4">
        <f t="shared" si="54"/>
        <v>42822</v>
      </c>
      <c r="X364" s="1" t="str">
        <f t="shared" si="48"/>
        <v>Tuesday</v>
      </c>
      <c r="Y364" s="2">
        <v>7.7939814814814809E-2</v>
      </c>
      <c r="Z364" s="2">
        <f t="shared" si="49"/>
        <v>8.3333333333333329E-2</v>
      </c>
      <c r="AA364">
        <f>1</f>
        <v>1</v>
      </c>
      <c r="AB364" s="1">
        <v>42822</v>
      </c>
      <c r="AC364" s="3">
        <f t="shared" si="50"/>
        <v>42795</v>
      </c>
      <c r="AD364" s="4">
        <f t="shared" si="55"/>
        <v>42822</v>
      </c>
      <c r="AE364" s="1" t="str">
        <f t="shared" si="51"/>
        <v>Tuesday</v>
      </c>
      <c r="AF364" s="2">
        <v>8.9502314814814812E-2</v>
      </c>
      <c r="AG364" s="2">
        <f t="shared" si="52"/>
        <v>8.3333333333333329E-2</v>
      </c>
      <c r="AH364" t="s">
        <v>27</v>
      </c>
    </row>
    <row r="365" spans="1:34" x14ac:dyDescent="0.25">
      <c r="A365">
        <v>1556578</v>
      </c>
      <c r="B365" t="s">
        <v>88</v>
      </c>
      <c r="F365" t="s">
        <v>23</v>
      </c>
      <c r="G365" t="s">
        <v>89</v>
      </c>
      <c r="H365">
        <v>173</v>
      </c>
      <c r="I365" t="s">
        <v>40</v>
      </c>
      <c r="J365">
        <f>VLOOKUP(I365,Key!$A$1:$C$72,2,FALSE)</f>
        <v>43.031480000000002</v>
      </c>
      <c r="K365">
        <f>VLOOKUP(I365,Key!$A$1:$C$72,3,FALSE)</f>
        <v>-87.908169999999998</v>
      </c>
      <c r="L365" t="s">
        <v>40</v>
      </c>
      <c r="M365">
        <f>VLOOKUP(L365,Key!$A$1:$C$72,2,FALSE)</f>
        <v>43.031480000000002</v>
      </c>
      <c r="N365">
        <f>VLOOKUP(L365,Key!$A$1:$C$72,3,FALSE)</f>
        <v>-87.908169999999998</v>
      </c>
      <c r="O365">
        <v>40</v>
      </c>
      <c r="P365">
        <v>3</v>
      </c>
      <c r="Q365">
        <v>6</v>
      </c>
      <c r="R365">
        <v>5.7</v>
      </c>
      <c r="S365">
        <v>240</v>
      </c>
      <c r="T365">
        <f t="shared" si="53"/>
        <v>-1</v>
      </c>
      <c r="U365" s="1">
        <v>42822</v>
      </c>
      <c r="V365" s="3">
        <f t="shared" si="47"/>
        <v>42795</v>
      </c>
      <c r="W365" s="4">
        <f t="shared" si="54"/>
        <v>42822</v>
      </c>
      <c r="X365" s="1" t="str">
        <f t="shared" si="48"/>
        <v>Tuesday</v>
      </c>
      <c r="Y365" s="2">
        <v>0.71837962962962953</v>
      </c>
      <c r="Z365" s="2">
        <f t="shared" si="49"/>
        <v>0.70833333333333326</v>
      </c>
      <c r="AA365">
        <f>1</f>
        <v>1</v>
      </c>
      <c r="AB365" s="1">
        <v>42822</v>
      </c>
      <c r="AC365" s="3">
        <f t="shared" si="50"/>
        <v>42795</v>
      </c>
      <c r="AD365" s="4">
        <f t="shared" si="55"/>
        <v>42822</v>
      </c>
      <c r="AE365" s="1" t="str">
        <f t="shared" si="51"/>
        <v>Tuesday</v>
      </c>
      <c r="AF365" s="2">
        <v>0.74622685185185189</v>
      </c>
      <c r="AG365" s="2">
        <f t="shared" si="52"/>
        <v>0.75</v>
      </c>
      <c r="AH365" t="s">
        <v>35</v>
      </c>
    </row>
    <row r="366" spans="1:34" x14ac:dyDescent="0.25">
      <c r="A366">
        <v>1500929</v>
      </c>
      <c r="B366" t="s">
        <v>88</v>
      </c>
      <c r="E366">
        <v>53211</v>
      </c>
      <c r="F366" t="s">
        <v>23</v>
      </c>
      <c r="G366" t="s">
        <v>89</v>
      </c>
      <c r="H366">
        <v>960</v>
      </c>
      <c r="I366" t="s">
        <v>76</v>
      </c>
      <c r="J366">
        <f>VLOOKUP(I366,Key!$A$1:$C$72,2,FALSE)</f>
        <v>43.063749000000001</v>
      </c>
      <c r="K366">
        <f>VLOOKUP(I366,Key!$A$1:$C$72,3,FALSE)</f>
        <v>-87.887962999999999</v>
      </c>
      <c r="L366" t="s">
        <v>63</v>
      </c>
      <c r="M366">
        <f>VLOOKUP(L366,Key!$A$1:$C$72,2,FALSE)</f>
        <v>43.078530000000001</v>
      </c>
      <c r="N366">
        <f>VLOOKUP(L366,Key!$A$1:$C$72,3,FALSE)</f>
        <v>-87.882620000000003</v>
      </c>
      <c r="O366">
        <v>8</v>
      </c>
      <c r="P366">
        <v>0</v>
      </c>
      <c r="Q366">
        <v>1.2</v>
      </c>
      <c r="R366">
        <v>1.1000000000000001</v>
      </c>
      <c r="S366">
        <v>48</v>
      </c>
      <c r="T366">
        <f t="shared" si="53"/>
        <v>-1</v>
      </c>
      <c r="U366" s="1">
        <v>42824</v>
      </c>
      <c r="V366" s="3">
        <f t="shared" si="47"/>
        <v>42795</v>
      </c>
      <c r="W366" s="4">
        <f t="shared" si="54"/>
        <v>42824</v>
      </c>
      <c r="X366" s="1" t="str">
        <f t="shared" si="48"/>
        <v>Thursday</v>
      </c>
      <c r="Y366" s="2">
        <v>0.34270833333333334</v>
      </c>
      <c r="Z366" s="2">
        <f t="shared" si="49"/>
        <v>0.33333333333333331</v>
      </c>
      <c r="AA366">
        <f>1</f>
        <v>1</v>
      </c>
      <c r="AB366" s="1">
        <v>42824</v>
      </c>
      <c r="AC366" s="3">
        <f t="shared" si="50"/>
        <v>42795</v>
      </c>
      <c r="AD366" s="4">
        <f t="shared" si="55"/>
        <v>42824</v>
      </c>
      <c r="AE366" s="1" t="str">
        <f t="shared" si="51"/>
        <v>Thursday</v>
      </c>
      <c r="AF366" s="2">
        <v>0.3479976851851852</v>
      </c>
      <c r="AG366" s="2">
        <f t="shared" si="52"/>
        <v>0.33333333333333331</v>
      </c>
      <c r="AH366" t="s">
        <v>27</v>
      </c>
    </row>
    <row r="367" spans="1:34" x14ac:dyDescent="0.25">
      <c r="A367">
        <v>1424290</v>
      </c>
      <c r="B367" t="s">
        <v>88</v>
      </c>
      <c r="E367">
        <v>53211</v>
      </c>
      <c r="F367" t="s">
        <v>23</v>
      </c>
      <c r="G367" t="s">
        <v>89</v>
      </c>
      <c r="H367">
        <v>45</v>
      </c>
      <c r="I367" t="s">
        <v>78</v>
      </c>
      <c r="J367">
        <f>VLOOKUP(I367,Key!$A$1:$C$72,2,FALSE)</f>
        <v>43.060250000000003</v>
      </c>
      <c r="K367">
        <f>VLOOKUP(I367,Key!$A$1:$C$72,3,FALSE)</f>
        <v>-87.892169999999993</v>
      </c>
      <c r="L367" t="s">
        <v>61</v>
      </c>
      <c r="M367">
        <f>VLOOKUP(L367,Key!$A$1:$C$72,2,FALSE)</f>
        <v>43.058619999999998</v>
      </c>
      <c r="N367">
        <f>VLOOKUP(L367,Key!$A$1:$C$72,3,FALSE)</f>
        <v>-87.885319999999993</v>
      </c>
      <c r="O367">
        <v>5</v>
      </c>
      <c r="P367">
        <v>0</v>
      </c>
      <c r="Q367">
        <v>0.8</v>
      </c>
      <c r="R367">
        <v>0.7</v>
      </c>
      <c r="S367">
        <v>30</v>
      </c>
      <c r="T367">
        <f t="shared" si="53"/>
        <v>-1</v>
      </c>
      <c r="U367" s="1">
        <v>42824</v>
      </c>
      <c r="V367" s="3">
        <f t="shared" si="47"/>
        <v>42795</v>
      </c>
      <c r="W367" s="4">
        <f t="shared" si="54"/>
        <v>42824</v>
      </c>
      <c r="X367" s="1" t="str">
        <f t="shared" si="48"/>
        <v>Thursday</v>
      </c>
      <c r="Y367" s="2">
        <v>0.6506481481481482</v>
      </c>
      <c r="Z367" s="2">
        <f t="shared" si="49"/>
        <v>0.66666666666666663</v>
      </c>
      <c r="AA367">
        <f>1</f>
        <v>1</v>
      </c>
      <c r="AB367" s="1">
        <v>42824</v>
      </c>
      <c r="AC367" s="3">
        <f t="shared" si="50"/>
        <v>42795</v>
      </c>
      <c r="AD367" s="4">
        <f t="shared" si="55"/>
        <v>42824</v>
      </c>
      <c r="AE367" s="1" t="str">
        <f t="shared" si="51"/>
        <v>Thursday</v>
      </c>
      <c r="AF367" s="2">
        <v>0.65378472222222228</v>
      </c>
      <c r="AG367" s="2">
        <f t="shared" si="52"/>
        <v>0.66666666666666663</v>
      </c>
      <c r="AH367" t="s">
        <v>27</v>
      </c>
    </row>
    <row r="368" spans="1:34" x14ac:dyDescent="0.25">
      <c r="A368">
        <v>1512004</v>
      </c>
      <c r="B368" t="s">
        <v>88</v>
      </c>
      <c r="E368">
        <v>53126</v>
      </c>
      <c r="F368" t="s">
        <v>23</v>
      </c>
      <c r="G368" t="s">
        <v>89</v>
      </c>
      <c r="H368">
        <v>223</v>
      </c>
      <c r="I368" t="s">
        <v>31</v>
      </c>
      <c r="J368">
        <f>VLOOKUP(I368,Key!$A$1:$C$72,2,FALSE)</f>
        <v>43.03519</v>
      </c>
      <c r="K368">
        <f>VLOOKUP(I368,Key!$A$1:$C$72,3,FALSE)</f>
        <v>-87.907390000000007</v>
      </c>
      <c r="L368" t="s">
        <v>31</v>
      </c>
      <c r="M368">
        <f>VLOOKUP(L368,Key!$A$1:$C$72,2,FALSE)</f>
        <v>43.03519</v>
      </c>
      <c r="N368">
        <f>VLOOKUP(L368,Key!$A$1:$C$72,3,FALSE)</f>
        <v>-87.907390000000007</v>
      </c>
      <c r="O368">
        <v>79</v>
      </c>
      <c r="P368">
        <v>6</v>
      </c>
      <c r="Q368">
        <v>11.9</v>
      </c>
      <c r="R368">
        <v>11.3</v>
      </c>
      <c r="S368">
        <v>474</v>
      </c>
      <c r="T368">
        <f t="shared" si="53"/>
        <v>-1</v>
      </c>
      <c r="U368" s="1">
        <v>42825</v>
      </c>
      <c r="V368" s="3">
        <f t="shared" si="47"/>
        <v>42795</v>
      </c>
      <c r="W368" s="4">
        <f t="shared" si="54"/>
        <v>42825</v>
      </c>
      <c r="X368" s="1" t="str">
        <f t="shared" si="48"/>
        <v>Friday</v>
      </c>
      <c r="Y368" s="2">
        <v>0.65134259259259253</v>
      </c>
      <c r="Z368" s="2">
        <f t="shared" si="49"/>
        <v>0.66666666666666663</v>
      </c>
      <c r="AA368">
        <f>1</f>
        <v>1</v>
      </c>
      <c r="AB368" s="1">
        <v>42825</v>
      </c>
      <c r="AC368" s="3">
        <f t="shared" si="50"/>
        <v>42795</v>
      </c>
      <c r="AD368" s="4">
        <f t="shared" si="55"/>
        <v>42825</v>
      </c>
      <c r="AE368" s="1" t="str">
        <f t="shared" si="51"/>
        <v>Friday</v>
      </c>
      <c r="AF368" s="2">
        <v>0.70623842592592589</v>
      </c>
      <c r="AG368" s="2">
        <f t="shared" si="52"/>
        <v>0.70833333333333326</v>
      </c>
      <c r="AH368" t="s">
        <v>35</v>
      </c>
    </row>
    <row r="369" spans="1:34" x14ac:dyDescent="0.25">
      <c r="A369">
        <v>1559220</v>
      </c>
      <c r="B369" t="s">
        <v>88</v>
      </c>
      <c r="E369">
        <v>53217</v>
      </c>
      <c r="F369" t="s">
        <v>23</v>
      </c>
      <c r="G369" t="s">
        <v>89</v>
      </c>
      <c r="H369">
        <v>46</v>
      </c>
      <c r="I369" t="s">
        <v>30</v>
      </c>
      <c r="J369">
        <f>VLOOKUP(I369,Key!$A$1:$C$72,2,FALSE)</f>
        <v>43.05847</v>
      </c>
      <c r="K369">
        <f>VLOOKUP(I369,Key!$A$1:$C$72,3,FALSE)</f>
        <v>-87.898079999999993</v>
      </c>
      <c r="L369" t="s">
        <v>30</v>
      </c>
      <c r="M369">
        <f>VLOOKUP(L369,Key!$A$1:$C$72,2,FALSE)</f>
        <v>43.05847</v>
      </c>
      <c r="N369">
        <f>VLOOKUP(L369,Key!$A$1:$C$72,3,FALSE)</f>
        <v>-87.898079999999993</v>
      </c>
      <c r="O369">
        <v>50</v>
      </c>
      <c r="P369">
        <v>3</v>
      </c>
      <c r="Q369">
        <v>7.5</v>
      </c>
      <c r="R369">
        <v>7.1</v>
      </c>
      <c r="S369">
        <v>300</v>
      </c>
      <c r="T369">
        <f t="shared" si="53"/>
        <v>-1</v>
      </c>
      <c r="U369" s="1">
        <v>42825</v>
      </c>
      <c r="V369" s="3">
        <f t="shared" si="47"/>
        <v>42795</v>
      </c>
      <c r="W369" s="4">
        <f t="shared" si="54"/>
        <v>42825</v>
      </c>
      <c r="X369" s="1" t="str">
        <f t="shared" si="48"/>
        <v>Friday</v>
      </c>
      <c r="Y369" s="2">
        <v>0.79207175925925932</v>
      </c>
      <c r="Z369" s="2">
        <f t="shared" si="49"/>
        <v>0.79166666666666663</v>
      </c>
      <c r="AA369">
        <f>1</f>
        <v>1</v>
      </c>
      <c r="AB369" s="1">
        <v>42825</v>
      </c>
      <c r="AC369" s="3">
        <f t="shared" si="50"/>
        <v>42795</v>
      </c>
      <c r="AD369" s="4">
        <f t="shared" si="55"/>
        <v>42825</v>
      </c>
      <c r="AE369" s="1" t="str">
        <f t="shared" si="51"/>
        <v>Friday</v>
      </c>
      <c r="AF369" s="2">
        <v>0.82652777777777775</v>
      </c>
      <c r="AG369" s="2">
        <f t="shared" si="52"/>
        <v>0.83333333333333326</v>
      </c>
      <c r="AH369" t="s">
        <v>35</v>
      </c>
    </row>
    <row r="370" spans="1:34" x14ac:dyDescent="0.25">
      <c r="A370">
        <v>1391484</v>
      </c>
      <c r="B370" t="s">
        <v>88</v>
      </c>
      <c r="E370">
        <v>53224</v>
      </c>
      <c r="F370" t="s">
        <v>23</v>
      </c>
      <c r="G370" t="s">
        <v>89</v>
      </c>
      <c r="H370">
        <v>5584</v>
      </c>
      <c r="I370" t="s">
        <v>75</v>
      </c>
      <c r="J370">
        <f>VLOOKUP(I370,Key!$A$1:$C$72,2,FALSE)</f>
        <v>43.056539999999998</v>
      </c>
      <c r="K370">
        <f>VLOOKUP(I370,Key!$A$1:$C$72,3,FALSE)</f>
        <v>-87.914370000000005</v>
      </c>
      <c r="L370" t="s">
        <v>73</v>
      </c>
      <c r="M370">
        <f>VLOOKUP(L370,Key!$A$1:$C$72,2,FALSE)</f>
        <v>43.040349999999997</v>
      </c>
      <c r="N370">
        <f>VLOOKUP(L370,Key!$A$1:$C$72,3,FALSE)</f>
        <v>-87.920760000000001</v>
      </c>
      <c r="O370">
        <v>10</v>
      </c>
      <c r="P370">
        <v>3</v>
      </c>
      <c r="Q370">
        <v>1.5</v>
      </c>
      <c r="R370">
        <v>1.4</v>
      </c>
      <c r="S370">
        <v>60</v>
      </c>
      <c r="T370">
        <f t="shared" si="53"/>
        <v>-1</v>
      </c>
      <c r="U370" s="1">
        <v>42795</v>
      </c>
      <c r="V370" s="3">
        <f t="shared" si="47"/>
        <v>42795</v>
      </c>
      <c r="W370" s="4">
        <f t="shared" si="54"/>
        <v>42795</v>
      </c>
      <c r="X370" s="1" t="str">
        <f t="shared" si="48"/>
        <v>Wednesday</v>
      </c>
      <c r="Y370" s="2">
        <v>0.52093749999999994</v>
      </c>
      <c r="Z370" s="2">
        <f t="shared" si="49"/>
        <v>0.54166666666666663</v>
      </c>
      <c r="AA370">
        <f>1</f>
        <v>1</v>
      </c>
      <c r="AB370" s="1">
        <v>42795</v>
      </c>
      <c r="AC370" s="3">
        <f t="shared" si="50"/>
        <v>42795</v>
      </c>
      <c r="AD370" s="4">
        <f t="shared" si="55"/>
        <v>42795</v>
      </c>
      <c r="AE370" s="1" t="str">
        <f t="shared" si="51"/>
        <v>Wednesday</v>
      </c>
      <c r="AF370" s="2">
        <v>0.52805555555555561</v>
      </c>
      <c r="AG370" s="2">
        <f t="shared" si="52"/>
        <v>0.54166666666666663</v>
      </c>
      <c r="AH370" t="s">
        <v>27</v>
      </c>
    </row>
    <row r="371" spans="1:34" x14ac:dyDescent="0.25">
      <c r="A371">
        <v>1524161</v>
      </c>
      <c r="B371" t="s">
        <v>88</v>
      </c>
      <c r="E371">
        <v>48197</v>
      </c>
      <c r="F371" t="s">
        <v>23</v>
      </c>
      <c r="G371" t="s">
        <v>89</v>
      </c>
      <c r="H371">
        <v>11065</v>
      </c>
      <c r="I371" t="s">
        <v>39</v>
      </c>
      <c r="J371">
        <f>VLOOKUP(I371,Key!$A$1:$C$72,2,FALSE)</f>
        <v>43.03913</v>
      </c>
      <c r="K371">
        <f>VLOOKUP(I371,Key!$A$1:$C$72,3,FALSE)</f>
        <v>-87.916150000000002</v>
      </c>
      <c r="L371" t="s">
        <v>39</v>
      </c>
      <c r="M371">
        <f>VLOOKUP(L371,Key!$A$1:$C$72,2,FALSE)</f>
        <v>43.03913</v>
      </c>
      <c r="N371">
        <f>VLOOKUP(L371,Key!$A$1:$C$72,3,FALSE)</f>
        <v>-87.916150000000002</v>
      </c>
      <c r="O371">
        <v>91</v>
      </c>
      <c r="P371">
        <v>9</v>
      </c>
      <c r="Q371">
        <v>13.7</v>
      </c>
      <c r="R371">
        <v>13</v>
      </c>
      <c r="S371">
        <v>546</v>
      </c>
      <c r="T371">
        <f t="shared" si="53"/>
        <v>-1</v>
      </c>
      <c r="U371" s="1">
        <v>42796</v>
      </c>
      <c r="V371" s="3">
        <f t="shared" si="47"/>
        <v>42795</v>
      </c>
      <c r="W371" s="4">
        <f t="shared" si="54"/>
        <v>42796</v>
      </c>
      <c r="X371" s="1" t="str">
        <f t="shared" si="48"/>
        <v>Thursday</v>
      </c>
      <c r="Y371" s="2">
        <v>0.48151620370370374</v>
      </c>
      <c r="Z371" s="2">
        <f t="shared" si="49"/>
        <v>0.5</v>
      </c>
      <c r="AA371">
        <f>1</f>
        <v>1</v>
      </c>
      <c r="AB371" s="1">
        <v>42796</v>
      </c>
      <c r="AC371" s="3">
        <f t="shared" si="50"/>
        <v>42795</v>
      </c>
      <c r="AD371" s="4">
        <f t="shared" si="55"/>
        <v>42796</v>
      </c>
      <c r="AE371" s="1" t="str">
        <f t="shared" si="51"/>
        <v>Thursday</v>
      </c>
      <c r="AF371" s="2">
        <v>0.54498842592592589</v>
      </c>
      <c r="AG371" s="2">
        <f t="shared" si="52"/>
        <v>0.54166666666666663</v>
      </c>
      <c r="AH371" t="s">
        <v>35</v>
      </c>
    </row>
    <row r="372" spans="1:34" x14ac:dyDescent="0.25">
      <c r="A372">
        <v>1242204</v>
      </c>
      <c r="B372" t="s">
        <v>88</v>
      </c>
      <c r="E372">
        <v>53202</v>
      </c>
      <c r="F372" t="s">
        <v>23</v>
      </c>
      <c r="G372" t="s">
        <v>89</v>
      </c>
      <c r="H372">
        <v>5472</v>
      </c>
      <c r="I372" t="s">
        <v>69</v>
      </c>
      <c r="J372">
        <f>VLOOKUP(I372,Key!$A$1:$C$72,2,FALSE)</f>
        <v>43.048200000000001</v>
      </c>
      <c r="K372">
        <f>VLOOKUP(I372,Key!$A$1:$C$72,3,FALSE)</f>
        <v>-87.900859999999994</v>
      </c>
      <c r="L372" t="s">
        <v>82</v>
      </c>
      <c r="M372">
        <f>VLOOKUP(L372,Key!$A$1:$C$72,2,FALSE)</f>
        <v>43.026229999999998</v>
      </c>
      <c r="N372">
        <f>VLOOKUP(L372,Key!$A$1:$C$72,3,FALSE)</f>
        <v>-87.912809999999993</v>
      </c>
      <c r="O372">
        <v>14</v>
      </c>
      <c r="P372">
        <v>3</v>
      </c>
      <c r="Q372">
        <v>2.1</v>
      </c>
      <c r="R372">
        <v>2</v>
      </c>
      <c r="S372">
        <v>84</v>
      </c>
      <c r="T372">
        <f t="shared" si="53"/>
        <v>-1</v>
      </c>
      <c r="U372" s="1">
        <v>42796</v>
      </c>
      <c r="V372" s="3">
        <f t="shared" si="47"/>
        <v>42795</v>
      </c>
      <c r="W372" s="4">
        <f t="shared" si="54"/>
        <v>42796</v>
      </c>
      <c r="X372" s="1" t="str">
        <f t="shared" si="48"/>
        <v>Thursday</v>
      </c>
      <c r="Y372" s="2">
        <v>0.64342592592592596</v>
      </c>
      <c r="Z372" s="2">
        <f t="shared" si="49"/>
        <v>0.625</v>
      </c>
      <c r="AA372">
        <f>1</f>
        <v>1</v>
      </c>
      <c r="AB372" s="1">
        <v>42796</v>
      </c>
      <c r="AC372" s="3">
        <f t="shared" si="50"/>
        <v>42795</v>
      </c>
      <c r="AD372" s="4">
        <f t="shared" si="55"/>
        <v>42796</v>
      </c>
      <c r="AE372" s="1" t="str">
        <f t="shared" si="51"/>
        <v>Thursday</v>
      </c>
      <c r="AF372" s="2">
        <v>0.65318287037037037</v>
      </c>
      <c r="AG372" s="2">
        <f t="shared" si="52"/>
        <v>0.66666666666666663</v>
      </c>
      <c r="AH372" t="s">
        <v>27</v>
      </c>
    </row>
    <row r="373" spans="1:34" x14ac:dyDescent="0.25">
      <c r="A373">
        <v>1524514</v>
      </c>
      <c r="B373" t="s">
        <v>88</v>
      </c>
      <c r="E373">
        <v>91945</v>
      </c>
      <c r="F373" t="s">
        <v>23</v>
      </c>
      <c r="G373" t="s">
        <v>89</v>
      </c>
      <c r="H373">
        <v>5440</v>
      </c>
      <c r="I373" t="s">
        <v>43</v>
      </c>
      <c r="J373">
        <f>VLOOKUP(I373,Key!$A$1:$C$72,2,FALSE)</f>
        <v>43.03886</v>
      </c>
      <c r="K373">
        <f>VLOOKUP(I373,Key!$A$1:$C$72,3,FALSE)</f>
        <v>-87.902720000000002</v>
      </c>
      <c r="L373" t="s">
        <v>79</v>
      </c>
      <c r="M373">
        <f>VLOOKUP(L373,Key!$A$1:$C$72,2,FALSE)</f>
        <v>43.038649999999997</v>
      </c>
      <c r="N373">
        <f>VLOOKUP(L373,Key!$A$1:$C$72,3,FALSE)</f>
        <v>-87.921930000000003</v>
      </c>
      <c r="O373">
        <v>9</v>
      </c>
      <c r="P373">
        <v>3</v>
      </c>
      <c r="Q373">
        <v>1.4</v>
      </c>
      <c r="R373">
        <v>1.3</v>
      </c>
      <c r="S373">
        <v>54</v>
      </c>
      <c r="T373">
        <f t="shared" si="53"/>
        <v>-1</v>
      </c>
      <c r="U373" s="1">
        <v>42796</v>
      </c>
      <c r="V373" s="3">
        <f t="shared" si="47"/>
        <v>42795</v>
      </c>
      <c r="W373" s="4">
        <f t="shared" si="54"/>
        <v>42796</v>
      </c>
      <c r="X373" s="1" t="str">
        <f t="shared" si="48"/>
        <v>Thursday</v>
      </c>
      <c r="Y373" s="2">
        <v>0.71596064814814808</v>
      </c>
      <c r="Z373" s="2">
        <f t="shared" si="49"/>
        <v>0.70833333333333326</v>
      </c>
      <c r="AA373">
        <f>1</f>
        <v>1</v>
      </c>
      <c r="AB373" s="1">
        <v>42796</v>
      </c>
      <c r="AC373" s="3">
        <f t="shared" si="50"/>
        <v>42795</v>
      </c>
      <c r="AD373" s="4">
        <f t="shared" si="55"/>
        <v>42796</v>
      </c>
      <c r="AE373" s="1" t="str">
        <f t="shared" si="51"/>
        <v>Thursday</v>
      </c>
      <c r="AF373" s="2">
        <v>0.72158564814814818</v>
      </c>
      <c r="AG373" s="2">
        <f t="shared" si="52"/>
        <v>0.70833333333333326</v>
      </c>
      <c r="AH373" t="s">
        <v>27</v>
      </c>
    </row>
    <row r="374" spans="1:34" x14ac:dyDescent="0.25">
      <c r="A374">
        <v>1524628</v>
      </c>
      <c r="B374" t="s">
        <v>88</v>
      </c>
      <c r="F374" t="s">
        <v>23</v>
      </c>
      <c r="G374" t="s">
        <v>89</v>
      </c>
      <c r="H374">
        <v>224</v>
      </c>
      <c r="I374" t="s">
        <v>74</v>
      </c>
      <c r="J374">
        <f>VLOOKUP(I374,Key!$A$1:$C$72,2,FALSE)</f>
        <v>43.040154000000001</v>
      </c>
      <c r="K374">
        <f>VLOOKUP(I374,Key!$A$1:$C$72,3,FALSE)</f>
        <v>-87.932113000000001</v>
      </c>
      <c r="L374" t="s">
        <v>77</v>
      </c>
      <c r="M374">
        <f>VLOOKUP(L374,Key!$A$1:$C$72,2,FALSE)</f>
        <v>43.074655999999997</v>
      </c>
      <c r="N374">
        <f>VLOOKUP(L374,Key!$A$1:$C$72,3,FALSE)</f>
        <v>-87.889011999999994</v>
      </c>
      <c r="O374">
        <v>34</v>
      </c>
      <c r="P374">
        <v>3</v>
      </c>
      <c r="Q374">
        <v>5.0999999999999996</v>
      </c>
      <c r="R374">
        <v>4.8</v>
      </c>
      <c r="S374">
        <v>204</v>
      </c>
      <c r="T374">
        <f t="shared" si="53"/>
        <v>-1</v>
      </c>
      <c r="U374" s="1">
        <v>42797</v>
      </c>
      <c r="V374" s="3">
        <f t="shared" si="47"/>
        <v>42795</v>
      </c>
      <c r="W374" s="4">
        <f t="shared" si="54"/>
        <v>42797</v>
      </c>
      <c r="X374" s="1" t="str">
        <f t="shared" si="48"/>
        <v>Friday</v>
      </c>
      <c r="Y374" s="2">
        <v>0.17644675925925926</v>
      </c>
      <c r="Z374" s="2">
        <f t="shared" si="49"/>
        <v>0.16666666666666666</v>
      </c>
      <c r="AA374">
        <f>1</f>
        <v>1</v>
      </c>
      <c r="AB374" s="1">
        <v>42797</v>
      </c>
      <c r="AC374" s="3">
        <f t="shared" si="50"/>
        <v>42795</v>
      </c>
      <c r="AD374" s="4">
        <f t="shared" si="55"/>
        <v>42797</v>
      </c>
      <c r="AE374" s="1" t="str">
        <f t="shared" si="51"/>
        <v>Friday</v>
      </c>
      <c r="AF374" s="2">
        <v>0.20062499999999997</v>
      </c>
      <c r="AG374" s="2">
        <f t="shared" si="52"/>
        <v>0.20833333333333331</v>
      </c>
      <c r="AH374" t="s">
        <v>27</v>
      </c>
    </row>
    <row r="375" spans="1:34" x14ac:dyDescent="0.25">
      <c r="A375">
        <v>1524630</v>
      </c>
      <c r="B375" t="s">
        <v>88</v>
      </c>
      <c r="E375">
        <v>53074</v>
      </c>
      <c r="F375" t="s">
        <v>23</v>
      </c>
      <c r="G375" t="s">
        <v>89</v>
      </c>
      <c r="H375">
        <v>204</v>
      </c>
      <c r="I375" t="s">
        <v>74</v>
      </c>
      <c r="J375">
        <f>VLOOKUP(I375,Key!$A$1:$C$72,2,FALSE)</f>
        <v>43.040154000000001</v>
      </c>
      <c r="K375">
        <f>VLOOKUP(I375,Key!$A$1:$C$72,3,FALSE)</f>
        <v>-87.932113000000001</v>
      </c>
      <c r="L375" t="s">
        <v>77</v>
      </c>
      <c r="M375">
        <f>VLOOKUP(L375,Key!$A$1:$C$72,2,FALSE)</f>
        <v>43.074655999999997</v>
      </c>
      <c r="N375">
        <f>VLOOKUP(L375,Key!$A$1:$C$72,3,FALSE)</f>
        <v>-87.889011999999994</v>
      </c>
      <c r="O375">
        <v>33</v>
      </c>
      <c r="P375">
        <v>3</v>
      </c>
      <c r="Q375">
        <v>5</v>
      </c>
      <c r="R375">
        <v>4.7</v>
      </c>
      <c r="S375">
        <v>198</v>
      </c>
      <c r="T375">
        <f t="shared" si="53"/>
        <v>-1</v>
      </c>
      <c r="U375" s="1">
        <v>42797</v>
      </c>
      <c r="V375" s="3">
        <f t="shared" si="47"/>
        <v>42795</v>
      </c>
      <c r="W375" s="4">
        <f t="shared" si="54"/>
        <v>42797</v>
      </c>
      <c r="X375" s="1" t="str">
        <f t="shared" si="48"/>
        <v>Friday</v>
      </c>
      <c r="Y375" s="2">
        <v>0.17800925925925926</v>
      </c>
      <c r="Z375" s="2">
        <f t="shared" si="49"/>
        <v>0.16666666666666666</v>
      </c>
      <c r="AA375">
        <f>1</f>
        <v>1</v>
      </c>
      <c r="AB375" s="1">
        <v>42797</v>
      </c>
      <c r="AC375" s="3">
        <f t="shared" si="50"/>
        <v>42795</v>
      </c>
      <c r="AD375" s="4">
        <f t="shared" si="55"/>
        <v>42797</v>
      </c>
      <c r="AE375" s="1" t="str">
        <f t="shared" si="51"/>
        <v>Friday</v>
      </c>
      <c r="AF375" s="2">
        <v>0.2008564814814815</v>
      </c>
      <c r="AG375" s="2">
        <f t="shared" si="52"/>
        <v>0.20833333333333331</v>
      </c>
      <c r="AH375" t="s">
        <v>27</v>
      </c>
    </row>
    <row r="376" spans="1:34" x14ac:dyDescent="0.25">
      <c r="A376">
        <v>1526093</v>
      </c>
      <c r="B376" t="s">
        <v>88</v>
      </c>
      <c r="E376">
        <v>53202</v>
      </c>
      <c r="F376" t="s">
        <v>23</v>
      </c>
      <c r="G376" t="s">
        <v>89</v>
      </c>
      <c r="H376">
        <v>5589</v>
      </c>
      <c r="I376" t="s">
        <v>68</v>
      </c>
      <c r="J376">
        <f>VLOOKUP(I376,Key!$A$1:$C$72,2,FALSE)</f>
        <v>43.04804</v>
      </c>
      <c r="K376">
        <f>VLOOKUP(I376,Key!$A$1:$C$72,3,FALSE)</f>
        <v>-87.896720000000002</v>
      </c>
      <c r="L376" t="s">
        <v>29</v>
      </c>
      <c r="M376">
        <f>VLOOKUP(L376,Key!$A$1:$C$72,2,FALSE)</f>
        <v>43.042490000000001</v>
      </c>
      <c r="N376">
        <f>VLOOKUP(L376,Key!$A$1:$C$72,3,FALSE)</f>
        <v>-87.909959999999998</v>
      </c>
      <c r="O376">
        <v>9</v>
      </c>
      <c r="P376">
        <v>3</v>
      </c>
      <c r="Q376">
        <v>1.4</v>
      </c>
      <c r="R376">
        <v>1.3</v>
      </c>
      <c r="S376">
        <v>54</v>
      </c>
      <c r="T376">
        <f t="shared" si="53"/>
        <v>-1</v>
      </c>
      <c r="U376" s="1">
        <v>42798</v>
      </c>
      <c r="V376" s="3">
        <f t="shared" si="47"/>
        <v>42795</v>
      </c>
      <c r="W376" s="4">
        <f t="shared" si="54"/>
        <v>42798</v>
      </c>
      <c r="X376" s="1" t="str">
        <f t="shared" si="48"/>
        <v>Saturday</v>
      </c>
      <c r="Y376" s="2">
        <v>0.57392361111111112</v>
      </c>
      <c r="Z376" s="2">
        <f t="shared" si="49"/>
        <v>0.58333333333333326</v>
      </c>
      <c r="AA376">
        <f>1</f>
        <v>1</v>
      </c>
      <c r="AB376" s="1">
        <v>42798</v>
      </c>
      <c r="AC376" s="3">
        <f t="shared" si="50"/>
        <v>42795</v>
      </c>
      <c r="AD376" s="4">
        <f t="shared" si="55"/>
        <v>42798</v>
      </c>
      <c r="AE376" s="1" t="str">
        <f t="shared" si="51"/>
        <v>Saturday</v>
      </c>
      <c r="AF376" s="2">
        <v>0.58002314814814815</v>
      </c>
      <c r="AG376" s="2">
        <f t="shared" si="52"/>
        <v>0.58333333333333326</v>
      </c>
      <c r="AH376" t="s">
        <v>27</v>
      </c>
    </row>
    <row r="377" spans="1:34" x14ac:dyDescent="0.25">
      <c r="A377">
        <v>1521811</v>
      </c>
      <c r="B377" t="s">
        <v>88</v>
      </c>
      <c r="E377">
        <v>53202</v>
      </c>
      <c r="F377" t="s">
        <v>23</v>
      </c>
      <c r="G377" t="s">
        <v>89</v>
      </c>
      <c r="H377">
        <v>5</v>
      </c>
      <c r="I377" t="s">
        <v>40</v>
      </c>
      <c r="J377">
        <f>VLOOKUP(I377,Key!$A$1:$C$72,2,FALSE)</f>
        <v>43.031480000000002</v>
      </c>
      <c r="K377">
        <f>VLOOKUP(I377,Key!$A$1:$C$72,3,FALSE)</f>
        <v>-87.908169999999998</v>
      </c>
      <c r="L377" t="s">
        <v>32</v>
      </c>
      <c r="M377">
        <f>VLOOKUP(L377,Key!$A$1:$C$72,2,FALSE)</f>
        <v>43.038719999999998</v>
      </c>
      <c r="N377">
        <f>VLOOKUP(L377,Key!$A$1:$C$72,3,FALSE)</f>
        <v>-87.905339999999995</v>
      </c>
      <c r="O377">
        <v>5</v>
      </c>
      <c r="P377">
        <v>3</v>
      </c>
      <c r="Q377">
        <v>0.8</v>
      </c>
      <c r="R377">
        <v>0.7</v>
      </c>
      <c r="S377">
        <v>30</v>
      </c>
      <c r="T377">
        <f t="shared" si="53"/>
        <v>-1</v>
      </c>
      <c r="U377" s="1">
        <v>42798</v>
      </c>
      <c r="V377" s="3">
        <f t="shared" si="47"/>
        <v>42795</v>
      </c>
      <c r="W377" s="4">
        <f t="shared" si="54"/>
        <v>42798</v>
      </c>
      <c r="X377" s="1" t="str">
        <f t="shared" si="48"/>
        <v>Saturday</v>
      </c>
      <c r="Y377" s="2">
        <v>0.69890046296296304</v>
      </c>
      <c r="Z377" s="2">
        <f t="shared" si="49"/>
        <v>0.70833333333333326</v>
      </c>
      <c r="AA377">
        <f>1</f>
        <v>1</v>
      </c>
      <c r="AB377" s="1">
        <v>42798</v>
      </c>
      <c r="AC377" s="3">
        <f t="shared" si="50"/>
        <v>42795</v>
      </c>
      <c r="AD377" s="4">
        <f t="shared" si="55"/>
        <v>42798</v>
      </c>
      <c r="AE377" s="1" t="str">
        <f t="shared" si="51"/>
        <v>Saturday</v>
      </c>
      <c r="AF377" s="2">
        <v>0.70265046296296296</v>
      </c>
      <c r="AG377" s="2">
        <f t="shared" si="52"/>
        <v>0.70833333333333326</v>
      </c>
      <c r="AH377" t="s">
        <v>27</v>
      </c>
    </row>
    <row r="378" spans="1:34" x14ac:dyDescent="0.25">
      <c r="A378">
        <v>1521811</v>
      </c>
      <c r="B378" t="s">
        <v>88</v>
      </c>
      <c r="E378">
        <v>53202</v>
      </c>
      <c r="F378" t="s">
        <v>23</v>
      </c>
      <c r="G378" t="s">
        <v>89</v>
      </c>
      <c r="H378">
        <v>5</v>
      </c>
      <c r="I378" t="s">
        <v>32</v>
      </c>
      <c r="J378">
        <f>VLOOKUP(I378,Key!$A$1:$C$72,2,FALSE)</f>
        <v>43.038719999999998</v>
      </c>
      <c r="K378">
        <f>VLOOKUP(I378,Key!$A$1:$C$72,3,FALSE)</f>
        <v>-87.905339999999995</v>
      </c>
      <c r="L378" t="s">
        <v>40</v>
      </c>
      <c r="M378">
        <f>VLOOKUP(L378,Key!$A$1:$C$72,2,FALSE)</f>
        <v>43.031480000000002</v>
      </c>
      <c r="N378">
        <f>VLOOKUP(L378,Key!$A$1:$C$72,3,FALSE)</f>
        <v>-87.908169999999998</v>
      </c>
      <c r="O378">
        <v>7</v>
      </c>
      <c r="P378">
        <v>3</v>
      </c>
      <c r="Q378">
        <v>1.1000000000000001</v>
      </c>
      <c r="R378">
        <v>1</v>
      </c>
      <c r="S378">
        <v>42</v>
      </c>
      <c r="T378">
        <f t="shared" si="53"/>
        <v>-1</v>
      </c>
      <c r="U378" s="1">
        <v>42798</v>
      </c>
      <c r="V378" s="3">
        <f t="shared" si="47"/>
        <v>42795</v>
      </c>
      <c r="W378" s="4">
        <f t="shared" si="54"/>
        <v>42798</v>
      </c>
      <c r="X378" s="1" t="str">
        <f t="shared" si="48"/>
        <v>Saturday</v>
      </c>
      <c r="Y378" s="2">
        <v>0.90408564814814818</v>
      </c>
      <c r="Z378" s="2">
        <f t="shared" si="49"/>
        <v>0.91666666666666663</v>
      </c>
      <c r="AA378">
        <f>1</f>
        <v>1</v>
      </c>
      <c r="AB378" s="1">
        <v>42798</v>
      </c>
      <c r="AC378" s="3">
        <f t="shared" si="50"/>
        <v>42795</v>
      </c>
      <c r="AD378" s="4">
        <f t="shared" si="55"/>
        <v>42798</v>
      </c>
      <c r="AE378" s="1" t="str">
        <f t="shared" si="51"/>
        <v>Saturday</v>
      </c>
      <c r="AF378" s="2">
        <v>0.90900462962962969</v>
      </c>
      <c r="AG378" s="2">
        <f t="shared" si="52"/>
        <v>0.91666666666666663</v>
      </c>
      <c r="AH378" t="s">
        <v>27</v>
      </c>
    </row>
    <row r="379" spans="1:34" x14ac:dyDescent="0.25">
      <c r="A379">
        <v>1527247</v>
      </c>
      <c r="B379" t="s">
        <v>88</v>
      </c>
      <c r="E379">
        <v>53201</v>
      </c>
      <c r="F379" t="s">
        <v>23</v>
      </c>
      <c r="G379" t="s">
        <v>89</v>
      </c>
      <c r="H379">
        <v>5563</v>
      </c>
      <c r="I379" t="s">
        <v>61</v>
      </c>
      <c r="J379">
        <f>VLOOKUP(I379,Key!$A$1:$C$72,2,FALSE)</f>
        <v>43.058619999999998</v>
      </c>
      <c r="K379">
        <f>VLOOKUP(I379,Key!$A$1:$C$72,3,FALSE)</f>
        <v>-87.885319999999993</v>
      </c>
      <c r="L379" t="s">
        <v>31</v>
      </c>
      <c r="M379">
        <f>VLOOKUP(L379,Key!$A$1:$C$72,2,FALSE)</f>
        <v>43.03519</v>
      </c>
      <c r="N379">
        <f>VLOOKUP(L379,Key!$A$1:$C$72,3,FALSE)</f>
        <v>-87.907390000000007</v>
      </c>
      <c r="O379">
        <v>30</v>
      </c>
      <c r="P379">
        <v>3</v>
      </c>
      <c r="Q379">
        <v>4.5</v>
      </c>
      <c r="R379">
        <v>4.3</v>
      </c>
      <c r="S379">
        <v>180</v>
      </c>
      <c r="T379">
        <f t="shared" si="53"/>
        <v>-1</v>
      </c>
      <c r="U379" s="1">
        <v>42799</v>
      </c>
      <c r="V379" s="3">
        <f t="shared" si="47"/>
        <v>42795</v>
      </c>
      <c r="W379" s="4">
        <f t="shared" si="54"/>
        <v>42799</v>
      </c>
      <c r="X379" s="1" t="str">
        <f t="shared" si="48"/>
        <v>Sunday</v>
      </c>
      <c r="Y379" s="2">
        <v>0.54881944444444442</v>
      </c>
      <c r="Z379" s="2">
        <f t="shared" si="49"/>
        <v>0.54166666666666663</v>
      </c>
      <c r="AA379">
        <f>1</f>
        <v>1</v>
      </c>
      <c r="AB379" s="1">
        <v>42799</v>
      </c>
      <c r="AC379" s="3">
        <f t="shared" si="50"/>
        <v>42795</v>
      </c>
      <c r="AD379" s="4">
        <f t="shared" si="55"/>
        <v>42799</v>
      </c>
      <c r="AE379" s="1" t="str">
        <f t="shared" si="51"/>
        <v>Sunday</v>
      </c>
      <c r="AF379" s="2">
        <v>0.5695486111111111</v>
      </c>
      <c r="AG379" s="2">
        <f t="shared" si="52"/>
        <v>0.58333333333333326</v>
      </c>
      <c r="AH379" t="s">
        <v>27</v>
      </c>
    </row>
    <row r="380" spans="1:34" x14ac:dyDescent="0.25">
      <c r="A380">
        <v>1527279</v>
      </c>
      <c r="B380" t="s">
        <v>88</v>
      </c>
      <c r="E380">
        <v>7677</v>
      </c>
      <c r="F380" t="s">
        <v>23</v>
      </c>
      <c r="G380" t="s">
        <v>89</v>
      </c>
      <c r="H380">
        <v>5494</v>
      </c>
      <c r="I380" t="s">
        <v>60</v>
      </c>
      <c r="J380">
        <f>VLOOKUP(I380,Key!$A$1:$C$72,2,FALSE)</f>
        <v>43.066893999999998</v>
      </c>
      <c r="K380">
        <f>VLOOKUP(I380,Key!$A$1:$C$72,3,FALSE)</f>
        <v>-87.877936000000005</v>
      </c>
      <c r="L380" t="s">
        <v>34</v>
      </c>
      <c r="M380">
        <f>VLOOKUP(L380,Key!$A$1:$C$72,2,FALSE)</f>
        <v>43.036900000000003</v>
      </c>
      <c r="N380">
        <f>VLOOKUP(L380,Key!$A$1:$C$72,3,FALSE)</f>
        <v>-87.89667</v>
      </c>
      <c r="O380">
        <v>59</v>
      </c>
      <c r="P380">
        <v>6</v>
      </c>
      <c r="Q380">
        <v>8.9</v>
      </c>
      <c r="R380">
        <v>8.4</v>
      </c>
      <c r="S380">
        <v>354</v>
      </c>
      <c r="T380">
        <f t="shared" si="53"/>
        <v>-1</v>
      </c>
      <c r="U380" s="1">
        <v>42799</v>
      </c>
      <c r="V380" s="3">
        <f t="shared" si="47"/>
        <v>42795</v>
      </c>
      <c r="W380" s="4">
        <f t="shared" si="54"/>
        <v>42799</v>
      </c>
      <c r="X380" s="1" t="str">
        <f t="shared" si="48"/>
        <v>Sunday</v>
      </c>
      <c r="Y380" s="2">
        <v>0.5546875</v>
      </c>
      <c r="Z380" s="2">
        <f t="shared" si="49"/>
        <v>0.54166666666666663</v>
      </c>
      <c r="AA380">
        <f>1</f>
        <v>1</v>
      </c>
      <c r="AB380" s="1">
        <v>42799</v>
      </c>
      <c r="AC380" s="3">
        <f t="shared" si="50"/>
        <v>42795</v>
      </c>
      <c r="AD380" s="4">
        <f t="shared" si="55"/>
        <v>42799</v>
      </c>
      <c r="AE380" s="1" t="str">
        <f t="shared" si="51"/>
        <v>Sunday</v>
      </c>
      <c r="AF380" s="2">
        <v>0.59518518518518515</v>
      </c>
      <c r="AG380" s="2">
        <f t="shared" si="52"/>
        <v>0.58333333333333326</v>
      </c>
      <c r="AH380" t="s">
        <v>27</v>
      </c>
    </row>
    <row r="381" spans="1:34" x14ac:dyDescent="0.25">
      <c r="A381">
        <v>1527449</v>
      </c>
      <c r="B381" t="s">
        <v>88</v>
      </c>
      <c r="E381">
        <v>53202</v>
      </c>
      <c r="F381" t="s">
        <v>23</v>
      </c>
      <c r="G381" t="s">
        <v>89</v>
      </c>
      <c r="H381">
        <v>5485</v>
      </c>
      <c r="I381" t="s">
        <v>69</v>
      </c>
      <c r="J381">
        <f>VLOOKUP(I381,Key!$A$1:$C$72,2,FALSE)</f>
        <v>43.048200000000001</v>
      </c>
      <c r="K381">
        <f>VLOOKUP(I381,Key!$A$1:$C$72,3,FALSE)</f>
        <v>-87.900859999999994</v>
      </c>
      <c r="L381" t="s">
        <v>68</v>
      </c>
      <c r="M381">
        <f>VLOOKUP(L381,Key!$A$1:$C$72,2,FALSE)</f>
        <v>43.04804</v>
      </c>
      <c r="N381">
        <f>VLOOKUP(L381,Key!$A$1:$C$72,3,FALSE)</f>
        <v>-87.896720000000002</v>
      </c>
      <c r="O381">
        <v>78</v>
      </c>
      <c r="P381">
        <v>9</v>
      </c>
      <c r="Q381">
        <v>11.7</v>
      </c>
      <c r="R381">
        <v>11.1</v>
      </c>
      <c r="S381">
        <v>468</v>
      </c>
      <c r="T381">
        <f t="shared" si="53"/>
        <v>-1</v>
      </c>
      <c r="U381" s="1">
        <v>42799</v>
      </c>
      <c r="V381" s="3">
        <f t="shared" si="47"/>
        <v>42795</v>
      </c>
      <c r="W381" s="4">
        <f t="shared" si="54"/>
        <v>42799</v>
      </c>
      <c r="X381" s="1" t="str">
        <f t="shared" si="48"/>
        <v>Sunday</v>
      </c>
      <c r="Y381" s="2">
        <v>0.59083333333333332</v>
      </c>
      <c r="Z381" s="2">
        <f t="shared" si="49"/>
        <v>0.58333333333333326</v>
      </c>
      <c r="AA381">
        <f>1</f>
        <v>1</v>
      </c>
      <c r="AB381" s="1">
        <v>42799</v>
      </c>
      <c r="AC381" s="3">
        <f t="shared" si="50"/>
        <v>42795</v>
      </c>
      <c r="AD381" s="4">
        <f t="shared" si="55"/>
        <v>42799</v>
      </c>
      <c r="AE381" s="1" t="str">
        <f t="shared" si="51"/>
        <v>Sunday</v>
      </c>
      <c r="AF381" s="2">
        <v>0.6449421296296296</v>
      </c>
      <c r="AG381" s="2">
        <f t="shared" si="52"/>
        <v>0.625</v>
      </c>
      <c r="AH381" t="s">
        <v>27</v>
      </c>
    </row>
    <row r="382" spans="1:34" x14ac:dyDescent="0.25">
      <c r="A382">
        <v>1527449</v>
      </c>
      <c r="B382" t="s">
        <v>88</v>
      </c>
      <c r="E382">
        <v>53202</v>
      </c>
      <c r="F382" t="s">
        <v>23</v>
      </c>
      <c r="G382" t="s">
        <v>89</v>
      </c>
      <c r="H382">
        <v>167</v>
      </c>
      <c r="I382" t="s">
        <v>69</v>
      </c>
      <c r="J382">
        <f>VLOOKUP(I382,Key!$A$1:$C$72,2,FALSE)</f>
        <v>43.048200000000001</v>
      </c>
      <c r="K382">
        <f>VLOOKUP(I382,Key!$A$1:$C$72,3,FALSE)</f>
        <v>-87.900859999999994</v>
      </c>
      <c r="L382" t="s">
        <v>68</v>
      </c>
      <c r="M382">
        <f>VLOOKUP(L382,Key!$A$1:$C$72,2,FALSE)</f>
        <v>43.04804</v>
      </c>
      <c r="N382">
        <f>VLOOKUP(L382,Key!$A$1:$C$72,3,FALSE)</f>
        <v>-87.896720000000002</v>
      </c>
      <c r="O382">
        <v>77</v>
      </c>
      <c r="P382">
        <v>9</v>
      </c>
      <c r="Q382">
        <v>11.6</v>
      </c>
      <c r="R382">
        <v>11</v>
      </c>
      <c r="S382">
        <v>462</v>
      </c>
      <c r="T382">
        <f t="shared" si="53"/>
        <v>-1</v>
      </c>
      <c r="U382" s="1">
        <v>42799</v>
      </c>
      <c r="V382" s="3">
        <f t="shared" si="47"/>
        <v>42795</v>
      </c>
      <c r="W382" s="4">
        <f t="shared" si="54"/>
        <v>42799</v>
      </c>
      <c r="X382" s="1" t="str">
        <f t="shared" si="48"/>
        <v>Sunday</v>
      </c>
      <c r="Y382" s="2">
        <v>0.59122685185185186</v>
      </c>
      <c r="Z382" s="2">
        <f t="shared" si="49"/>
        <v>0.58333333333333326</v>
      </c>
      <c r="AA382">
        <f>1</f>
        <v>1</v>
      </c>
      <c r="AB382" s="1">
        <v>42799</v>
      </c>
      <c r="AC382" s="3">
        <f t="shared" si="50"/>
        <v>42795</v>
      </c>
      <c r="AD382" s="4">
        <f t="shared" si="55"/>
        <v>42799</v>
      </c>
      <c r="AE382" s="1" t="str">
        <f t="shared" si="51"/>
        <v>Sunday</v>
      </c>
      <c r="AF382" s="2">
        <v>0.64489583333333333</v>
      </c>
      <c r="AG382" s="2">
        <f t="shared" si="52"/>
        <v>0.625</v>
      </c>
      <c r="AH382" t="s">
        <v>27</v>
      </c>
    </row>
    <row r="383" spans="1:34" x14ac:dyDescent="0.25">
      <c r="A383">
        <v>1527968</v>
      </c>
      <c r="B383" t="s">
        <v>88</v>
      </c>
      <c r="E383">
        <v>48912</v>
      </c>
      <c r="F383" t="s">
        <v>23</v>
      </c>
      <c r="G383" t="s">
        <v>89</v>
      </c>
      <c r="H383">
        <v>333</v>
      </c>
      <c r="I383" t="s">
        <v>86</v>
      </c>
      <c r="J383">
        <f>VLOOKUP(I383,Key!$A$1:$C$72,2,FALSE)</f>
        <v>43.054830000000003</v>
      </c>
      <c r="K383">
        <f>VLOOKUP(I383,Key!$A$1:$C$72,3,FALSE)</f>
        <v>-87.91874</v>
      </c>
      <c r="L383" t="s">
        <v>86</v>
      </c>
      <c r="M383">
        <f>VLOOKUP(L383,Key!$A$1:$C$72,2,FALSE)</f>
        <v>43.054830000000003</v>
      </c>
      <c r="N383">
        <f>VLOOKUP(L383,Key!$A$1:$C$72,3,FALSE)</f>
        <v>-87.91874</v>
      </c>
      <c r="O383">
        <v>119</v>
      </c>
      <c r="P383">
        <v>12</v>
      </c>
      <c r="Q383">
        <v>17.899999999999999</v>
      </c>
      <c r="R383">
        <v>17</v>
      </c>
      <c r="S383">
        <v>714</v>
      </c>
      <c r="T383">
        <f t="shared" si="53"/>
        <v>-1</v>
      </c>
      <c r="U383" s="1">
        <v>42799</v>
      </c>
      <c r="V383" s="3">
        <f t="shared" si="47"/>
        <v>42795</v>
      </c>
      <c r="W383" s="4">
        <f t="shared" si="54"/>
        <v>42799</v>
      </c>
      <c r="X383" s="1" t="str">
        <f t="shared" si="48"/>
        <v>Sunday</v>
      </c>
      <c r="Y383" s="2">
        <v>0.7771527777777778</v>
      </c>
      <c r="Z383" s="2">
        <f t="shared" si="49"/>
        <v>0.79166666666666663</v>
      </c>
      <c r="AA383">
        <f>1</f>
        <v>1</v>
      </c>
      <c r="AB383" s="1">
        <v>42799</v>
      </c>
      <c r="AC383" s="3">
        <f t="shared" si="50"/>
        <v>42795</v>
      </c>
      <c r="AD383" s="4">
        <f t="shared" si="55"/>
        <v>42799</v>
      </c>
      <c r="AE383" s="1" t="str">
        <f t="shared" si="51"/>
        <v>Sunday</v>
      </c>
      <c r="AF383" s="2">
        <v>0.86039351851851853</v>
      </c>
      <c r="AG383" s="2">
        <f t="shared" si="52"/>
        <v>0.875</v>
      </c>
      <c r="AH383" t="s">
        <v>35</v>
      </c>
    </row>
    <row r="384" spans="1:34" x14ac:dyDescent="0.25">
      <c r="A384">
        <v>1528091</v>
      </c>
      <c r="B384" t="s">
        <v>88</v>
      </c>
      <c r="E384">
        <v>53204</v>
      </c>
      <c r="F384" t="s">
        <v>23</v>
      </c>
      <c r="G384" t="s">
        <v>89</v>
      </c>
      <c r="H384">
        <v>93</v>
      </c>
      <c r="I384" t="s">
        <v>83</v>
      </c>
      <c r="J384">
        <f>VLOOKUP(I384,Key!$A$1:$C$72,2,FALSE)</f>
        <v>43.02017</v>
      </c>
      <c r="K384">
        <f>VLOOKUP(I384,Key!$A$1:$C$72,3,FALSE)</f>
        <v>-87.933049999999994</v>
      </c>
      <c r="L384" t="s">
        <v>83</v>
      </c>
      <c r="M384">
        <f>VLOOKUP(L384,Key!$A$1:$C$72,2,FALSE)</f>
        <v>43.02017</v>
      </c>
      <c r="N384">
        <f>VLOOKUP(L384,Key!$A$1:$C$72,3,FALSE)</f>
        <v>-87.933049999999994</v>
      </c>
      <c r="O384">
        <v>56</v>
      </c>
      <c r="P384">
        <v>6</v>
      </c>
      <c r="Q384">
        <v>8.4</v>
      </c>
      <c r="R384">
        <v>8</v>
      </c>
      <c r="S384">
        <v>336</v>
      </c>
      <c r="T384">
        <f t="shared" si="53"/>
        <v>-1</v>
      </c>
      <c r="U384" s="1">
        <v>42799</v>
      </c>
      <c r="V384" s="3">
        <f t="shared" si="47"/>
        <v>42795</v>
      </c>
      <c r="W384" s="4">
        <f t="shared" si="54"/>
        <v>42799</v>
      </c>
      <c r="X384" s="1" t="str">
        <f t="shared" si="48"/>
        <v>Sunday</v>
      </c>
      <c r="Y384" s="2">
        <v>0.99636574074074069</v>
      </c>
      <c r="Z384" s="2">
        <f t="shared" si="49"/>
        <v>1</v>
      </c>
      <c r="AA384">
        <f>1</f>
        <v>1</v>
      </c>
      <c r="AB384" s="1">
        <v>42800</v>
      </c>
      <c r="AC384" s="3">
        <f t="shared" si="50"/>
        <v>42795</v>
      </c>
      <c r="AD384" s="4">
        <f t="shared" si="55"/>
        <v>42800</v>
      </c>
      <c r="AE384" s="1" t="str">
        <f t="shared" si="51"/>
        <v>Monday</v>
      </c>
      <c r="AF384" s="2">
        <v>3.5185185185185187E-2</v>
      </c>
      <c r="AG384" s="2">
        <f t="shared" si="52"/>
        <v>4.1666666666666664E-2</v>
      </c>
      <c r="AH384" t="s">
        <v>35</v>
      </c>
    </row>
    <row r="385" spans="1:34" x14ac:dyDescent="0.25">
      <c r="A385">
        <v>1528495</v>
      </c>
      <c r="B385" t="s">
        <v>88</v>
      </c>
      <c r="E385">
        <v>54115</v>
      </c>
      <c r="F385" t="s">
        <v>23</v>
      </c>
      <c r="G385" t="s">
        <v>89</v>
      </c>
      <c r="H385">
        <v>217</v>
      </c>
      <c r="I385" t="s">
        <v>44</v>
      </c>
      <c r="J385">
        <f>VLOOKUP(I385,Key!$A$1:$C$72,2,FALSE)</f>
        <v>43.045712999999999</v>
      </c>
      <c r="K385">
        <f>VLOOKUP(I385,Key!$A$1:$C$72,3,FALSE)</f>
        <v>-87.899756999999994</v>
      </c>
      <c r="L385" t="s">
        <v>36</v>
      </c>
      <c r="M385">
        <f>VLOOKUP(L385,Key!$A$1:$C$72,2,FALSE)</f>
        <v>43.038580000000003</v>
      </c>
      <c r="N385">
        <f>VLOOKUP(L385,Key!$A$1:$C$72,3,FALSE)</f>
        <v>-87.90934</v>
      </c>
      <c r="O385">
        <v>13</v>
      </c>
      <c r="P385">
        <v>3</v>
      </c>
      <c r="Q385">
        <v>2</v>
      </c>
      <c r="R385">
        <v>1.9</v>
      </c>
      <c r="S385">
        <v>78</v>
      </c>
      <c r="T385">
        <f t="shared" si="53"/>
        <v>-1</v>
      </c>
      <c r="U385" s="1">
        <v>42800</v>
      </c>
      <c r="V385" s="3">
        <f t="shared" si="47"/>
        <v>42795</v>
      </c>
      <c r="W385" s="4">
        <f t="shared" si="54"/>
        <v>42800</v>
      </c>
      <c r="X385" s="1" t="str">
        <f t="shared" si="48"/>
        <v>Monday</v>
      </c>
      <c r="Y385" s="2">
        <v>0.71766203703703713</v>
      </c>
      <c r="Z385" s="2">
        <f t="shared" si="49"/>
        <v>0.70833333333333326</v>
      </c>
      <c r="AA385">
        <f>1</f>
        <v>1</v>
      </c>
      <c r="AB385" s="1">
        <v>42800</v>
      </c>
      <c r="AC385" s="3">
        <f t="shared" si="50"/>
        <v>42795</v>
      </c>
      <c r="AD385" s="4">
        <f t="shared" si="55"/>
        <v>42800</v>
      </c>
      <c r="AE385" s="1" t="str">
        <f t="shared" si="51"/>
        <v>Monday</v>
      </c>
      <c r="AF385" s="2">
        <v>0.72649305555555566</v>
      </c>
      <c r="AG385" s="2">
        <f t="shared" si="52"/>
        <v>0.70833333333333326</v>
      </c>
      <c r="AH385" t="s">
        <v>27</v>
      </c>
    </row>
    <row r="386" spans="1:34" x14ac:dyDescent="0.25">
      <c r="A386">
        <v>1511504</v>
      </c>
      <c r="B386" t="s">
        <v>88</v>
      </c>
      <c r="E386">
        <v>53404</v>
      </c>
      <c r="F386" t="s">
        <v>23</v>
      </c>
      <c r="G386" t="s">
        <v>89</v>
      </c>
      <c r="H386">
        <v>5511</v>
      </c>
      <c r="I386" t="s">
        <v>32</v>
      </c>
      <c r="J386">
        <f>VLOOKUP(I386,Key!$A$1:$C$72,2,FALSE)</f>
        <v>43.038719999999998</v>
      </c>
      <c r="K386">
        <f>VLOOKUP(I386,Key!$A$1:$C$72,3,FALSE)</f>
        <v>-87.905339999999995</v>
      </c>
      <c r="L386" t="s">
        <v>36</v>
      </c>
      <c r="M386">
        <f>VLOOKUP(L386,Key!$A$1:$C$72,2,FALSE)</f>
        <v>43.038580000000003</v>
      </c>
      <c r="N386">
        <f>VLOOKUP(L386,Key!$A$1:$C$72,3,FALSE)</f>
        <v>-87.90934</v>
      </c>
      <c r="O386">
        <v>21</v>
      </c>
      <c r="P386">
        <v>3</v>
      </c>
      <c r="Q386">
        <v>3.2</v>
      </c>
      <c r="R386">
        <v>3</v>
      </c>
      <c r="S386">
        <v>126</v>
      </c>
      <c r="T386">
        <f t="shared" si="53"/>
        <v>-1</v>
      </c>
      <c r="U386" s="1">
        <v>42801</v>
      </c>
      <c r="V386" s="3">
        <f t="shared" ref="V386:V449" si="56">DATE(YEAR(U386), MONTH(U386), 1)</f>
        <v>42795</v>
      </c>
      <c r="W386" s="4">
        <f t="shared" si="54"/>
        <v>42801</v>
      </c>
      <c r="X386" s="1" t="str">
        <f t="shared" ref="X386:X449" si="57">TEXT(W386,"dddd")</f>
        <v>Tuesday</v>
      </c>
      <c r="Y386" s="2">
        <v>0.71581018518518524</v>
      </c>
      <c r="Z386" s="2">
        <f t="shared" ref="Z386:Z449" si="58">MROUND(Y386, "1:00")</f>
        <v>0.70833333333333326</v>
      </c>
      <c r="AA386">
        <f>1</f>
        <v>1</v>
      </c>
      <c r="AB386" s="1">
        <v>42801</v>
      </c>
      <c r="AC386" s="3">
        <f t="shared" ref="AC386:AC449" si="59">DATE(YEAR(AB386), MONTH(AB386), 1)</f>
        <v>42795</v>
      </c>
      <c r="AD386" s="4">
        <f t="shared" si="55"/>
        <v>42801</v>
      </c>
      <c r="AE386" s="1" t="str">
        <f t="shared" ref="AE386:AE449" si="60">TEXT(AD386,"dddd")</f>
        <v>Tuesday</v>
      </c>
      <c r="AF386" s="2">
        <v>0.73017361111111112</v>
      </c>
      <c r="AG386" s="2">
        <f t="shared" ref="AG386:AG449" si="61">MROUND(AF386, "1:00")</f>
        <v>0.75</v>
      </c>
      <c r="AH386" t="s">
        <v>27</v>
      </c>
    </row>
    <row r="387" spans="1:34" x14ac:dyDescent="0.25">
      <c r="A387">
        <v>1528959</v>
      </c>
      <c r="B387" t="s">
        <v>88</v>
      </c>
      <c r="E387">
        <v>48088</v>
      </c>
      <c r="F387" t="s">
        <v>23</v>
      </c>
      <c r="G387" t="s">
        <v>89</v>
      </c>
      <c r="H387">
        <v>251</v>
      </c>
      <c r="I387" t="s">
        <v>52</v>
      </c>
      <c r="J387">
        <f>VLOOKUP(I387,Key!$A$1:$C$72,2,FALSE)</f>
        <v>43.026470000000003</v>
      </c>
      <c r="K387">
        <f>VLOOKUP(I387,Key!$A$1:$C$72,3,FALSE)</f>
        <v>-87.918040000000005</v>
      </c>
      <c r="L387" t="s">
        <v>52</v>
      </c>
      <c r="M387">
        <f>VLOOKUP(L387,Key!$A$1:$C$72,2,FALSE)</f>
        <v>43.026470000000003</v>
      </c>
      <c r="N387">
        <f>VLOOKUP(L387,Key!$A$1:$C$72,3,FALSE)</f>
        <v>-87.918040000000005</v>
      </c>
      <c r="O387">
        <v>19</v>
      </c>
      <c r="P387">
        <v>3</v>
      </c>
      <c r="Q387">
        <v>2.9</v>
      </c>
      <c r="R387">
        <v>2.7</v>
      </c>
      <c r="S387">
        <v>114</v>
      </c>
      <c r="T387">
        <f t="shared" ref="T387:T450" si="62">-1</f>
        <v>-1</v>
      </c>
      <c r="U387" s="1">
        <v>42801</v>
      </c>
      <c r="V387" s="3">
        <f t="shared" si="56"/>
        <v>42795</v>
      </c>
      <c r="W387" s="4">
        <f t="shared" ref="W387:W450" si="63">U387</f>
        <v>42801</v>
      </c>
      <c r="X387" s="1" t="str">
        <f t="shared" si="57"/>
        <v>Tuesday</v>
      </c>
      <c r="Y387" s="2">
        <v>0.77071759259259265</v>
      </c>
      <c r="Z387" s="2">
        <f t="shared" si="58"/>
        <v>0.75</v>
      </c>
      <c r="AA387">
        <f>1</f>
        <v>1</v>
      </c>
      <c r="AB387" s="1">
        <v>42801</v>
      </c>
      <c r="AC387" s="3">
        <f t="shared" si="59"/>
        <v>42795</v>
      </c>
      <c r="AD387" s="4">
        <f t="shared" ref="AD387:AD450" si="64">AB387</f>
        <v>42801</v>
      </c>
      <c r="AE387" s="1" t="str">
        <f t="shared" si="60"/>
        <v>Tuesday</v>
      </c>
      <c r="AF387" s="2">
        <v>0.78394675925925927</v>
      </c>
      <c r="AG387" s="2">
        <f t="shared" si="61"/>
        <v>0.79166666666666663</v>
      </c>
      <c r="AH387" t="s">
        <v>35</v>
      </c>
    </row>
    <row r="388" spans="1:34" x14ac:dyDescent="0.25">
      <c r="A388">
        <v>1517764</v>
      </c>
      <c r="B388" t="s">
        <v>88</v>
      </c>
      <c r="E388">
        <v>53202</v>
      </c>
      <c r="F388" t="s">
        <v>23</v>
      </c>
      <c r="G388" t="s">
        <v>89</v>
      </c>
      <c r="H388">
        <v>5432</v>
      </c>
      <c r="I388" t="s">
        <v>61</v>
      </c>
      <c r="J388">
        <f>VLOOKUP(I388,Key!$A$1:$C$72,2,FALSE)</f>
        <v>43.058619999999998</v>
      </c>
      <c r="K388">
        <f>VLOOKUP(I388,Key!$A$1:$C$72,3,FALSE)</f>
        <v>-87.885319999999993</v>
      </c>
      <c r="L388" t="s">
        <v>80</v>
      </c>
      <c r="M388">
        <f>VLOOKUP(L388,Key!$A$1:$C$72,2,FALSE)</f>
        <v>43.052460000000004</v>
      </c>
      <c r="N388">
        <f>VLOOKUP(L388,Key!$A$1:$C$72,3,FALSE)</f>
        <v>-87.891000000000005</v>
      </c>
      <c r="O388">
        <v>27</v>
      </c>
      <c r="P388">
        <v>3</v>
      </c>
      <c r="Q388">
        <v>4.0999999999999996</v>
      </c>
      <c r="R388">
        <v>3.8</v>
      </c>
      <c r="S388">
        <v>162</v>
      </c>
      <c r="T388">
        <f t="shared" si="62"/>
        <v>-1</v>
      </c>
      <c r="U388" s="1">
        <v>42802</v>
      </c>
      <c r="V388" s="3">
        <f t="shared" si="56"/>
        <v>42795</v>
      </c>
      <c r="W388" s="4">
        <f t="shared" si="63"/>
        <v>42802</v>
      </c>
      <c r="X388" s="1" t="str">
        <f t="shared" si="57"/>
        <v>Wednesday</v>
      </c>
      <c r="Y388" s="2">
        <v>0.50313657407407408</v>
      </c>
      <c r="Z388" s="2">
        <f t="shared" si="58"/>
        <v>0.5</v>
      </c>
      <c r="AA388">
        <f>1</f>
        <v>1</v>
      </c>
      <c r="AB388" s="1">
        <v>42802</v>
      </c>
      <c r="AC388" s="3">
        <f t="shared" si="59"/>
        <v>42795</v>
      </c>
      <c r="AD388" s="4">
        <f t="shared" si="64"/>
        <v>42802</v>
      </c>
      <c r="AE388" s="1" t="str">
        <f t="shared" si="60"/>
        <v>Wednesday</v>
      </c>
      <c r="AF388" s="2">
        <v>0.52202546296296293</v>
      </c>
      <c r="AG388" s="2">
        <f t="shared" si="61"/>
        <v>0.54166666666666663</v>
      </c>
      <c r="AH388" t="s">
        <v>27</v>
      </c>
    </row>
    <row r="389" spans="1:34" x14ac:dyDescent="0.25">
      <c r="A389">
        <v>1242204</v>
      </c>
      <c r="B389" t="s">
        <v>88</v>
      </c>
      <c r="E389">
        <v>53202</v>
      </c>
      <c r="F389" t="s">
        <v>23</v>
      </c>
      <c r="G389" t="s">
        <v>89</v>
      </c>
      <c r="H389">
        <v>5475</v>
      </c>
      <c r="I389" t="s">
        <v>69</v>
      </c>
      <c r="J389">
        <f>VLOOKUP(I389,Key!$A$1:$C$72,2,FALSE)</f>
        <v>43.048200000000001</v>
      </c>
      <c r="K389">
        <f>VLOOKUP(I389,Key!$A$1:$C$72,3,FALSE)</f>
        <v>-87.900859999999994</v>
      </c>
      <c r="L389" t="s">
        <v>82</v>
      </c>
      <c r="M389">
        <f>VLOOKUP(L389,Key!$A$1:$C$72,2,FALSE)</f>
        <v>43.026229999999998</v>
      </c>
      <c r="N389">
        <f>VLOOKUP(L389,Key!$A$1:$C$72,3,FALSE)</f>
        <v>-87.912809999999993</v>
      </c>
      <c r="O389">
        <v>13</v>
      </c>
      <c r="P389">
        <v>3</v>
      </c>
      <c r="Q389">
        <v>2</v>
      </c>
      <c r="R389">
        <v>1.9</v>
      </c>
      <c r="S389">
        <v>78</v>
      </c>
      <c r="T389">
        <f t="shared" si="62"/>
        <v>-1</v>
      </c>
      <c r="U389" s="1">
        <v>42803</v>
      </c>
      <c r="V389" s="3">
        <f t="shared" si="56"/>
        <v>42795</v>
      </c>
      <c r="W389" s="4">
        <f t="shared" si="63"/>
        <v>42803</v>
      </c>
      <c r="X389" s="1" t="str">
        <f t="shared" si="57"/>
        <v>Thursday</v>
      </c>
      <c r="Y389" s="2">
        <v>0.63123842592592594</v>
      </c>
      <c r="Z389" s="2">
        <f t="shared" si="58"/>
        <v>0.625</v>
      </c>
      <c r="AA389">
        <f>1</f>
        <v>1</v>
      </c>
      <c r="AB389" s="1">
        <v>42803</v>
      </c>
      <c r="AC389" s="3">
        <f t="shared" si="59"/>
        <v>42795</v>
      </c>
      <c r="AD389" s="4">
        <f t="shared" si="64"/>
        <v>42803</v>
      </c>
      <c r="AE389" s="1" t="str">
        <f t="shared" si="60"/>
        <v>Thursday</v>
      </c>
      <c r="AF389" s="2">
        <v>0.63959490740740743</v>
      </c>
      <c r="AG389" s="2">
        <f t="shared" si="61"/>
        <v>0.625</v>
      </c>
      <c r="AH389" t="s">
        <v>27</v>
      </c>
    </row>
    <row r="390" spans="1:34" x14ac:dyDescent="0.25">
      <c r="A390">
        <v>1512031</v>
      </c>
      <c r="B390" t="s">
        <v>88</v>
      </c>
      <c r="E390">
        <v>53211</v>
      </c>
      <c r="F390" t="s">
        <v>23</v>
      </c>
      <c r="G390" t="s">
        <v>89</v>
      </c>
      <c r="H390">
        <v>26</v>
      </c>
      <c r="I390" t="s">
        <v>62</v>
      </c>
      <c r="J390">
        <f>VLOOKUP(I390,Key!$A$1:$C$72,2,FALSE)</f>
        <v>43.058010000000003</v>
      </c>
      <c r="K390">
        <f>VLOOKUP(I390,Key!$A$1:$C$72,3,FALSE)</f>
        <v>-87.877300000000005</v>
      </c>
      <c r="L390" t="s">
        <v>67</v>
      </c>
      <c r="M390">
        <f>VLOOKUP(L390,Key!$A$1:$C$72,2,FALSE)</f>
        <v>43.074890000000003</v>
      </c>
      <c r="N390">
        <f>VLOOKUP(L390,Key!$A$1:$C$72,3,FALSE)</f>
        <v>-87.882810000000006</v>
      </c>
      <c r="O390">
        <v>21</v>
      </c>
      <c r="P390">
        <v>3</v>
      </c>
      <c r="Q390">
        <v>3.2</v>
      </c>
      <c r="R390">
        <v>3</v>
      </c>
      <c r="S390">
        <v>126</v>
      </c>
      <c r="T390">
        <f t="shared" si="62"/>
        <v>-1</v>
      </c>
      <c r="U390" s="1">
        <v>42803</v>
      </c>
      <c r="V390" s="3">
        <f t="shared" si="56"/>
        <v>42795</v>
      </c>
      <c r="W390" s="4">
        <f t="shared" si="63"/>
        <v>42803</v>
      </c>
      <c r="X390" s="1" t="str">
        <f t="shared" si="57"/>
        <v>Thursday</v>
      </c>
      <c r="Y390" s="2">
        <v>0.68708333333333327</v>
      </c>
      <c r="Z390" s="2">
        <f t="shared" si="58"/>
        <v>0.66666666666666663</v>
      </c>
      <c r="AA390">
        <f>1</f>
        <v>1</v>
      </c>
      <c r="AB390" s="1">
        <v>42803</v>
      </c>
      <c r="AC390" s="3">
        <f t="shared" si="59"/>
        <v>42795</v>
      </c>
      <c r="AD390" s="4">
        <f t="shared" si="64"/>
        <v>42803</v>
      </c>
      <c r="AE390" s="1" t="str">
        <f t="shared" si="60"/>
        <v>Thursday</v>
      </c>
      <c r="AF390" s="2">
        <v>0.70144675925925926</v>
      </c>
      <c r="AG390" s="2">
        <f t="shared" si="61"/>
        <v>0.70833333333333326</v>
      </c>
      <c r="AH390" t="s">
        <v>27</v>
      </c>
    </row>
    <row r="391" spans="1:34" x14ac:dyDescent="0.25">
      <c r="A391">
        <v>1530551</v>
      </c>
      <c r="B391" t="s">
        <v>88</v>
      </c>
      <c r="E391">
        <v>53150</v>
      </c>
      <c r="F391" t="s">
        <v>23</v>
      </c>
      <c r="G391" t="s">
        <v>89</v>
      </c>
      <c r="H391">
        <v>11090</v>
      </c>
      <c r="I391" t="s">
        <v>32</v>
      </c>
      <c r="J391">
        <f>VLOOKUP(I391,Key!$A$1:$C$72,2,FALSE)</f>
        <v>43.038719999999998</v>
      </c>
      <c r="K391">
        <f>VLOOKUP(I391,Key!$A$1:$C$72,3,FALSE)</f>
        <v>-87.905339999999995</v>
      </c>
      <c r="L391" t="s">
        <v>69</v>
      </c>
      <c r="M391">
        <f>VLOOKUP(L391,Key!$A$1:$C$72,2,FALSE)</f>
        <v>43.048200000000001</v>
      </c>
      <c r="N391">
        <f>VLOOKUP(L391,Key!$A$1:$C$72,3,FALSE)</f>
        <v>-87.900859999999994</v>
      </c>
      <c r="O391">
        <v>9</v>
      </c>
      <c r="P391">
        <v>3</v>
      </c>
      <c r="Q391">
        <v>1.4</v>
      </c>
      <c r="R391">
        <v>1.3</v>
      </c>
      <c r="S391">
        <v>54</v>
      </c>
      <c r="T391">
        <f t="shared" si="62"/>
        <v>-1</v>
      </c>
      <c r="U391" s="1">
        <v>42803</v>
      </c>
      <c r="V391" s="3">
        <f t="shared" si="56"/>
        <v>42795</v>
      </c>
      <c r="W391" s="4">
        <f t="shared" si="63"/>
        <v>42803</v>
      </c>
      <c r="X391" s="1" t="str">
        <f t="shared" si="57"/>
        <v>Thursday</v>
      </c>
      <c r="Y391" s="2">
        <v>0.79280092592592588</v>
      </c>
      <c r="Z391" s="2">
        <f t="shared" si="58"/>
        <v>0.79166666666666663</v>
      </c>
      <c r="AA391">
        <f>1</f>
        <v>1</v>
      </c>
      <c r="AB391" s="1">
        <v>42803</v>
      </c>
      <c r="AC391" s="3">
        <f t="shared" si="59"/>
        <v>42795</v>
      </c>
      <c r="AD391" s="4">
        <f t="shared" si="64"/>
        <v>42803</v>
      </c>
      <c r="AE391" s="1" t="str">
        <f t="shared" si="60"/>
        <v>Thursday</v>
      </c>
      <c r="AF391" s="2">
        <v>0.79881944444444442</v>
      </c>
      <c r="AG391" s="2">
        <f t="shared" si="61"/>
        <v>0.79166666666666663</v>
      </c>
      <c r="AH391" t="s">
        <v>27</v>
      </c>
    </row>
    <row r="392" spans="1:34" x14ac:dyDescent="0.25">
      <c r="A392">
        <v>1451638</v>
      </c>
      <c r="B392" t="s">
        <v>88</v>
      </c>
      <c r="E392">
        <v>53154</v>
      </c>
      <c r="F392" t="s">
        <v>23</v>
      </c>
      <c r="G392" t="s">
        <v>89</v>
      </c>
      <c r="H392">
        <v>11079</v>
      </c>
      <c r="I392" t="s">
        <v>34</v>
      </c>
      <c r="J392">
        <f>VLOOKUP(I392,Key!$A$1:$C$72,2,FALSE)</f>
        <v>43.036900000000003</v>
      </c>
      <c r="K392">
        <f>VLOOKUP(I392,Key!$A$1:$C$72,3,FALSE)</f>
        <v>-87.89667</v>
      </c>
      <c r="L392" t="s">
        <v>80</v>
      </c>
      <c r="M392">
        <f>VLOOKUP(L392,Key!$A$1:$C$72,2,FALSE)</f>
        <v>43.052460000000004</v>
      </c>
      <c r="N392">
        <f>VLOOKUP(L392,Key!$A$1:$C$72,3,FALSE)</f>
        <v>-87.891000000000005</v>
      </c>
      <c r="O392">
        <v>16</v>
      </c>
      <c r="P392">
        <v>3</v>
      </c>
      <c r="Q392">
        <v>2.4</v>
      </c>
      <c r="R392">
        <v>2.2999999999999998</v>
      </c>
      <c r="S392">
        <v>96</v>
      </c>
      <c r="T392">
        <f t="shared" si="62"/>
        <v>-1</v>
      </c>
      <c r="U392" s="1">
        <v>42803</v>
      </c>
      <c r="V392" s="3">
        <f t="shared" si="56"/>
        <v>42795</v>
      </c>
      <c r="W392" s="4">
        <f t="shared" si="63"/>
        <v>42803</v>
      </c>
      <c r="X392" s="1" t="str">
        <f t="shared" si="57"/>
        <v>Thursday</v>
      </c>
      <c r="Y392" s="2">
        <v>0.85327546296296297</v>
      </c>
      <c r="Z392" s="2">
        <f t="shared" si="58"/>
        <v>0.83333333333333326</v>
      </c>
      <c r="AA392">
        <f>1</f>
        <v>1</v>
      </c>
      <c r="AB392" s="1">
        <v>42803</v>
      </c>
      <c r="AC392" s="3">
        <f t="shared" si="59"/>
        <v>42795</v>
      </c>
      <c r="AD392" s="4">
        <f t="shared" si="64"/>
        <v>42803</v>
      </c>
      <c r="AE392" s="1" t="str">
        <f t="shared" si="60"/>
        <v>Thursday</v>
      </c>
      <c r="AF392" s="2">
        <v>0.86454861111111114</v>
      </c>
      <c r="AG392" s="2">
        <f t="shared" si="61"/>
        <v>0.875</v>
      </c>
      <c r="AH392" t="s">
        <v>27</v>
      </c>
    </row>
    <row r="393" spans="1:34" x14ac:dyDescent="0.25">
      <c r="A393">
        <v>1531083</v>
      </c>
      <c r="B393" t="s">
        <v>88</v>
      </c>
      <c r="E393">
        <v>53228</v>
      </c>
      <c r="F393" t="s">
        <v>23</v>
      </c>
      <c r="G393" t="s">
        <v>89</v>
      </c>
      <c r="H393">
        <v>5558</v>
      </c>
      <c r="I393" t="s">
        <v>34</v>
      </c>
      <c r="J393">
        <f>VLOOKUP(I393,Key!$A$1:$C$72,2,FALSE)</f>
        <v>43.036900000000003</v>
      </c>
      <c r="K393">
        <f>VLOOKUP(I393,Key!$A$1:$C$72,3,FALSE)</f>
        <v>-87.89667</v>
      </c>
      <c r="L393" t="s">
        <v>34</v>
      </c>
      <c r="M393">
        <f>VLOOKUP(L393,Key!$A$1:$C$72,2,FALSE)</f>
        <v>43.036900000000003</v>
      </c>
      <c r="N393">
        <f>VLOOKUP(L393,Key!$A$1:$C$72,3,FALSE)</f>
        <v>-87.89667</v>
      </c>
      <c r="O393">
        <v>41</v>
      </c>
      <c r="P393">
        <v>6</v>
      </c>
      <c r="Q393">
        <v>6.2</v>
      </c>
      <c r="R393">
        <v>5.8</v>
      </c>
      <c r="S393">
        <v>246</v>
      </c>
      <c r="T393">
        <f t="shared" si="62"/>
        <v>-1</v>
      </c>
      <c r="U393" s="1">
        <v>42804</v>
      </c>
      <c r="V393" s="3">
        <f t="shared" si="56"/>
        <v>42795</v>
      </c>
      <c r="W393" s="4">
        <f t="shared" si="63"/>
        <v>42804</v>
      </c>
      <c r="X393" s="1" t="str">
        <f t="shared" si="57"/>
        <v>Friday</v>
      </c>
      <c r="Y393" s="2">
        <v>0.53435185185185186</v>
      </c>
      <c r="Z393" s="2">
        <f t="shared" si="58"/>
        <v>0.54166666666666663</v>
      </c>
      <c r="AA393">
        <f>1</f>
        <v>1</v>
      </c>
      <c r="AB393" s="1">
        <v>42804</v>
      </c>
      <c r="AC393" s="3">
        <f t="shared" si="59"/>
        <v>42795</v>
      </c>
      <c r="AD393" s="4">
        <f t="shared" si="64"/>
        <v>42804</v>
      </c>
      <c r="AE393" s="1" t="str">
        <f t="shared" si="60"/>
        <v>Friday</v>
      </c>
      <c r="AF393" s="2">
        <v>0.56251157407407404</v>
      </c>
      <c r="AG393" s="2">
        <f t="shared" si="61"/>
        <v>0.58333333333333326</v>
      </c>
      <c r="AH393" t="s">
        <v>35</v>
      </c>
    </row>
    <row r="394" spans="1:34" x14ac:dyDescent="0.25">
      <c r="A394">
        <v>1532072</v>
      </c>
      <c r="B394" t="s">
        <v>88</v>
      </c>
      <c r="E394">
        <v>53217</v>
      </c>
      <c r="F394" t="s">
        <v>23</v>
      </c>
      <c r="G394" t="s">
        <v>89</v>
      </c>
      <c r="H394">
        <v>5515</v>
      </c>
      <c r="I394" t="s">
        <v>37</v>
      </c>
      <c r="J394">
        <f>VLOOKUP(I394,Key!$A$1:$C$72,2,FALSE)</f>
        <v>43.031320000000001</v>
      </c>
      <c r="K394">
        <f>VLOOKUP(I394,Key!$A$1:$C$72,3,FALSE)</f>
        <v>-87.904259999999994</v>
      </c>
      <c r="L394" t="s">
        <v>36</v>
      </c>
      <c r="M394">
        <f>VLOOKUP(L394,Key!$A$1:$C$72,2,FALSE)</f>
        <v>43.038580000000003</v>
      </c>
      <c r="N394">
        <f>VLOOKUP(L394,Key!$A$1:$C$72,3,FALSE)</f>
        <v>-87.90934</v>
      </c>
      <c r="O394">
        <v>6</v>
      </c>
      <c r="P394">
        <v>3</v>
      </c>
      <c r="Q394">
        <v>0.9</v>
      </c>
      <c r="R394">
        <v>0.9</v>
      </c>
      <c r="S394">
        <v>36</v>
      </c>
      <c r="T394">
        <f t="shared" si="62"/>
        <v>-1</v>
      </c>
      <c r="U394" s="1">
        <v>42805</v>
      </c>
      <c r="V394" s="3">
        <f t="shared" si="56"/>
        <v>42795</v>
      </c>
      <c r="W394" s="4">
        <f t="shared" si="63"/>
        <v>42805</v>
      </c>
      <c r="X394" s="1" t="str">
        <f t="shared" si="57"/>
        <v>Saturday</v>
      </c>
      <c r="Y394" s="2">
        <v>0.51138888888888889</v>
      </c>
      <c r="Z394" s="2">
        <f t="shared" si="58"/>
        <v>0.5</v>
      </c>
      <c r="AA394">
        <f>1</f>
        <v>1</v>
      </c>
      <c r="AB394" s="1">
        <v>42805</v>
      </c>
      <c r="AC394" s="3">
        <f t="shared" si="59"/>
        <v>42795</v>
      </c>
      <c r="AD394" s="4">
        <f t="shared" si="64"/>
        <v>42805</v>
      </c>
      <c r="AE394" s="1" t="str">
        <f t="shared" si="60"/>
        <v>Saturday</v>
      </c>
      <c r="AF394" s="2">
        <v>0.5159259259259259</v>
      </c>
      <c r="AG394" s="2">
        <f t="shared" si="61"/>
        <v>0.5</v>
      </c>
      <c r="AH394" t="s">
        <v>27</v>
      </c>
    </row>
    <row r="395" spans="1:34" x14ac:dyDescent="0.25">
      <c r="A395">
        <v>1532118</v>
      </c>
      <c r="B395" t="s">
        <v>88</v>
      </c>
      <c r="E395">
        <v>53212</v>
      </c>
      <c r="F395" t="s">
        <v>23</v>
      </c>
      <c r="G395" t="s">
        <v>89</v>
      </c>
      <c r="H395">
        <v>45</v>
      </c>
      <c r="I395" t="s">
        <v>62</v>
      </c>
      <c r="J395">
        <f>VLOOKUP(I395,Key!$A$1:$C$72,2,FALSE)</f>
        <v>43.058010000000003</v>
      </c>
      <c r="K395">
        <f>VLOOKUP(I395,Key!$A$1:$C$72,3,FALSE)</f>
        <v>-87.877300000000005</v>
      </c>
      <c r="L395" t="s">
        <v>81</v>
      </c>
      <c r="M395">
        <f>VLOOKUP(L395,Key!$A$1:$C$72,2,FALSE)</f>
        <v>43.06033</v>
      </c>
      <c r="N395">
        <f>VLOOKUP(L395,Key!$A$1:$C$72,3,FALSE)</f>
        <v>-87.89546</v>
      </c>
      <c r="O395">
        <v>32</v>
      </c>
      <c r="P395">
        <v>3</v>
      </c>
      <c r="Q395">
        <v>4.8</v>
      </c>
      <c r="R395">
        <v>4.5999999999999996</v>
      </c>
      <c r="S395">
        <v>192</v>
      </c>
      <c r="T395">
        <f t="shared" si="62"/>
        <v>-1</v>
      </c>
      <c r="U395" s="1">
        <v>42805</v>
      </c>
      <c r="V395" s="3">
        <f t="shared" si="56"/>
        <v>42795</v>
      </c>
      <c r="W395" s="4">
        <f t="shared" si="63"/>
        <v>42805</v>
      </c>
      <c r="X395" s="1" t="str">
        <f t="shared" si="57"/>
        <v>Saturday</v>
      </c>
      <c r="Y395" s="2">
        <v>0.54270833333333335</v>
      </c>
      <c r="Z395" s="2">
        <f t="shared" si="58"/>
        <v>0.54166666666666663</v>
      </c>
      <c r="AA395">
        <f>1</f>
        <v>1</v>
      </c>
      <c r="AB395" s="1">
        <v>42805</v>
      </c>
      <c r="AC395" s="3">
        <f t="shared" si="59"/>
        <v>42795</v>
      </c>
      <c r="AD395" s="4">
        <f t="shared" si="64"/>
        <v>42805</v>
      </c>
      <c r="AE395" s="1" t="str">
        <f t="shared" si="60"/>
        <v>Saturday</v>
      </c>
      <c r="AF395" s="2">
        <v>0.56517361111111108</v>
      </c>
      <c r="AG395" s="2">
        <f t="shared" si="61"/>
        <v>0.58333333333333326</v>
      </c>
      <c r="AH395" t="s">
        <v>27</v>
      </c>
    </row>
    <row r="396" spans="1:34" x14ac:dyDescent="0.25">
      <c r="A396">
        <v>1504846</v>
      </c>
      <c r="B396" t="s">
        <v>88</v>
      </c>
      <c r="E396">
        <v>53202</v>
      </c>
      <c r="F396" t="s">
        <v>23</v>
      </c>
      <c r="G396" t="s">
        <v>89</v>
      </c>
      <c r="H396">
        <v>5512</v>
      </c>
      <c r="I396" t="s">
        <v>29</v>
      </c>
      <c r="J396">
        <f>VLOOKUP(I396,Key!$A$1:$C$72,2,FALSE)</f>
        <v>43.042490000000001</v>
      </c>
      <c r="K396">
        <f>VLOOKUP(I396,Key!$A$1:$C$72,3,FALSE)</f>
        <v>-87.909959999999998</v>
      </c>
      <c r="L396" t="s">
        <v>38</v>
      </c>
      <c r="M396">
        <f>VLOOKUP(L396,Key!$A$1:$C$72,2,FALSE)</f>
        <v>43.004728999999998</v>
      </c>
      <c r="N396">
        <f>VLOOKUP(L396,Key!$A$1:$C$72,3,FALSE)</f>
        <v>-87.905463999999995</v>
      </c>
      <c r="O396">
        <v>20</v>
      </c>
      <c r="P396">
        <v>3</v>
      </c>
      <c r="Q396">
        <v>3</v>
      </c>
      <c r="R396">
        <v>2.9</v>
      </c>
      <c r="S396">
        <v>120</v>
      </c>
      <c r="T396">
        <f t="shared" si="62"/>
        <v>-1</v>
      </c>
      <c r="U396" s="1">
        <v>42805</v>
      </c>
      <c r="V396" s="3">
        <f t="shared" si="56"/>
        <v>42795</v>
      </c>
      <c r="W396" s="4">
        <f t="shared" si="63"/>
        <v>42805</v>
      </c>
      <c r="X396" s="1" t="str">
        <f t="shared" si="57"/>
        <v>Saturday</v>
      </c>
      <c r="Y396" s="2">
        <v>0.63648148148148154</v>
      </c>
      <c r="Z396" s="2">
        <f t="shared" si="58"/>
        <v>0.625</v>
      </c>
      <c r="AA396">
        <f>1</f>
        <v>1</v>
      </c>
      <c r="AB396" s="1">
        <v>42805</v>
      </c>
      <c r="AC396" s="3">
        <f t="shared" si="59"/>
        <v>42795</v>
      </c>
      <c r="AD396" s="4">
        <f t="shared" si="64"/>
        <v>42805</v>
      </c>
      <c r="AE396" s="1" t="str">
        <f t="shared" si="60"/>
        <v>Saturday</v>
      </c>
      <c r="AF396" s="2">
        <v>0.65063657407407405</v>
      </c>
      <c r="AG396" s="2">
        <f t="shared" si="61"/>
        <v>0.66666666666666663</v>
      </c>
      <c r="AH396" t="s">
        <v>27</v>
      </c>
    </row>
    <row r="397" spans="1:34" x14ac:dyDescent="0.25">
      <c r="A397">
        <v>1535400</v>
      </c>
      <c r="B397" t="s">
        <v>88</v>
      </c>
      <c r="E397">
        <v>54911</v>
      </c>
      <c r="F397" t="s">
        <v>23</v>
      </c>
      <c r="G397" t="s">
        <v>89</v>
      </c>
      <c r="H397">
        <v>11161</v>
      </c>
      <c r="I397" t="s">
        <v>79</v>
      </c>
      <c r="J397">
        <f>VLOOKUP(I397,Key!$A$1:$C$72,2,FALSE)</f>
        <v>43.038649999999997</v>
      </c>
      <c r="K397">
        <f>VLOOKUP(I397,Key!$A$1:$C$72,3,FALSE)</f>
        <v>-87.921930000000003</v>
      </c>
      <c r="L397" t="s">
        <v>31</v>
      </c>
      <c r="M397">
        <f>VLOOKUP(L397,Key!$A$1:$C$72,2,FALSE)</f>
        <v>43.03519</v>
      </c>
      <c r="N397">
        <f>VLOOKUP(L397,Key!$A$1:$C$72,3,FALSE)</f>
        <v>-87.907390000000007</v>
      </c>
      <c r="O397">
        <v>19</v>
      </c>
      <c r="P397">
        <v>0</v>
      </c>
      <c r="Q397">
        <v>2.9</v>
      </c>
      <c r="R397">
        <v>2.7</v>
      </c>
      <c r="S397">
        <v>114</v>
      </c>
      <c r="T397">
        <f t="shared" si="62"/>
        <v>-1</v>
      </c>
      <c r="U397" s="1">
        <v>42808</v>
      </c>
      <c r="V397" s="3">
        <f t="shared" si="56"/>
        <v>42795</v>
      </c>
      <c r="W397" s="4">
        <f t="shared" si="63"/>
        <v>42808</v>
      </c>
      <c r="X397" s="1" t="str">
        <f t="shared" si="57"/>
        <v>Tuesday</v>
      </c>
      <c r="Y397" s="2">
        <v>0.62457175925925923</v>
      </c>
      <c r="Z397" s="2">
        <f t="shared" si="58"/>
        <v>0.625</v>
      </c>
      <c r="AA397">
        <f>1</f>
        <v>1</v>
      </c>
      <c r="AB397" s="1">
        <v>42808</v>
      </c>
      <c r="AC397" s="3">
        <f t="shared" si="59"/>
        <v>42795</v>
      </c>
      <c r="AD397" s="4">
        <f t="shared" si="64"/>
        <v>42808</v>
      </c>
      <c r="AE397" s="1" t="str">
        <f t="shared" si="60"/>
        <v>Tuesday</v>
      </c>
      <c r="AF397" s="2">
        <v>0.63799768518518518</v>
      </c>
      <c r="AG397" s="2">
        <f t="shared" si="61"/>
        <v>0.625</v>
      </c>
      <c r="AH397" t="s">
        <v>27</v>
      </c>
    </row>
    <row r="398" spans="1:34" x14ac:dyDescent="0.25">
      <c r="A398">
        <v>1535400</v>
      </c>
      <c r="B398" t="s">
        <v>88</v>
      </c>
      <c r="E398">
        <v>54911</v>
      </c>
      <c r="F398" t="s">
        <v>23</v>
      </c>
      <c r="G398" t="s">
        <v>89</v>
      </c>
      <c r="H398">
        <v>5426</v>
      </c>
      <c r="I398" t="s">
        <v>79</v>
      </c>
      <c r="J398">
        <f>VLOOKUP(I398,Key!$A$1:$C$72,2,FALSE)</f>
        <v>43.038649999999997</v>
      </c>
      <c r="K398">
        <f>VLOOKUP(I398,Key!$A$1:$C$72,3,FALSE)</f>
        <v>-87.921930000000003</v>
      </c>
      <c r="L398" t="s">
        <v>31</v>
      </c>
      <c r="M398">
        <f>VLOOKUP(L398,Key!$A$1:$C$72,2,FALSE)</f>
        <v>43.03519</v>
      </c>
      <c r="N398">
        <f>VLOOKUP(L398,Key!$A$1:$C$72,3,FALSE)</f>
        <v>-87.907390000000007</v>
      </c>
      <c r="O398">
        <v>18</v>
      </c>
      <c r="P398">
        <v>0</v>
      </c>
      <c r="Q398">
        <v>2.7</v>
      </c>
      <c r="R398">
        <v>2.6</v>
      </c>
      <c r="S398">
        <v>108</v>
      </c>
      <c r="T398">
        <f t="shared" si="62"/>
        <v>-1</v>
      </c>
      <c r="U398" s="1">
        <v>42808</v>
      </c>
      <c r="V398" s="3">
        <f t="shared" si="56"/>
        <v>42795</v>
      </c>
      <c r="W398" s="4">
        <f t="shared" si="63"/>
        <v>42808</v>
      </c>
      <c r="X398" s="1" t="str">
        <f t="shared" si="57"/>
        <v>Tuesday</v>
      </c>
      <c r="Y398" s="2">
        <v>0.62524305555555559</v>
      </c>
      <c r="Z398" s="2">
        <f t="shared" si="58"/>
        <v>0.625</v>
      </c>
      <c r="AA398">
        <f>1</f>
        <v>1</v>
      </c>
      <c r="AB398" s="1">
        <v>42808</v>
      </c>
      <c r="AC398" s="3">
        <f t="shared" si="59"/>
        <v>42795</v>
      </c>
      <c r="AD398" s="4">
        <f t="shared" si="64"/>
        <v>42808</v>
      </c>
      <c r="AE398" s="1" t="str">
        <f t="shared" si="60"/>
        <v>Tuesday</v>
      </c>
      <c r="AF398" s="2">
        <v>0.63790509259259254</v>
      </c>
      <c r="AG398" s="2">
        <f t="shared" si="61"/>
        <v>0.625</v>
      </c>
      <c r="AH398" t="s">
        <v>27</v>
      </c>
    </row>
    <row r="399" spans="1:34" x14ac:dyDescent="0.25">
      <c r="A399">
        <v>1537646</v>
      </c>
      <c r="B399" t="s">
        <v>88</v>
      </c>
      <c r="E399">
        <v>53212</v>
      </c>
      <c r="F399" t="s">
        <v>23</v>
      </c>
      <c r="G399" t="s">
        <v>89</v>
      </c>
      <c r="H399">
        <v>5567</v>
      </c>
      <c r="I399" t="s">
        <v>41</v>
      </c>
      <c r="J399">
        <f>VLOOKUP(I399,Key!$A$1:$C$72,2,FALSE)</f>
        <v>43.04824</v>
      </c>
      <c r="K399">
        <f>VLOOKUP(I399,Key!$A$1:$C$72,3,FALSE)</f>
        <v>-87.904970000000006</v>
      </c>
      <c r="L399" t="s">
        <v>41</v>
      </c>
      <c r="M399">
        <f>VLOOKUP(L399,Key!$A$1:$C$72,2,FALSE)</f>
        <v>43.04824</v>
      </c>
      <c r="N399">
        <f>VLOOKUP(L399,Key!$A$1:$C$72,3,FALSE)</f>
        <v>-87.904970000000006</v>
      </c>
      <c r="O399">
        <v>24</v>
      </c>
      <c r="P399">
        <v>0</v>
      </c>
      <c r="Q399">
        <v>3.6</v>
      </c>
      <c r="R399">
        <v>3.4</v>
      </c>
      <c r="S399">
        <v>144</v>
      </c>
      <c r="T399">
        <f t="shared" si="62"/>
        <v>-1</v>
      </c>
      <c r="U399" s="1">
        <v>42810</v>
      </c>
      <c r="V399" s="3">
        <f t="shared" si="56"/>
        <v>42795</v>
      </c>
      <c r="W399" s="4">
        <f t="shared" si="63"/>
        <v>42810</v>
      </c>
      <c r="X399" s="1" t="str">
        <f t="shared" si="57"/>
        <v>Thursday</v>
      </c>
      <c r="Y399" s="2">
        <v>0.45043981481481482</v>
      </c>
      <c r="Z399" s="2">
        <f t="shared" si="58"/>
        <v>0.45833333333333331</v>
      </c>
      <c r="AA399">
        <f>1</f>
        <v>1</v>
      </c>
      <c r="AB399" s="1">
        <v>42810</v>
      </c>
      <c r="AC399" s="3">
        <f t="shared" si="59"/>
        <v>42795</v>
      </c>
      <c r="AD399" s="4">
        <f t="shared" si="64"/>
        <v>42810</v>
      </c>
      <c r="AE399" s="1" t="str">
        <f t="shared" si="60"/>
        <v>Thursday</v>
      </c>
      <c r="AF399" s="2">
        <v>0.46716435185185184</v>
      </c>
      <c r="AG399" s="2">
        <f t="shared" si="61"/>
        <v>0.45833333333333331</v>
      </c>
      <c r="AH399" t="s">
        <v>35</v>
      </c>
    </row>
    <row r="400" spans="1:34" x14ac:dyDescent="0.25">
      <c r="A400">
        <v>1537647</v>
      </c>
      <c r="B400" t="s">
        <v>88</v>
      </c>
      <c r="E400">
        <v>53188</v>
      </c>
      <c r="F400" t="s">
        <v>23</v>
      </c>
      <c r="G400" t="s">
        <v>89</v>
      </c>
      <c r="H400">
        <v>11084</v>
      </c>
      <c r="I400" t="s">
        <v>41</v>
      </c>
      <c r="J400">
        <f>VLOOKUP(I400,Key!$A$1:$C$72,2,FALSE)</f>
        <v>43.04824</v>
      </c>
      <c r="K400">
        <f>VLOOKUP(I400,Key!$A$1:$C$72,3,FALSE)</f>
        <v>-87.904970000000006</v>
      </c>
      <c r="L400" t="s">
        <v>73</v>
      </c>
      <c r="M400">
        <f>VLOOKUP(L400,Key!$A$1:$C$72,2,FALSE)</f>
        <v>43.040349999999997</v>
      </c>
      <c r="N400">
        <f>VLOOKUP(L400,Key!$A$1:$C$72,3,FALSE)</f>
        <v>-87.920760000000001</v>
      </c>
      <c r="O400">
        <v>22</v>
      </c>
      <c r="P400">
        <v>0</v>
      </c>
      <c r="Q400">
        <v>3.3</v>
      </c>
      <c r="R400">
        <v>3.1</v>
      </c>
      <c r="S400">
        <v>132</v>
      </c>
      <c r="T400">
        <f t="shared" si="62"/>
        <v>-1</v>
      </c>
      <c r="U400" s="1">
        <v>42810</v>
      </c>
      <c r="V400" s="3">
        <f t="shared" si="56"/>
        <v>42795</v>
      </c>
      <c r="W400" s="4">
        <f t="shared" si="63"/>
        <v>42810</v>
      </c>
      <c r="X400" s="1" t="str">
        <f t="shared" si="57"/>
        <v>Thursday</v>
      </c>
      <c r="Y400" s="2">
        <v>0.45170138888888894</v>
      </c>
      <c r="Z400" s="2">
        <f t="shared" si="58"/>
        <v>0.45833333333333331</v>
      </c>
      <c r="AA400">
        <f>1</f>
        <v>1</v>
      </c>
      <c r="AB400" s="1">
        <v>42810</v>
      </c>
      <c r="AC400" s="3">
        <f t="shared" si="59"/>
        <v>42795</v>
      </c>
      <c r="AD400" s="4">
        <f t="shared" si="64"/>
        <v>42810</v>
      </c>
      <c r="AE400" s="1" t="str">
        <f t="shared" si="60"/>
        <v>Thursday</v>
      </c>
      <c r="AF400" s="2">
        <v>0.46725694444444449</v>
      </c>
      <c r="AG400" s="2">
        <f t="shared" si="61"/>
        <v>0.45833333333333331</v>
      </c>
      <c r="AH400" t="s">
        <v>27</v>
      </c>
    </row>
    <row r="401" spans="1:34" x14ac:dyDescent="0.25">
      <c r="A401">
        <v>1539655</v>
      </c>
      <c r="B401" t="s">
        <v>88</v>
      </c>
      <c r="E401">
        <v>15106</v>
      </c>
      <c r="F401" t="s">
        <v>23</v>
      </c>
      <c r="G401" t="s">
        <v>89</v>
      </c>
      <c r="H401">
        <v>11148</v>
      </c>
      <c r="I401" t="s">
        <v>50</v>
      </c>
      <c r="J401">
        <f>VLOOKUP(I401,Key!$A$1:$C$72,2,FALSE)</f>
        <v>43.052549999999997</v>
      </c>
      <c r="K401">
        <f>VLOOKUP(I401,Key!$A$1:$C$72,3,FALSE)</f>
        <v>-87.909329999999997</v>
      </c>
      <c r="L401" t="s">
        <v>39</v>
      </c>
      <c r="M401">
        <f>VLOOKUP(L401,Key!$A$1:$C$72,2,FALSE)</f>
        <v>43.03913</v>
      </c>
      <c r="N401">
        <f>VLOOKUP(L401,Key!$A$1:$C$72,3,FALSE)</f>
        <v>-87.916150000000002</v>
      </c>
      <c r="O401">
        <v>18</v>
      </c>
      <c r="P401">
        <v>0</v>
      </c>
      <c r="Q401">
        <v>2.7</v>
      </c>
      <c r="R401">
        <v>2.6</v>
      </c>
      <c r="S401">
        <v>108</v>
      </c>
      <c r="T401">
        <f t="shared" si="62"/>
        <v>-1</v>
      </c>
      <c r="U401" s="1">
        <v>42811</v>
      </c>
      <c r="V401" s="3">
        <f t="shared" si="56"/>
        <v>42795</v>
      </c>
      <c r="W401" s="4">
        <f t="shared" si="63"/>
        <v>42811</v>
      </c>
      <c r="X401" s="1" t="str">
        <f t="shared" si="57"/>
        <v>Friday</v>
      </c>
      <c r="Y401" s="2">
        <v>0.62954861111111116</v>
      </c>
      <c r="Z401" s="2">
        <f t="shared" si="58"/>
        <v>0.625</v>
      </c>
      <c r="AA401">
        <f>1</f>
        <v>1</v>
      </c>
      <c r="AB401" s="1">
        <v>42811</v>
      </c>
      <c r="AC401" s="3">
        <f t="shared" si="59"/>
        <v>42795</v>
      </c>
      <c r="AD401" s="4">
        <f t="shared" si="64"/>
        <v>42811</v>
      </c>
      <c r="AE401" s="1" t="str">
        <f t="shared" si="60"/>
        <v>Friday</v>
      </c>
      <c r="AF401" s="2">
        <v>0.64174768518518521</v>
      </c>
      <c r="AG401" s="2">
        <f t="shared" si="61"/>
        <v>0.625</v>
      </c>
      <c r="AH401" t="s">
        <v>27</v>
      </c>
    </row>
    <row r="402" spans="1:34" x14ac:dyDescent="0.25">
      <c r="A402">
        <v>1539658</v>
      </c>
      <c r="B402" t="s">
        <v>88</v>
      </c>
      <c r="E402">
        <v>19096</v>
      </c>
      <c r="F402" t="s">
        <v>23</v>
      </c>
      <c r="G402" t="s">
        <v>89</v>
      </c>
      <c r="H402">
        <v>5430</v>
      </c>
      <c r="I402" t="s">
        <v>50</v>
      </c>
      <c r="J402">
        <f>VLOOKUP(I402,Key!$A$1:$C$72,2,FALSE)</f>
        <v>43.052549999999997</v>
      </c>
      <c r="K402">
        <f>VLOOKUP(I402,Key!$A$1:$C$72,3,FALSE)</f>
        <v>-87.909329999999997</v>
      </c>
      <c r="L402" t="s">
        <v>39</v>
      </c>
      <c r="M402">
        <f>VLOOKUP(L402,Key!$A$1:$C$72,2,FALSE)</f>
        <v>43.03913</v>
      </c>
      <c r="N402">
        <f>VLOOKUP(L402,Key!$A$1:$C$72,3,FALSE)</f>
        <v>-87.916150000000002</v>
      </c>
      <c r="O402">
        <v>16</v>
      </c>
      <c r="P402">
        <v>0</v>
      </c>
      <c r="Q402">
        <v>2.4</v>
      </c>
      <c r="R402">
        <v>2.2999999999999998</v>
      </c>
      <c r="S402">
        <v>96</v>
      </c>
      <c r="T402">
        <f t="shared" si="62"/>
        <v>-1</v>
      </c>
      <c r="U402" s="1">
        <v>42811</v>
      </c>
      <c r="V402" s="3">
        <f t="shared" si="56"/>
        <v>42795</v>
      </c>
      <c r="W402" s="4">
        <f t="shared" si="63"/>
        <v>42811</v>
      </c>
      <c r="X402" s="1" t="str">
        <f t="shared" si="57"/>
        <v>Friday</v>
      </c>
      <c r="Y402" s="2">
        <v>0.63002314814814808</v>
      </c>
      <c r="Z402" s="2">
        <f t="shared" si="58"/>
        <v>0.625</v>
      </c>
      <c r="AA402">
        <f>1</f>
        <v>1</v>
      </c>
      <c r="AB402" s="1">
        <v>42811</v>
      </c>
      <c r="AC402" s="3">
        <f t="shared" si="59"/>
        <v>42795</v>
      </c>
      <c r="AD402" s="4">
        <f t="shared" si="64"/>
        <v>42811</v>
      </c>
      <c r="AE402" s="1" t="str">
        <f t="shared" si="60"/>
        <v>Friday</v>
      </c>
      <c r="AF402" s="2">
        <v>0.64165509259259257</v>
      </c>
      <c r="AG402" s="2">
        <f t="shared" si="61"/>
        <v>0.625</v>
      </c>
      <c r="AH402" t="s">
        <v>27</v>
      </c>
    </row>
    <row r="403" spans="1:34" x14ac:dyDescent="0.25">
      <c r="A403">
        <v>1478664</v>
      </c>
      <c r="B403" t="s">
        <v>88</v>
      </c>
      <c r="E403">
        <v>53202</v>
      </c>
      <c r="F403" t="s">
        <v>23</v>
      </c>
      <c r="G403" t="s">
        <v>89</v>
      </c>
      <c r="H403">
        <v>11143</v>
      </c>
      <c r="I403" t="s">
        <v>61</v>
      </c>
      <c r="J403">
        <f>VLOOKUP(I403,Key!$A$1:$C$72,2,FALSE)</f>
        <v>43.058619999999998</v>
      </c>
      <c r="K403">
        <f>VLOOKUP(I403,Key!$A$1:$C$72,3,FALSE)</f>
        <v>-87.885319999999993</v>
      </c>
      <c r="L403" t="s">
        <v>41</v>
      </c>
      <c r="M403">
        <f>VLOOKUP(L403,Key!$A$1:$C$72,2,FALSE)</f>
        <v>43.04824</v>
      </c>
      <c r="N403">
        <f>VLOOKUP(L403,Key!$A$1:$C$72,3,FALSE)</f>
        <v>-87.904970000000006</v>
      </c>
      <c r="O403">
        <v>12</v>
      </c>
      <c r="P403">
        <v>0</v>
      </c>
      <c r="Q403">
        <v>1.8</v>
      </c>
      <c r="R403">
        <v>1.7</v>
      </c>
      <c r="S403">
        <v>72</v>
      </c>
      <c r="T403">
        <f t="shared" si="62"/>
        <v>-1</v>
      </c>
      <c r="U403" s="1">
        <v>42811</v>
      </c>
      <c r="V403" s="3">
        <f t="shared" si="56"/>
        <v>42795</v>
      </c>
      <c r="W403" s="4">
        <f t="shared" si="63"/>
        <v>42811</v>
      </c>
      <c r="X403" s="1" t="str">
        <f t="shared" si="57"/>
        <v>Friday</v>
      </c>
      <c r="Y403" s="2">
        <v>0.65307870370370369</v>
      </c>
      <c r="Z403" s="2">
        <f t="shared" si="58"/>
        <v>0.66666666666666663</v>
      </c>
      <c r="AA403">
        <f>1</f>
        <v>1</v>
      </c>
      <c r="AB403" s="1">
        <v>42811</v>
      </c>
      <c r="AC403" s="3">
        <f t="shared" si="59"/>
        <v>42795</v>
      </c>
      <c r="AD403" s="4">
        <f t="shared" si="64"/>
        <v>42811</v>
      </c>
      <c r="AE403" s="1" t="str">
        <f t="shared" si="60"/>
        <v>Friday</v>
      </c>
      <c r="AF403" s="2">
        <v>0.66122685185185182</v>
      </c>
      <c r="AG403" s="2">
        <f t="shared" si="61"/>
        <v>0.66666666666666663</v>
      </c>
      <c r="AH403" t="s">
        <v>27</v>
      </c>
    </row>
    <row r="404" spans="1:34" x14ac:dyDescent="0.25">
      <c r="A404">
        <v>1540719</v>
      </c>
      <c r="B404" t="s">
        <v>88</v>
      </c>
      <c r="E404">
        <v>53037</v>
      </c>
      <c r="F404" t="s">
        <v>23</v>
      </c>
      <c r="G404" t="s">
        <v>89</v>
      </c>
      <c r="H404">
        <v>11142</v>
      </c>
      <c r="I404" t="s">
        <v>54</v>
      </c>
      <c r="J404">
        <f>VLOOKUP(I404,Key!$A$1:$C$72,2,FALSE)</f>
        <v>43.046570000000003</v>
      </c>
      <c r="K404">
        <f>VLOOKUP(I404,Key!$A$1:$C$72,3,FALSE)</f>
        <v>-87.908720000000002</v>
      </c>
      <c r="L404" t="s">
        <v>77</v>
      </c>
      <c r="M404">
        <f>VLOOKUP(L404,Key!$A$1:$C$72,2,FALSE)</f>
        <v>43.074655999999997</v>
      </c>
      <c r="N404">
        <f>VLOOKUP(L404,Key!$A$1:$C$72,3,FALSE)</f>
        <v>-87.889011999999994</v>
      </c>
      <c r="O404">
        <v>25</v>
      </c>
      <c r="P404">
        <v>0</v>
      </c>
      <c r="Q404">
        <v>3.8</v>
      </c>
      <c r="R404">
        <v>3.6</v>
      </c>
      <c r="S404">
        <v>150</v>
      </c>
      <c r="T404">
        <f t="shared" si="62"/>
        <v>-1</v>
      </c>
      <c r="U404" s="1">
        <v>42812</v>
      </c>
      <c r="V404" s="3">
        <f t="shared" si="56"/>
        <v>42795</v>
      </c>
      <c r="W404" s="4">
        <f t="shared" si="63"/>
        <v>42812</v>
      </c>
      <c r="X404" s="1" t="str">
        <f t="shared" si="57"/>
        <v>Saturday</v>
      </c>
      <c r="Y404" s="2">
        <v>0.11503472222222222</v>
      </c>
      <c r="Z404" s="2">
        <f t="shared" si="58"/>
        <v>0.125</v>
      </c>
      <c r="AA404">
        <f>1</f>
        <v>1</v>
      </c>
      <c r="AB404" s="1">
        <v>42812</v>
      </c>
      <c r="AC404" s="3">
        <f t="shared" si="59"/>
        <v>42795</v>
      </c>
      <c r="AD404" s="4">
        <f t="shared" si="64"/>
        <v>42812</v>
      </c>
      <c r="AE404" s="1" t="str">
        <f t="shared" si="60"/>
        <v>Saturday</v>
      </c>
      <c r="AF404" s="2">
        <v>0.13226851851851854</v>
      </c>
      <c r="AG404" s="2">
        <f t="shared" si="61"/>
        <v>0.125</v>
      </c>
      <c r="AH404" t="s">
        <v>27</v>
      </c>
    </row>
    <row r="405" spans="1:34" x14ac:dyDescent="0.25">
      <c r="A405">
        <v>1538435</v>
      </c>
      <c r="B405" t="s">
        <v>88</v>
      </c>
      <c r="E405">
        <v>53714</v>
      </c>
      <c r="F405" t="s">
        <v>23</v>
      </c>
      <c r="G405" t="s">
        <v>89</v>
      </c>
      <c r="H405">
        <v>5496</v>
      </c>
      <c r="I405" t="s">
        <v>82</v>
      </c>
      <c r="J405">
        <f>VLOOKUP(I405,Key!$A$1:$C$72,2,FALSE)</f>
        <v>43.026229999999998</v>
      </c>
      <c r="K405">
        <f>VLOOKUP(I405,Key!$A$1:$C$72,3,FALSE)</f>
        <v>-87.912809999999993</v>
      </c>
      <c r="L405" t="s">
        <v>69</v>
      </c>
      <c r="M405">
        <f>VLOOKUP(L405,Key!$A$1:$C$72,2,FALSE)</f>
        <v>43.048200000000001</v>
      </c>
      <c r="N405">
        <f>VLOOKUP(L405,Key!$A$1:$C$72,3,FALSE)</f>
        <v>-87.900859999999994</v>
      </c>
      <c r="O405">
        <v>28</v>
      </c>
      <c r="P405">
        <v>0</v>
      </c>
      <c r="Q405">
        <v>4.2</v>
      </c>
      <c r="R405">
        <v>4</v>
      </c>
      <c r="S405">
        <v>168</v>
      </c>
      <c r="T405">
        <f t="shared" si="62"/>
        <v>-1</v>
      </c>
      <c r="U405" s="1">
        <v>42812</v>
      </c>
      <c r="V405" s="3">
        <f t="shared" si="56"/>
        <v>42795</v>
      </c>
      <c r="W405" s="4">
        <f t="shared" si="63"/>
        <v>42812</v>
      </c>
      <c r="X405" s="1" t="str">
        <f t="shared" si="57"/>
        <v>Saturday</v>
      </c>
      <c r="Y405" s="2">
        <v>0.45436342592592593</v>
      </c>
      <c r="Z405" s="2">
        <f t="shared" si="58"/>
        <v>0.45833333333333331</v>
      </c>
      <c r="AA405">
        <f>1</f>
        <v>1</v>
      </c>
      <c r="AB405" s="1">
        <v>42812</v>
      </c>
      <c r="AC405" s="3">
        <f t="shared" si="59"/>
        <v>42795</v>
      </c>
      <c r="AD405" s="4">
        <f t="shared" si="64"/>
        <v>42812</v>
      </c>
      <c r="AE405" s="1" t="str">
        <f t="shared" si="60"/>
        <v>Saturday</v>
      </c>
      <c r="AF405" s="2">
        <v>0.47387731481481482</v>
      </c>
      <c r="AG405" s="2">
        <f t="shared" si="61"/>
        <v>0.45833333333333331</v>
      </c>
      <c r="AH405" t="s">
        <v>27</v>
      </c>
    </row>
    <row r="406" spans="1:34" x14ac:dyDescent="0.25">
      <c r="A406">
        <v>1198458</v>
      </c>
      <c r="B406" t="s">
        <v>88</v>
      </c>
      <c r="E406">
        <v>53207</v>
      </c>
      <c r="F406" t="s">
        <v>23</v>
      </c>
      <c r="G406" t="s">
        <v>89</v>
      </c>
      <c r="H406">
        <v>11079</v>
      </c>
      <c r="I406" t="s">
        <v>80</v>
      </c>
      <c r="J406">
        <f>VLOOKUP(I406,Key!$A$1:$C$72,2,FALSE)</f>
        <v>43.052460000000004</v>
      </c>
      <c r="K406">
        <f>VLOOKUP(I406,Key!$A$1:$C$72,3,FALSE)</f>
        <v>-87.891000000000005</v>
      </c>
      <c r="L406" t="s">
        <v>80</v>
      </c>
      <c r="M406">
        <f>VLOOKUP(L406,Key!$A$1:$C$72,2,FALSE)</f>
        <v>43.052460000000004</v>
      </c>
      <c r="N406">
        <f>VLOOKUP(L406,Key!$A$1:$C$72,3,FALSE)</f>
        <v>-87.891000000000005</v>
      </c>
      <c r="O406">
        <v>0</v>
      </c>
      <c r="P406">
        <v>0</v>
      </c>
      <c r="Q406">
        <v>0</v>
      </c>
      <c r="R406">
        <v>0</v>
      </c>
      <c r="S406">
        <v>0</v>
      </c>
      <c r="T406">
        <f t="shared" si="62"/>
        <v>-1</v>
      </c>
      <c r="U406" s="1">
        <v>42812</v>
      </c>
      <c r="V406" s="3">
        <f t="shared" si="56"/>
        <v>42795</v>
      </c>
      <c r="W406" s="4">
        <f t="shared" si="63"/>
        <v>42812</v>
      </c>
      <c r="X406" s="1" t="str">
        <f t="shared" si="57"/>
        <v>Saturday</v>
      </c>
      <c r="Y406" s="2">
        <v>0.49979166666666663</v>
      </c>
      <c r="Z406" s="2">
        <f t="shared" si="58"/>
        <v>0.5</v>
      </c>
      <c r="AA406">
        <f>1</f>
        <v>1</v>
      </c>
      <c r="AB406" s="1">
        <v>42812</v>
      </c>
      <c r="AC406" s="3">
        <f t="shared" si="59"/>
        <v>42795</v>
      </c>
      <c r="AD406" s="4">
        <f t="shared" si="64"/>
        <v>42812</v>
      </c>
      <c r="AE406" s="1" t="str">
        <f t="shared" si="60"/>
        <v>Saturday</v>
      </c>
      <c r="AF406" s="2">
        <v>0.49994212962962964</v>
      </c>
      <c r="AG406" s="2">
        <f t="shared" si="61"/>
        <v>0.5</v>
      </c>
      <c r="AH406" t="s">
        <v>35</v>
      </c>
    </row>
    <row r="407" spans="1:34" x14ac:dyDescent="0.25">
      <c r="A407">
        <v>1542144</v>
      </c>
      <c r="B407" t="s">
        <v>88</v>
      </c>
      <c r="E407">
        <v>61028</v>
      </c>
      <c r="F407" t="s">
        <v>23</v>
      </c>
      <c r="G407" t="s">
        <v>89</v>
      </c>
      <c r="H407">
        <v>11055</v>
      </c>
      <c r="I407" t="s">
        <v>34</v>
      </c>
      <c r="J407">
        <f>VLOOKUP(I407,Key!$A$1:$C$72,2,FALSE)</f>
        <v>43.036900000000003</v>
      </c>
      <c r="K407">
        <f>VLOOKUP(I407,Key!$A$1:$C$72,3,FALSE)</f>
        <v>-87.89667</v>
      </c>
      <c r="L407" t="s">
        <v>34</v>
      </c>
      <c r="M407">
        <f>VLOOKUP(L407,Key!$A$1:$C$72,2,FALSE)</f>
        <v>43.036900000000003</v>
      </c>
      <c r="N407">
        <f>VLOOKUP(L407,Key!$A$1:$C$72,3,FALSE)</f>
        <v>-87.89667</v>
      </c>
      <c r="O407">
        <v>1</v>
      </c>
      <c r="P407">
        <v>0</v>
      </c>
      <c r="Q407">
        <v>0.2</v>
      </c>
      <c r="R407">
        <v>0.1</v>
      </c>
      <c r="S407">
        <v>6</v>
      </c>
      <c r="T407">
        <f t="shared" si="62"/>
        <v>-1</v>
      </c>
      <c r="U407" s="1">
        <v>42812</v>
      </c>
      <c r="V407" s="3">
        <f t="shared" si="56"/>
        <v>42795</v>
      </c>
      <c r="W407" s="4">
        <f t="shared" si="63"/>
        <v>42812</v>
      </c>
      <c r="X407" s="1" t="str">
        <f t="shared" si="57"/>
        <v>Saturday</v>
      </c>
      <c r="Y407" s="2">
        <v>0.62406249999999996</v>
      </c>
      <c r="Z407" s="2">
        <f t="shared" si="58"/>
        <v>0.625</v>
      </c>
      <c r="AA407">
        <f>1</f>
        <v>1</v>
      </c>
      <c r="AB407" s="1">
        <v>42812</v>
      </c>
      <c r="AC407" s="3">
        <f t="shared" si="59"/>
        <v>42795</v>
      </c>
      <c r="AD407" s="4">
        <f t="shared" si="64"/>
        <v>42812</v>
      </c>
      <c r="AE407" s="1" t="str">
        <f t="shared" si="60"/>
        <v>Saturday</v>
      </c>
      <c r="AF407" s="2">
        <v>0.62436342592592597</v>
      </c>
      <c r="AG407" s="2">
        <f t="shared" si="61"/>
        <v>0.625</v>
      </c>
      <c r="AH407" t="s">
        <v>35</v>
      </c>
    </row>
    <row r="408" spans="1:34" x14ac:dyDescent="0.25">
      <c r="A408">
        <v>1542437</v>
      </c>
      <c r="B408" t="s">
        <v>88</v>
      </c>
      <c r="E408">
        <v>53208</v>
      </c>
      <c r="F408" t="s">
        <v>23</v>
      </c>
      <c r="G408" t="s">
        <v>89</v>
      </c>
      <c r="H408">
        <v>5529</v>
      </c>
      <c r="I408" t="s">
        <v>51</v>
      </c>
      <c r="J408">
        <f>VLOOKUP(I408,Key!$A$1:$C$72,2,FALSE)</f>
        <v>43.05536</v>
      </c>
      <c r="K408">
        <f>VLOOKUP(I408,Key!$A$1:$C$72,3,FALSE)</f>
        <v>-87.90504</v>
      </c>
      <c r="L408" t="s">
        <v>51</v>
      </c>
      <c r="M408">
        <f>VLOOKUP(L408,Key!$A$1:$C$72,2,FALSE)</f>
        <v>43.05536</v>
      </c>
      <c r="N408">
        <f>VLOOKUP(L408,Key!$A$1:$C$72,3,FALSE)</f>
        <v>-87.90504</v>
      </c>
      <c r="O408">
        <v>24</v>
      </c>
      <c r="P408">
        <v>0</v>
      </c>
      <c r="Q408">
        <v>3.6</v>
      </c>
      <c r="R408">
        <v>3.4</v>
      </c>
      <c r="S408">
        <v>144</v>
      </c>
      <c r="T408">
        <f t="shared" si="62"/>
        <v>-1</v>
      </c>
      <c r="U408" s="1">
        <v>42812</v>
      </c>
      <c r="V408" s="3">
        <f t="shared" si="56"/>
        <v>42795</v>
      </c>
      <c r="W408" s="4">
        <f t="shared" si="63"/>
        <v>42812</v>
      </c>
      <c r="X408" s="1" t="str">
        <f t="shared" si="57"/>
        <v>Saturday</v>
      </c>
      <c r="Y408" s="2">
        <v>0.66361111111111104</v>
      </c>
      <c r="Z408" s="2">
        <f t="shared" si="58"/>
        <v>0.66666666666666663</v>
      </c>
      <c r="AA408">
        <f>1</f>
        <v>1</v>
      </c>
      <c r="AB408" s="1">
        <v>42812</v>
      </c>
      <c r="AC408" s="3">
        <f t="shared" si="59"/>
        <v>42795</v>
      </c>
      <c r="AD408" s="4">
        <f t="shared" si="64"/>
        <v>42812</v>
      </c>
      <c r="AE408" s="1" t="str">
        <f t="shared" si="60"/>
        <v>Saturday</v>
      </c>
      <c r="AF408" s="2">
        <v>0.6803703703703704</v>
      </c>
      <c r="AG408" s="2">
        <f t="shared" si="61"/>
        <v>0.66666666666666663</v>
      </c>
      <c r="AH408" t="s">
        <v>35</v>
      </c>
    </row>
    <row r="409" spans="1:34" x14ac:dyDescent="0.25">
      <c r="A409">
        <v>1543753</v>
      </c>
      <c r="B409" t="s">
        <v>88</v>
      </c>
      <c r="E409">
        <v>53002</v>
      </c>
      <c r="F409" t="s">
        <v>23</v>
      </c>
      <c r="G409" t="s">
        <v>89</v>
      </c>
      <c r="H409">
        <v>5493</v>
      </c>
      <c r="I409" t="s">
        <v>54</v>
      </c>
      <c r="J409">
        <f>VLOOKUP(I409,Key!$A$1:$C$72,2,FALSE)</f>
        <v>43.046570000000003</v>
      </c>
      <c r="K409">
        <f>VLOOKUP(I409,Key!$A$1:$C$72,3,FALSE)</f>
        <v>-87.908720000000002</v>
      </c>
      <c r="L409" t="s">
        <v>30</v>
      </c>
      <c r="M409">
        <f>VLOOKUP(L409,Key!$A$1:$C$72,2,FALSE)</f>
        <v>43.05847</v>
      </c>
      <c r="N409">
        <f>VLOOKUP(L409,Key!$A$1:$C$72,3,FALSE)</f>
        <v>-87.898079999999993</v>
      </c>
      <c r="O409">
        <v>294</v>
      </c>
      <c r="P409">
        <v>27</v>
      </c>
      <c r="Q409">
        <v>18</v>
      </c>
      <c r="R409">
        <v>17.100000000000001</v>
      </c>
      <c r="S409">
        <v>720</v>
      </c>
      <c r="T409">
        <f t="shared" si="62"/>
        <v>-1</v>
      </c>
      <c r="U409" s="1">
        <v>42813</v>
      </c>
      <c r="V409" s="3">
        <f t="shared" si="56"/>
        <v>42795</v>
      </c>
      <c r="W409" s="4">
        <f t="shared" si="63"/>
        <v>42813</v>
      </c>
      <c r="X409" s="1" t="str">
        <f t="shared" si="57"/>
        <v>Sunday</v>
      </c>
      <c r="Y409" s="2">
        <v>8.9837962962962967E-2</v>
      </c>
      <c r="Z409" s="2">
        <f t="shared" si="58"/>
        <v>8.3333333333333329E-2</v>
      </c>
      <c r="AA409">
        <f>1</f>
        <v>1</v>
      </c>
      <c r="AB409" s="1">
        <v>42813</v>
      </c>
      <c r="AC409" s="3">
        <f t="shared" si="59"/>
        <v>42795</v>
      </c>
      <c r="AD409" s="4">
        <f t="shared" si="64"/>
        <v>42813</v>
      </c>
      <c r="AE409" s="1" t="str">
        <f t="shared" si="60"/>
        <v>Sunday</v>
      </c>
      <c r="AF409" s="2">
        <v>0.29439814814814813</v>
      </c>
      <c r="AG409" s="2">
        <f t="shared" si="61"/>
        <v>0.29166666666666663</v>
      </c>
      <c r="AH409" t="s">
        <v>27</v>
      </c>
    </row>
    <row r="410" spans="1:34" x14ac:dyDescent="0.25">
      <c r="A410">
        <v>1280389</v>
      </c>
      <c r="B410" t="s">
        <v>88</v>
      </c>
      <c r="E410">
        <v>53202</v>
      </c>
      <c r="F410" t="s">
        <v>23</v>
      </c>
      <c r="G410" t="s">
        <v>89</v>
      </c>
      <c r="H410">
        <v>5524</v>
      </c>
      <c r="I410" t="s">
        <v>80</v>
      </c>
      <c r="J410">
        <f>VLOOKUP(I410,Key!$A$1:$C$72,2,FALSE)</f>
        <v>43.052460000000004</v>
      </c>
      <c r="K410">
        <f>VLOOKUP(I410,Key!$A$1:$C$72,3,FALSE)</f>
        <v>-87.891000000000005</v>
      </c>
      <c r="L410" t="s">
        <v>80</v>
      </c>
      <c r="M410">
        <f>VLOOKUP(L410,Key!$A$1:$C$72,2,FALSE)</f>
        <v>43.052460000000004</v>
      </c>
      <c r="N410">
        <f>VLOOKUP(L410,Key!$A$1:$C$72,3,FALSE)</f>
        <v>-87.891000000000005</v>
      </c>
      <c r="O410">
        <v>79</v>
      </c>
      <c r="P410">
        <v>6</v>
      </c>
      <c r="Q410">
        <v>11.9</v>
      </c>
      <c r="R410">
        <v>11.3</v>
      </c>
      <c r="S410">
        <v>474</v>
      </c>
      <c r="T410">
        <f t="shared" si="62"/>
        <v>-1</v>
      </c>
      <c r="U410" s="1">
        <v>42813</v>
      </c>
      <c r="V410" s="3">
        <f t="shared" si="56"/>
        <v>42795</v>
      </c>
      <c r="W410" s="4">
        <f t="shared" si="63"/>
        <v>42813</v>
      </c>
      <c r="X410" s="1" t="str">
        <f t="shared" si="57"/>
        <v>Sunday</v>
      </c>
      <c r="Y410" s="2">
        <v>0.52278935185185182</v>
      </c>
      <c r="Z410" s="2">
        <f t="shared" si="58"/>
        <v>0.54166666666666663</v>
      </c>
      <c r="AA410">
        <f>1</f>
        <v>1</v>
      </c>
      <c r="AB410" s="1">
        <v>42813</v>
      </c>
      <c r="AC410" s="3">
        <f t="shared" si="59"/>
        <v>42795</v>
      </c>
      <c r="AD410" s="4">
        <f t="shared" si="64"/>
        <v>42813</v>
      </c>
      <c r="AE410" s="1" t="str">
        <f t="shared" si="60"/>
        <v>Sunday</v>
      </c>
      <c r="AF410" s="2">
        <v>0.57776620370370368</v>
      </c>
      <c r="AG410" s="2">
        <f t="shared" si="61"/>
        <v>0.58333333333333326</v>
      </c>
      <c r="AH410" t="s">
        <v>35</v>
      </c>
    </row>
    <row r="411" spans="1:34" x14ac:dyDescent="0.25">
      <c r="A411">
        <v>1544342</v>
      </c>
      <c r="B411" t="s">
        <v>88</v>
      </c>
      <c r="E411">
        <v>53221</v>
      </c>
      <c r="F411" t="s">
        <v>23</v>
      </c>
      <c r="G411" t="s">
        <v>89</v>
      </c>
      <c r="H411">
        <v>11140</v>
      </c>
      <c r="I411" t="s">
        <v>34</v>
      </c>
      <c r="J411">
        <f>VLOOKUP(I411,Key!$A$1:$C$72,2,FALSE)</f>
        <v>43.036900000000003</v>
      </c>
      <c r="K411">
        <f>VLOOKUP(I411,Key!$A$1:$C$72,3,FALSE)</f>
        <v>-87.89667</v>
      </c>
      <c r="L411" t="s">
        <v>34</v>
      </c>
      <c r="M411">
        <f>VLOOKUP(L411,Key!$A$1:$C$72,2,FALSE)</f>
        <v>43.036900000000003</v>
      </c>
      <c r="N411">
        <f>VLOOKUP(L411,Key!$A$1:$C$72,3,FALSE)</f>
        <v>-87.89667</v>
      </c>
      <c r="O411">
        <v>33</v>
      </c>
      <c r="P411">
        <v>0</v>
      </c>
      <c r="Q411">
        <v>5</v>
      </c>
      <c r="R411">
        <v>4.7</v>
      </c>
      <c r="S411">
        <v>198</v>
      </c>
      <c r="T411">
        <f t="shared" si="62"/>
        <v>-1</v>
      </c>
      <c r="U411" s="1">
        <v>42813</v>
      </c>
      <c r="V411" s="3">
        <f t="shared" si="56"/>
        <v>42795</v>
      </c>
      <c r="W411" s="4">
        <f t="shared" si="63"/>
        <v>42813</v>
      </c>
      <c r="X411" s="1" t="str">
        <f t="shared" si="57"/>
        <v>Sunday</v>
      </c>
      <c r="Y411" s="2">
        <v>0.54601851851851857</v>
      </c>
      <c r="Z411" s="2">
        <f t="shared" si="58"/>
        <v>0.54166666666666663</v>
      </c>
      <c r="AA411">
        <f>1</f>
        <v>1</v>
      </c>
      <c r="AB411" s="1">
        <v>42813</v>
      </c>
      <c r="AC411" s="3">
        <f t="shared" si="59"/>
        <v>42795</v>
      </c>
      <c r="AD411" s="4">
        <f t="shared" si="64"/>
        <v>42813</v>
      </c>
      <c r="AE411" s="1" t="str">
        <f t="shared" si="60"/>
        <v>Sunday</v>
      </c>
      <c r="AF411" s="2">
        <v>0.56920138888888883</v>
      </c>
      <c r="AG411" s="2">
        <f t="shared" si="61"/>
        <v>0.58333333333333326</v>
      </c>
      <c r="AH411" t="s">
        <v>35</v>
      </c>
    </row>
    <row r="412" spans="1:34" x14ac:dyDescent="0.25">
      <c r="A412">
        <v>1546291</v>
      </c>
      <c r="B412" t="s">
        <v>88</v>
      </c>
      <c r="E412">
        <v>53202</v>
      </c>
      <c r="F412" t="s">
        <v>23</v>
      </c>
      <c r="G412" t="s">
        <v>89</v>
      </c>
      <c r="H412">
        <v>5587</v>
      </c>
      <c r="I412" t="s">
        <v>31</v>
      </c>
      <c r="J412">
        <f>VLOOKUP(I412,Key!$A$1:$C$72,2,FALSE)</f>
        <v>43.03519</v>
      </c>
      <c r="K412">
        <f>VLOOKUP(I412,Key!$A$1:$C$72,3,FALSE)</f>
        <v>-87.907390000000007</v>
      </c>
      <c r="L412" t="s">
        <v>80</v>
      </c>
      <c r="M412">
        <f>VLOOKUP(L412,Key!$A$1:$C$72,2,FALSE)</f>
        <v>43.052460000000004</v>
      </c>
      <c r="N412">
        <f>VLOOKUP(L412,Key!$A$1:$C$72,3,FALSE)</f>
        <v>-87.891000000000005</v>
      </c>
      <c r="O412">
        <v>33</v>
      </c>
      <c r="P412">
        <v>0</v>
      </c>
      <c r="Q412">
        <v>5</v>
      </c>
      <c r="R412">
        <v>4.7</v>
      </c>
      <c r="S412">
        <v>198</v>
      </c>
      <c r="T412">
        <f t="shared" si="62"/>
        <v>-1</v>
      </c>
      <c r="U412" s="1">
        <v>42814</v>
      </c>
      <c r="V412" s="3">
        <f t="shared" si="56"/>
        <v>42795</v>
      </c>
      <c r="W412" s="4">
        <f t="shared" si="63"/>
        <v>42814</v>
      </c>
      <c r="X412" s="1" t="str">
        <f t="shared" si="57"/>
        <v>Monday</v>
      </c>
      <c r="Y412" s="2">
        <v>0.44572916666666668</v>
      </c>
      <c r="Z412" s="2">
        <f t="shared" si="58"/>
        <v>0.45833333333333331</v>
      </c>
      <c r="AA412">
        <f>1</f>
        <v>1</v>
      </c>
      <c r="AB412" s="1">
        <v>42814</v>
      </c>
      <c r="AC412" s="3">
        <f t="shared" si="59"/>
        <v>42795</v>
      </c>
      <c r="AD412" s="4">
        <f t="shared" si="64"/>
        <v>42814</v>
      </c>
      <c r="AE412" s="1" t="str">
        <f t="shared" si="60"/>
        <v>Monday</v>
      </c>
      <c r="AF412" s="2">
        <v>0.46848379629629627</v>
      </c>
      <c r="AG412" s="2">
        <f t="shared" si="61"/>
        <v>0.45833333333333331</v>
      </c>
      <c r="AH412" t="s">
        <v>27</v>
      </c>
    </row>
    <row r="413" spans="1:34" x14ac:dyDescent="0.25">
      <c r="A413">
        <v>1382213</v>
      </c>
      <c r="B413" t="s">
        <v>88</v>
      </c>
      <c r="E413">
        <v>53211</v>
      </c>
      <c r="F413" t="s">
        <v>23</v>
      </c>
      <c r="G413" t="s">
        <v>89</v>
      </c>
      <c r="H413">
        <v>5446</v>
      </c>
      <c r="I413" t="s">
        <v>80</v>
      </c>
      <c r="J413">
        <f>VLOOKUP(I413,Key!$A$1:$C$72,2,FALSE)</f>
        <v>43.052460000000004</v>
      </c>
      <c r="K413">
        <f>VLOOKUP(I413,Key!$A$1:$C$72,3,FALSE)</f>
        <v>-87.891000000000005</v>
      </c>
      <c r="L413" t="s">
        <v>34</v>
      </c>
      <c r="M413">
        <f>VLOOKUP(L413,Key!$A$1:$C$72,2,FALSE)</f>
        <v>43.036900000000003</v>
      </c>
      <c r="N413">
        <f>VLOOKUP(L413,Key!$A$1:$C$72,3,FALSE)</f>
        <v>-87.89667</v>
      </c>
      <c r="O413">
        <v>6</v>
      </c>
      <c r="P413">
        <v>0</v>
      </c>
      <c r="Q413">
        <v>0.9</v>
      </c>
      <c r="R413">
        <v>0.9</v>
      </c>
      <c r="S413">
        <v>36</v>
      </c>
      <c r="T413">
        <f t="shared" si="62"/>
        <v>-1</v>
      </c>
      <c r="U413" s="1">
        <v>42814</v>
      </c>
      <c r="V413" s="3">
        <f t="shared" si="56"/>
        <v>42795</v>
      </c>
      <c r="W413" s="4">
        <f t="shared" si="63"/>
        <v>42814</v>
      </c>
      <c r="X413" s="1" t="str">
        <f t="shared" si="57"/>
        <v>Monday</v>
      </c>
      <c r="Y413" s="2">
        <v>0.65504629629629629</v>
      </c>
      <c r="Z413" s="2">
        <f t="shared" si="58"/>
        <v>0.66666666666666663</v>
      </c>
      <c r="AA413">
        <f>1</f>
        <v>1</v>
      </c>
      <c r="AB413" s="1">
        <v>42814</v>
      </c>
      <c r="AC413" s="3">
        <f t="shared" si="59"/>
        <v>42795</v>
      </c>
      <c r="AD413" s="4">
        <f t="shared" si="64"/>
        <v>42814</v>
      </c>
      <c r="AE413" s="1" t="str">
        <f t="shared" si="60"/>
        <v>Monday</v>
      </c>
      <c r="AF413" s="2">
        <v>0.65925925925925932</v>
      </c>
      <c r="AG413" s="2">
        <f t="shared" si="61"/>
        <v>0.66666666666666663</v>
      </c>
      <c r="AH413" t="s">
        <v>27</v>
      </c>
    </row>
    <row r="414" spans="1:34" x14ac:dyDescent="0.25">
      <c r="A414">
        <v>1547810</v>
      </c>
      <c r="B414" t="s">
        <v>88</v>
      </c>
      <c r="E414">
        <v>78640</v>
      </c>
      <c r="F414" t="s">
        <v>23</v>
      </c>
      <c r="G414" t="s">
        <v>89</v>
      </c>
      <c r="H414">
        <v>11161</v>
      </c>
      <c r="I414" t="s">
        <v>31</v>
      </c>
      <c r="J414">
        <f>VLOOKUP(I414,Key!$A$1:$C$72,2,FALSE)</f>
        <v>43.03519</v>
      </c>
      <c r="K414">
        <f>VLOOKUP(I414,Key!$A$1:$C$72,3,FALSE)</f>
        <v>-87.907390000000007</v>
      </c>
      <c r="L414" t="s">
        <v>70</v>
      </c>
      <c r="M414">
        <f>VLOOKUP(L414,Key!$A$1:$C$72,2,FALSE)</f>
        <v>43.053040000000003</v>
      </c>
      <c r="N414">
        <f>VLOOKUP(L414,Key!$A$1:$C$72,3,FALSE)</f>
        <v>-87.897660000000002</v>
      </c>
      <c r="O414">
        <v>37</v>
      </c>
      <c r="P414">
        <v>3</v>
      </c>
      <c r="Q414">
        <v>5.6</v>
      </c>
      <c r="R414">
        <v>5.3</v>
      </c>
      <c r="S414">
        <v>222</v>
      </c>
      <c r="T414">
        <f t="shared" si="62"/>
        <v>-1</v>
      </c>
      <c r="U414" s="1">
        <v>42815</v>
      </c>
      <c r="V414" s="3">
        <f t="shared" si="56"/>
        <v>42795</v>
      </c>
      <c r="W414" s="4">
        <f t="shared" si="63"/>
        <v>42815</v>
      </c>
      <c r="X414" s="1" t="str">
        <f t="shared" si="57"/>
        <v>Tuesday</v>
      </c>
      <c r="Y414" s="2">
        <v>0.70083333333333331</v>
      </c>
      <c r="Z414" s="2">
        <f t="shared" si="58"/>
        <v>0.70833333333333326</v>
      </c>
      <c r="AA414">
        <f>1</f>
        <v>1</v>
      </c>
      <c r="AB414" s="1">
        <v>42815</v>
      </c>
      <c r="AC414" s="3">
        <f t="shared" si="59"/>
        <v>42795</v>
      </c>
      <c r="AD414" s="4">
        <f t="shared" si="64"/>
        <v>42815</v>
      </c>
      <c r="AE414" s="1" t="str">
        <f t="shared" si="60"/>
        <v>Tuesday</v>
      </c>
      <c r="AF414" s="2">
        <v>0.72659722222222223</v>
      </c>
      <c r="AG414" s="2">
        <f t="shared" si="61"/>
        <v>0.70833333333333326</v>
      </c>
      <c r="AH414" t="s">
        <v>27</v>
      </c>
    </row>
    <row r="415" spans="1:34" x14ac:dyDescent="0.25">
      <c r="A415">
        <v>1367140</v>
      </c>
      <c r="B415" t="s">
        <v>88</v>
      </c>
      <c r="E415">
        <v>53211</v>
      </c>
      <c r="F415" t="s">
        <v>23</v>
      </c>
      <c r="G415" t="s">
        <v>89</v>
      </c>
      <c r="H415">
        <v>231</v>
      </c>
      <c r="I415" t="s">
        <v>32</v>
      </c>
      <c r="J415">
        <f>VLOOKUP(I415,Key!$A$1:$C$72,2,FALSE)</f>
        <v>43.038719999999998</v>
      </c>
      <c r="K415">
        <f>VLOOKUP(I415,Key!$A$1:$C$72,3,FALSE)</f>
        <v>-87.905339999999995</v>
      </c>
      <c r="L415" t="s">
        <v>41</v>
      </c>
      <c r="M415">
        <f>VLOOKUP(L415,Key!$A$1:$C$72,2,FALSE)</f>
        <v>43.04824</v>
      </c>
      <c r="N415">
        <f>VLOOKUP(L415,Key!$A$1:$C$72,3,FALSE)</f>
        <v>-87.904970000000006</v>
      </c>
      <c r="O415">
        <v>7</v>
      </c>
      <c r="P415">
        <v>0</v>
      </c>
      <c r="Q415">
        <v>1.1000000000000001</v>
      </c>
      <c r="R415">
        <v>1</v>
      </c>
      <c r="S415">
        <v>42</v>
      </c>
      <c r="T415">
        <f t="shared" si="62"/>
        <v>-1</v>
      </c>
      <c r="U415" s="1">
        <v>42815</v>
      </c>
      <c r="V415" s="3">
        <f t="shared" si="56"/>
        <v>42795</v>
      </c>
      <c r="W415" s="4">
        <f t="shared" si="63"/>
        <v>42815</v>
      </c>
      <c r="X415" s="1" t="str">
        <f t="shared" si="57"/>
        <v>Tuesday</v>
      </c>
      <c r="Y415" s="2">
        <v>0.82130787037037034</v>
      </c>
      <c r="Z415" s="2">
        <f t="shared" si="58"/>
        <v>0.83333333333333326</v>
      </c>
      <c r="AA415">
        <f>1</f>
        <v>1</v>
      </c>
      <c r="AB415" s="1">
        <v>42815</v>
      </c>
      <c r="AC415" s="3">
        <f t="shared" si="59"/>
        <v>42795</v>
      </c>
      <c r="AD415" s="4">
        <f t="shared" si="64"/>
        <v>42815</v>
      </c>
      <c r="AE415" s="1" t="str">
        <f t="shared" si="60"/>
        <v>Tuesday</v>
      </c>
      <c r="AF415" s="2">
        <v>0.82627314814814812</v>
      </c>
      <c r="AG415" s="2">
        <f t="shared" si="61"/>
        <v>0.83333333333333326</v>
      </c>
      <c r="AH415" t="s">
        <v>27</v>
      </c>
    </row>
    <row r="416" spans="1:34" x14ac:dyDescent="0.25">
      <c r="A416">
        <v>1548601</v>
      </c>
      <c r="B416" t="s">
        <v>88</v>
      </c>
      <c r="E416">
        <v>53406</v>
      </c>
      <c r="F416" t="s">
        <v>23</v>
      </c>
      <c r="G416" t="s">
        <v>89</v>
      </c>
      <c r="H416">
        <v>5533</v>
      </c>
      <c r="I416" t="s">
        <v>73</v>
      </c>
      <c r="J416">
        <f>VLOOKUP(I416,Key!$A$1:$C$72,2,FALSE)</f>
        <v>43.040349999999997</v>
      </c>
      <c r="K416">
        <f>VLOOKUP(I416,Key!$A$1:$C$72,3,FALSE)</f>
        <v>-87.920760000000001</v>
      </c>
      <c r="L416" t="s">
        <v>32</v>
      </c>
      <c r="M416">
        <f>VLOOKUP(L416,Key!$A$1:$C$72,2,FALSE)</f>
        <v>43.038719999999998</v>
      </c>
      <c r="N416">
        <f>VLOOKUP(L416,Key!$A$1:$C$72,3,FALSE)</f>
        <v>-87.905339999999995</v>
      </c>
      <c r="O416">
        <v>9</v>
      </c>
      <c r="P416">
        <v>0</v>
      </c>
      <c r="Q416">
        <v>1.4</v>
      </c>
      <c r="R416">
        <v>1.3</v>
      </c>
      <c r="S416">
        <v>54</v>
      </c>
      <c r="T416">
        <f t="shared" si="62"/>
        <v>-1</v>
      </c>
      <c r="U416" s="1">
        <v>42816</v>
      </c>
      <c r="V416" s="3">
        <f t="shared" si="56"/>
        <v>42795</v>
      </c>
      <c r="W416" s="4">
        <f t="shared" si="63"/>
        <v>42816</v>
      </c>
      <c r="X416" s="1" t="str">
        <f t="shared" si="57"/>
        <v>Wednesday</v>
      </c>
      <c r="Y416" s="2">
        <v>0.68283564814814823</v>
      </c>
      <c r="Z416" s="2">
        <f t="shared" si="58"/>
        <v>0.66666666666666663</v>
      </c>
      <c r="AA416">
        <f>1</f>
        <v>1</v>
      </c>
      <c r="AB416" s="1">
        <v>42816</v>
      </c>
      <c r="AC416" s="3">
        <f t="shared" si="59"/>
        <v>42795</v>
      </c>
      <c r="AD416" s="4">
        <f t="shared" si="64"/>
        <v>42816</v>
      </c>
      <c r="AE416" s="1" t="str">
        <f t="shared" si="60"/>
        <v>Wednesday</v>
      </c>
      <c r="AF416" s="2">
        <v>0.68902777777777768</v>
      </c>
      <c r="AG416" s="2">
        <f t="shared" si="61"/>
        <v>0.70833333333333326</v>
      </c>
      <c r="AH416" t="s">
        <v>27</v>
      </c>
    </row>
    <row r="417" spans="1:34" x14ac:dyDescent="0.25">
      <c r="A417">
        <v>1548768</v>
      </c>
      <c r="B417" t="s">
        <v>88</v>
      </c>
      <c r="E417">
        <v>52304</v>
      </c>
      <c r="F417" t="s">
        <v>23</v>
      </c>
      <c r="G417" t="s">
        <v>89</v>
      </c>
      <c r="H417">
        <v>5519</v>
      </c>
      <c r="I417" t="s">
        <v>65</v>
      </c>
      <c r="J417">
        <f>VLOOKUP(I417,Key!$A$1:$C$72,2,FALSE)</f>
        <v>43.060786</v>
      </c>
      <c r="K417">
        <f>VLOOKUP(I417,Key!$A$1:$C$72,3,FALSE)</f>
        <v>-87.883825999999999</v>
      </c>
      <c r="L417" t="s">
        <v>65</v>
      </c>
      <c r="M417">
        <f>VLOOKUP(L417,Key!$A$1:$C$72,2,FALSE)</f>
        <v>43.060786</v>
      </c>
      <c r="N417">
        <f>VLOOKUP(L417,Key!$A$1:$C$72,3,FALSE)</f>
        <v>-87.883825999999999</v>
      </c>
      <c r="O417">
        <v>50</v>
      </c>
      <c r="P417">
        <v>3</v>
      </c>
      <c r="Q417">
        <v>7.5</v>
      </c>
      <c r="R417">
        <v>7.1</v>
      </c>
      <c r="S417">
        <v>300</v>
      </c>
      <c r="T417">
        <f t="shared" si="62"/>
        <v>-1</v>
      </c>
      <c r="U417" s="1">
        <v>42816</v>
      </c>
      <c r="V417" s="3">
        <f t="shared" si="56"/>
        <v>42795</v>
      </c>
      <c r="W417" s="4">
        <f t="shared" si="63"/>
        <v>42816</v>
      </c>
      <c r="X417" s="1" t="str">
        <f t="shared" si="57"/>
        <v>Wednesday</v>
      </c>
      <c r="Y417" s="2">
        <v>0.78517361111111106</v>
      </c>
      <c r="Z417" s="2">
        <f t="shared" si="58"/>
        <v>0.79166666666666663</v>
      </c>
      <c r="AA417">
        <f>1</f>
        <v>1</v>
      </c>
      <c r="AB417" s="1">
        <v>42816</v>
      </c>
      <c r="AC417" s="3">
        <f t="shared" si="59"/>
        <v>42795</v>
      </c>
      <c r="AD417" s="4">
        <f t="shared" si="64"/>
        <v>42816</v>
      </c>
      <c r="AE417" s="1" t="str">
        <f t="shared" si="60"/>
        <v>Wednesday</v>
      </c>
      <c r="AF417" s="2">
        <v>0.81950231481481473</v>
      </c>
      <c r="AG417" s="2">
        <f t="shared" si="61"/>
        <v>0.83333333333333326</v>
      </c>
      <c r="AH417" t="s">
        <v>35</v>
      </c>
    </row>
    <row r="418" spans="1:34" x14ac:dyDescent="0.25">
      <c r="A418">
        <v>1519515</v>
      </c>
      <c r="B418" t="s">
        <v>88</v>
      </c>
      <c r="E418">
        <v>91945</v>
      </c>
      <c r="F418" t="s">
        <v>23</v>
      </c>
      <c r="G418" t="s">
        <v>89</v>
      </c>
      <c r="H418">
        <v>11063</v>
      </c>
      <c r="I418" t="s">
        <v>74</v>
      </c>
      <c r="J418">
        <f>VLOOKUP(I418,Key!$A$1:$C$72,2,FALSE)</f>
        <v>43.040154000000001</v>
      </c>
      <c r="K418">
        <f>VLOOKUP(I418,Key!$A$1:$C$72,3,FALSE)</f>
        <v>-87.932113000000001</v>
      </c>
      <c r="L418" t="s">
        <v>43</v>
      </c>
      <c r="M418">
        <f>VLOOKUP(L418,Key!$A$1:$C$72,2,FALSE)</f>
        <v>43.03886</v>
      </c>
      <c r="N418">
        <f>VLOOKUP(L418,Key!$A$1:$C$72,3,FALSE)</f>
        <v>-87.902720000000002</v>
      </c>
      <c r="O418">
        <v>11</v>
      </c>
      <c r="P418">
        <v>0</v>
      </c>
      <c r="Q418">
        <v>1.7</v>
      </c>
      <c r="R418">
        <v>1.6</v>
      </c>
      <c r="S418">
        <v>66</v>
      </c>
      <c r="T418">
        <f t="shared" si="62"/>
        <v>-1</v>
      </c>
      <c r="U418" s="1">
        <v>42817</v>
      </c>
      <c r="V418" s="3">
        <f t="shared" si="56"/>
        <v>42795</v>
      </c>
      <c r="W418" s="4">
        <f t="shared" si="63"/>
        <v>42817</v>
      </c>
      <c r="X418" s="1" t="str">
        <f t="shared" si="57"/>
        <v>Thursday</v>
      </c>
      <c r="Y418" s="2">
        <v>0.32158564814814816</v>
      </c>
      <c r="Z418" s="2">
        <f t="shared" si="58"/>
        <v>0.33333333333333331</v>
      </c>
      <c r="AA418">
        <f>1</f>
        <v>1</v>
      </c>
      <c r="AB418" s="1">
        <v>42817</v>
      </c>
      <c r="AC418" s="3">
        <f t="shared" si="59"/>
        <v>42795</v>
      </c>
      <c r="AD418" s="4">
        <f t="shared" si="64"/>
        <v>42817</v>
      </c>
      <c r="AE418" s="1" t="str">
        <f t="shared" si="60"/>
        <v>Thursday</v>
      </c>
      <c r="AF418" s="2">
        <v>0.32931712962962961</v>
      </c>
      <c r="AG418" s="2">
        <f t="shared" si="61"/>
        <v>0.33333333333333331</v>
      </c>
      <c r="AH418" t="s">
        <v>27</v>
      </c>
    </row>
    <row r="419" spans="1:34" x14ac:dyDescent="0.25">
      <c r="A419">
        <v>1549563</v>
      </c>
      <c r="B419" t="s">
        <v>88</v>
      </c>
      <c r="E419">
        <v>53215</v>
      </c>
      <c r="F419" t="s">
        <v>23</v>
      </c>
      <c r="G419" t="s">
        <v>89</v>
      </c>
      <c r="H419">
        <v>5558</v>
      </c>
      <c r="I419" t="s">
        <v>31</v>
      </c>
      <c r="J419">
        <f>VLOOKUP(I419,Key!$A$1:$C$72,2,FALSE)</f>
        <v>43.03519</v>
      </c>
      <c r="K419">
        <f>VLOOKUP(I419,Key!$A$1:$C$72,3,FALSE)</f>
        <v>-87.907390000000007</v>
      </c>
      <c r="L419" t="s">
        <v>31</v>
      </c>
      <c r="M419">
        <f>VLOOKUP(L419,Key!$A$1:$C$72,2,FALSE)</f>
        <v>43.03519</v>
      </c>
      <c r="N419">
        <f>VLOOKUP(L419,Key!$A$1:$C$72,3,FALSE)</f>
        <v>-87.907390000000007</v>
      </c>
      <c r="O419">
        <v>32</v>
      </c>
      <c r="P419">
        <v>0</v>
      </c>
      <c r="Q419">
        <v>4.8</v>
      </c>
      <c r="R419">
        <v>4.5999999999999996</v>
      </c>
      <c r="S419">
        <v>192</v>
      </c>
      <c r="T419">
        <f t="shared" si="62"/>
        <v>-1</v>
      </c>
      <c r="U419" s="1">
        <v>42817</v>
      </c>
      <c r="V419" s="3">
        <f t="shared" si="56"/>
        <v>42795</v>
      </c>
      <c r="W419" s="4">
        <f t="shared" si="63"/>
        <v>42817</v>
      </c>
      <c r="X419" s="1" t="str">
        <f t="shared" si="57"/>
        <v>Thursday</v>
      </c>
      <c r="Y419" s="2">
        <v>0.70600694444444445</v>
      </c>
      <c r="Z419" s="2">
        <f t="shared" si="58"/>
        <v>0.70833333333333326</v>
      </c>
      <c r="AA419">
        <f>1</f>
        <v>1</v>
      </c>
      <c r="AB419" s="1">
        <v>42817</v>
      </c>
      <c r="AC419" s="3">
        <f t="shared" si="59"/>
        <v>42795</v>
      </c>
      <c r="AD419" s="4">
        <f t="shared" si="64"/>
        <v>42817</v>
      </c>
      <c r="AE419" s="1" t="str">
        <f t="shared" si="60"/>
        <v>Thursday</v>
      </c>
      <c r="AF419" s="2">
        <v>0.72793981481481485</v>
      </c>
      <c r="AG419" s="2">
        <f t="shared" si="61"/>
        <v>0.70833333333333326</v>
      </c>
      <c r="AH419" t="s">
        <v>35</v>
      </c>
    </row>
    <row r="420" spans="1:34" x14ac:dyDescent="0.25">
      <c r="A420">
        <v>1549567</v>
      </c>
      <c r="B420" t="s">
        <v>88</v>
      </c>
      <c r="E420">
        <v>53215</v>
      </c>
      <c r="F420" t="s">
        <v>23</v>
      </c>
      <c r="G420" t="s">
        <v>89</v>
      </c>
      <c r="H420">
        <v>153</v>
      </c>
      <c r="I420" t="s">
        <v>31</v>
      </c>
      <c r="J420">
        <f>VLOOKUP(I420,Key!$A$1:$C$72,2,FALSE)</f>
        <v>43.03519</v>
      </c>
      <c r="K420">
        <f>VLOOKUP(I420,Key!$A$1:$C$72,3,FALSE)</f>
        <v>-87.907390000000007</v>
      </c>
      <c r="L420" t="s">
        <v>31</v>
      </c>
      <c r="M420">
        <f>VLOOKUP(L420,Key!$A$1:$C$72,2,FALSE)</f>
        <v>43.03519</v>
      </c>
      <c r="N420">
        <f>VLOOKUP(L420,Key!$A$1:$C$72,3,FALSE)</f>
        <v>-87.907390000000007</v>
      </c>
      <c r="O420">
        <v>31</v>
      </c>
      <c r="P420">
        <v>0</v>
      </c>
      <c r="Q420">
        <v>4.7</v>
      </c>
      <c r="R420">
        <v>4.4000000000000004</v>
      </c>
      <c r="S420">
        <v>186</v>
      </c>
      <c r="T420">
        <f t="shared" si="62"/>
        <v>-1</v>
      </c>
      <c r="U420" s="1">
        <v>42817</v>
      </c>
      <c r="V420" s="3">
        <f t="shared" si="56"/>
        <v>42795</v>
      </c>
      <c r="W420" s="4">
        <f t="shared" si="63"/>
        <v>42817</v>
      </c>
      <c r="X420" s="1" t="str">
        <f t="shared" si="57"/>
        <v>Thursday</v>
      </c>
      <c r="Y420" s="2">
        <v>0.70636574074074077</v>
      </c>
      <c r="Z420" s="2">
        <f t="shared" si="58"/>
        <v>0.70833333333333326</v>
      </c>
      <c r="AA420">
        <f>1</f>
        <v>1</v>
      </c>
      <c r="AB420" s="1">
        <v>42817</v>
      </c>
      <c r="AC420" s="3">
        <f t="shared" si="59"/>
        <v>42795</v>
      </c>
      <c r="AD420" s="4">
        <f t="shared" si="64"/>
        <v>42817</v>
      </c>
      <c r="AE420" s="1" t="str">
        <f t="shared" si="60"/>
        <v>Thursday</v>
      </c>
      <c r="AF420" s="2">
        <v>0.72795138888888899</v>
      </c>
      <c r="AG420" s="2">
        <f t="shared" si="61"/>
        <v>0.70833333333333326</v>
      </c>
      <c r="AH420" t="s">
        <v>35</v>
      </c>
    </row>
    <row r="421" spans="1:34" x14ac:dyDescent="0.25">
      <c r="A421">
        <v>1211544</v>
      </c>
      <c r="B421" t="s">
        <v>88</v>
      </c>
      <c r="E421">
        <v>53202</v>
      </c>
      <c r="F421" t="s">
        <v>23</v>
      </c>
      <c r="G421" t="s">
        <v>89</v>
      </c>
      <c r="H421">
        <v>5562</v>
      </c>
      <c r="I421" t="s">
        <v>31</v>
      </c>
      <c r="J421">
        <f>VLOOKUP(I421,Key!$A$1:$C$72,2,FALSE)</f>
        <v>43.03519</v>
      </c>
      <c r="K421">
        <f>VLOOKUP(I421,Key!$A$1:$C$72,3,FALSE)</f>
        <v>-87.907390000000007</v>
      </c>
      <c r="L421" t="s">
        <v>33</v>
      </c>
      <c r="M421">
        <f>VLOOKUP(L421,Key!$A$1:$C$72,2,FALSE)</f>
        <v>43.034619999999997</v>
      </c>
      <c r="N421">
        <f>VLOOKUP(L421,Key!$A$1:$C$72,3,FALSE)</f>
        <v>-87.917500000000004</v>
      </c>
      <c r="O421">
        <v>16</v>
      </c>
      <c r="P421">
        <v>0</v>
      </c>
      <c r="Q421">
        <v>2.4</v>
      </c>
      <c r="R421">
        <v>2.2999999999999998</v>
      </c>
      <c r="S421">
        <v>96</v>
      </c>
      <c r="T421">
        <f t="shared" si="62"/>
        <v>-1</v>
      </c>
      <c r="U421" s="1">
        <v>42818</v>
      </c>
      <c r="V421" s="3">
        <f t="shared" si="56"/>
        <v>42795</v>
      </c>
      <c r="W421" s="4">
        <f t="shared" si="63"/>
        <v>42818</v>
      </c>
      <c r="X421" s="1" t="str">
        <f t="shared" si="57"/>
        <v>Friday</v>
      </c>
      <c r="Y421" s="2">
        <v>0.44</v>
      </c>
      <c r="Z421" s="2">
        <f t="shared" si="58"/>
        <v>0.45833333333333331</v>
      </c>
      <c r="AA421">
        <f>1</f>
        <v>1</v>
      </c>
      <c r="AB421" s="1">
        <v>42818</v>
      </c>
      <c r="AC421" s="3">
        <f t="shared" si="59"/>
        <v>42795</v>
      </c>
      <c r="AD421" s="4">
        <f t="shared" si="64"/>
        <v>42818</v>
      </c>
      <c r="AE421" s="1" t="str">
        <f t="shared" si="60"/>
        <v>Friday</v>
      </c>
      <c r="AF421" s="2">
        <v>0.45119212962962968</v>
      </c>
      <c r="AG421" s="2">
        <f t="shared" si="61"/>
        <v>0.45833333333333331</v>
      </c>
      <c r="AH421" t="s">
        <v>27</v>
      </c>
    </row>
    <row r="422" spans="1:34" x14ac:dyDescent="0.25">
      <c r="A422">
        <v>1550007</v>
      </c>
      <c r="B422" t="s">
        <v>88</v>
      </c>
      <c r="E422">
        <v>10025</v>
      </c>
      <c r="F422" t="s">
        <v>23</v>
      </c>
      <c r="G422" t="s">
        <v>89</v>
      </c>
      <c r="H422">
        <v>5464</v>
      </c>
      <c r="I422" t="s">
        <v>32</v>
      </c>
      <c r="J422">
        <f>VLOOKUP(I422,Key!$A$1:$C$72,2,FALSE)</f>
        <v>43.038719999999998</v>
      </c>
      <c r="K422">
        <f>VLOOKUP(I422,Key!$A$1:$C$72,3,FALSE)</f>
        <v>-87.905339999999995</v>
      </c>
      <c r="L422" t="s">
        <v>44</v>
      </c>
      <c r="M422">
        <f>VLOOKUP(L422,Key!$A$1:$C$72,2,FALSE)</f>
        <v>43.045712999999999</v>
      </c>
      <c r="N422">
        <f>VLOOKUP(L422,Key!$A$1:$C$72,3,FALSE)</f>
        <v>-87.899756999999994</v>
      </c>
      <c r="O422">
        <v>28</v>
      </c>
      <c r="P422">
        <v>0</v>
      </c>
      <c r="Q422">
        <v>4.2</v>
      </c>
      <c r="R422">
        <v>4</v>
      </c>
      <c r="S422">
        <v>168</v>
      </c>
      <c r="T422">
        <f t="shared" si="62"/>
        <v>-1</v>
      </c>
      <c r="U422" s="1">
        <v>42818</v>
      </c>
      <c r="V422" s="3">
        <f t="shared" si="56"/>
        <v>42795</v>
      </c>
      <c r="W422" s="4">
        <f t="shared" si="63"/>
        <v>42818</v>
      </c>
      <c r="X422" s="1" t="str">
        <f t="shared" si="57"/>
        <v>Friday</v>
      </c>
      <c r="Y422" s="2">
        <v>0.46244212962962966</v>
      </c>
      <c r="Z422" s="2">
        <f t="shared" si="58"/>
        <v>0.45833333333333331</v>
      </c>
      <c r="AA422">
        <f>1</f>
        <v>1</v>
      </c>
      <c r="AB422" s="1">
        <v>42818</v>
      </c>
      <c r="AC422" s="3">
        <f t="shared" si="59"/>
        <v>42795</v>
      </c>
      <c r="AD422" s="4">
        <f t="shared" si="64"/>
        <v>42818</v>
      </c>
      <c r="AE422" s="1" t="str">
        <f t="shared" si="60"/>
        <v>Friday</v>
      </c>
      <c r="AF422" s="2">
        <v>0.48171296296296301</v>
      </c>
      <c r="AG422" s="2">
        <f t="shared" si="61"/>
        <v>0.5</v>
      </c>
      <c r="AH422" t="s">
        <v>27</v>
      </c>
    </row>
    <row r="423" spans="1:34" x14ac:dyDescent="0.25">
      <c r="A423">
        <v>1550054</v>
      </c>
      <c r="B423" t="s">
        <v>88</v>
      </c>
      <c r="E423">
        <v>53209</v>
      </c>
      <c r="F423" t="s">
        <v>23</v>
      </c>
      <c r="G423" t="s">
        <v>89</v>
      </c>
      <c r="H423">
        <v>271</v>
      </c>
      <c r="I423" t="s">
        <v>43</v>
      </c>
      <c r="J423">
        <f>VLOOKUP(I423,Key!$A$1:$C$72,2,FALSE)</f>
        <v>43.03886</v>
      </c>
      <c r="K423">
        <f>VLOOKUP(I423,Key!$A$1:$C$72,3,FALSE)</f>
        <v>-87.902720000000002</v>
      </c>
      <c r="L423" t="s">
        <v>31</v>
      </c>
      <c r="M423">
        <f>VLOOKUP(L423,Key!$A$1:$C$72,2,FALSE)</f>
        <v>43.03519</v>
      </c>
      <c r="N423">
        <f>VLOOKUP(L423,Key!$A$1:$C$72,3,FALSE)</f>
        <v>-87.907390000000007</v>
      </c>
      <c r="O423">
        <v>6</v>
      </c>
      <c r="P423">
        <v>0</v>
      </c>
      <c r="Q423">
        <v>0.9</v>
      </c>
      <c r="R423">
        <v>0.9</v>
      </c>
      <c r="S423">
        <v>36</v>
      </c>
      <c r="T423">
        <f t="shared" si="62"/>
        <v>-1</v>
      </c>
      <c r="U423" s="1">
        <v>42818</v>
      </c>
      <c r="V423" s="3">
        <f t="shared" si="56"/>
        <v>42795</v>
      </c>
      <c r="W423" s="4">
        <f t="shared" si="63"/>
        <v>42818</v>
      </c>
      <c r="X423" s="1" t="str">
        <f t="shared" si="57"/>
        <v>Friday</v>
      </c>
      <c r="Y423" s="2">
        <v>0.48106481481481483</v>
      </c>
      <c r="Z423" s="2">
        <f t="shared" si="58"/>
        <v>0.5</v>
      </c>
      <c r="AA423">
        <f>1</f>
        <v>1</v>
      </c>
      <c r="AB423" s="1">
        <v>42818</v>
      </c>
      <c r="AC423" s="3">
        <f t="shared" si="59"/>
        <v>42795</v>
      </c>
      <c r="AD423" s="4">
        <f t="shared" si="64"/>
        <v>42818</v>
      </c>
      <c r="AE423" s="1" t="str">
        <f t="shared" si="60"/>
        <v>Friday</v>
      </c>
      <c r="AF423" s="2">
        <v>0.48503472222222221</v>
      </c>
      <c r="AG423" s="2">
        <f t="shared" si="61"/>
        <v>0.5</v>
      </c>
      <c r="AH423" t="s">
        <v>27</v>
      </c>
    </row>
    <row r="424" spans="1:34" x14ac:dyDescent="0.25">
      <c r="A424">
        <v>1550068</v>
      </c>
      <c r="B424" t="s">
        <v>88</v>
      </c>
      <c r="E424">
        <v>53092</v>
      </c>
      <c r="F424" t="s">
        <v>23</v>
      </c>
      <c r="G424" t="s">
        <v>89</v>
      </c>
      <c r="H424">
        <v>5542</v>
      </c>
      <c r="I424" t="s">
        <v>77</v>
      </c>
      <c r="J424">
        <f>VLOOKUP(I424,Key!$A$1:$C$72,2,FALSE)</f>
        <v>43.074655999999997</v>
      </c>
      <c r="K424">
        <f>VLOOKUP(I424,Key!$A$1:$C$72,3,FALSE)</f>
        <v>-87.889011999999994</v>
      </c>
      <c r="L424" t="s">
        <v>67</v>
      </c>
      <c r="M424">
        <f>VLOOKUP(L424,Key!$A$1:$C$72,2,FALSE)</f>
        <v>43.074890000000003</v>
      </c>
      <c r="N424">
        <f>VLOOKUP(L424,Key!$A$1:$C$72,3,FALSE)</f>
        <v>-87.882810000000006</v>
      </c>
      <c r="O424">
        <v>22</v>
      </c>
      <c r="P424">
        <v>0</v>
      </c>
      <c r="Q424">
        <v>3.3</v>
      </c>
      <c r="R424">
        <v>3.1</v>
      </c>
      <c r="S424">
        <v>132</v>
      </c>
      <c r="T424">
        <f t="shared" si="62"/>
        <v>-1</v>
      </c>
      <c r="U424" s="1">
        <v>42818</v>
      </c>
      <c r="V424" s="3">
        <f t="shared" si="56"/>
        <v>42795</v>
      </c>
      <c r="W424" s="4">
        <f t="shared" si="63"/>
        <v>42818</v>
      </c>
      <c r="X424" s="1" t="str">
        <f t="shared" si="57"/>
        <v>Friday</v>
      </c>
      <c r="Y424" s="2">
        <v>0.48873842592592592</v>
      </c>
      <c r="Z424" s="2">
        <f t="shared" si="58"/>
        <v>0.5</v>
      </c>
      <c r="AA424">
        <f>1</f>
        <v>1</v>
      </c>
      <c r="AB424" s="1">
        <v>42818</v>
      </c>
      <c r="AC424" s="3">
        <f t="shared" si="59"/>
        <v>42795</v>
      </c>
      <c r="AD424" s="4">
        <f t="shared" si="64"/>
        <v>42818</v>
      </c>
      <c r="AE424" s="1" t="str">
        <f t="shared" si="60"/>
        <v>Friday</v>
      </c>
      <c r="AF424" s="2">
        <v>0.50350694444444444</v>
      </c>
      <c r="AG424" s="2">
        <f t="shared" si="61"/>
        <v>0.5</v>
      </c>
      <c r="AH424" t="s">
        <v>27</v>
      </c>
    </row>
    <row r="425" spans="1:34" x14ac:dyDescent="0.25">
      <c r="A425">
        <v>1550167</v>
      </c>
      <c r="B425" t="s">
        <v>88</v>
      </c>
      <c r="E425">
        <v>19490</v>
      </c>
      <c r="F425" t="s">
        <v>23</v>
      </c>
      <c r="G425" t="s">
        <v>89</v>
      </c>
      <c r="H425">
        <v>5425</v>
      </c>
      <c r="I425" t="s">
        <v>80</v>
      </c>
      <c r="J425">
        <f>VLOOKUP(I425,Key!$A$1:$C$72,2,FALSE)</f>
        <v>43.052460000000004</v>
      </c>
      <c r="K425">
        <f>VLOOKUP(I425,Key!$A$1:$C$72,3,FALSE)</f>
        <v>-87.891000000000005</v>
      </c>
      <c r="L425" t="s">
        <v>80</v>
      </c>
      <c r="M425">
        <f>VLOOKUP(L425,Key!$A$1:$C$72,2,FALSE)</f>
        <v>43.052460000000004</v>
      </c>
      <c r="N425">
        <f>VLOOKUP(L425,Key!$A$1:$C$72,3,FALSE)</f>
        <v>-87.891000000000005</v>
      </c>
      <c r="O425">
        <v>47</v>
      </c>
      <c r="P425">
        <v>3</v>
      </c>
      <c r="Q425">
        <v>7.1</v>
      </c>
      <c r="R425">
        <v>6.7</v>
      </c>
      <c r="S425">
        <v>282</v>
      </c>
      <c r="T425">
        <f t="shared" si="62"/>
        <v>-1</v>
      </c>
      <c r="U425" s="1">
        <v>42818</v>
      </c>
      <c r="V425" s="3">
        <f t="shared" si="56"/>
        <v>42795</v>
      </c>
      <c r="W425" s="4">
        <f t="shared" si="63"/>
        <v>42818</v>
      </c>
      <c r="X425" s="1" t="str">
        <f t="shared" si="57"/>
        <v>Friday</v>
      </c>
      <c r="Y425" s="2">
        <v>0.54190972222222222</v>
      </c>
      <c r="Z425" s="2">
        <f t="shared" si="58"/>
        <v>0.54166666666666663</v>
      </c>
      <c r="AA425">
        <f>1</f>
        <v>1</v>
      </c>
      <c r="AB425" s="1">
        <v>42818</v>
      </c>
      <c r="AC425" s="3">
        <f t="shared" si="59"/>
        <v>42795</v>
      </c>
      <c r="AD425" s="4">
        <f t="shared" si="64"/>
        <v>42818</v>
      </c>
      <c r="AE425" s="1" t="str">
        <f t="shared" si="60"/>
        <v>Friday</v>
      </c>
      <c r="AF425" s="2">
        <v>0.57435185185185189</v>
      </c>
      <c r="AG425" s="2">
        <f t="shared" si="61"/>
        <v>0.58333333333333326</v>
      </c>
      <c r="AH425" t="s">
        <v>35</v>
      </c>
    </row>
    <row r="426" spans="1:34" x14ac:dyDescent="0.25">
      <c r="A426">
        <v>1550209</v>
      </c>
      <c r="B426" t="s">
        <v>88</v>
      </c>
      <c r="E426">
        <v>53202</v>
      </c>
      <c r="F426" t="s">
        <v>23</v>
      </c>
      <c r="G426" t="s">
        <v>89</v>
      </c>
      <c r="H426">
        <v>77</v>
      </c>
      <c r="I426" t="s">
        <v>80</v>
      </c>
      <c r="J426">
        <f>VLOOKUP(I426,Key!$A$1:$C$72,2,FALSE)</f>
        <v>43.052460000000004</v>
      </c>
      <c r="K426">
        <f>VLOOKUP(I426,Key!$A$1:$C$72,3,FALSE)</f>
        <v>-87.891000000000005</v>
      </c>
      <c r="L426" t="s">
        <v>62</v>
      </c>
      <c r="M426">
        <f>VLOOKUP(L426,Key!$A$1:$C$72,2,FALSE)</f>
        <v>43.058010000000003</v>
      </c>
      <c r="N426">
        <f>VLOOKUP(L426,Key!$A$1:$C$72,3,FALSE)</f>
        <v>-87.877300000000005</v>
      </c>
      <c r="O426">
        <v>11</v>
      </c>
      <c r="P426">
        <v>0</v>
      </c>
      <c r="Q426">
        <v>1.7</v>
      </c>
      <c r="R426">
        <v>1.6</v>
      </c>
      <c r="S426">
        <v>66</v>
      </c>
      <c r="T426">
        <f t="shared" si="62"/>
        <v>-1</v>
      </c>
      <c r="U426" s="1">
        <v>42818</v>
      </c>
      <c r="V426" s="3">
        <f t="shared" si="56"/>
        <v>42795</v>
      </c>
      <c r="W426" s="4">
        <f t="shared" si="63"/>
        <v>42818</v>
      </c>
      <c r="X426" s="1" t="str">
        <f t="shared" si="57"/>
        <v>Friday</v>
      </c>
      <c r="Y426" s="2">
        <v>0.55777777777777782</v>
      </c>
      <c r="Z426" s="2">
        <f t="shared" si="58"/>
        <v>0.54166666666666663</v>
      </c>
      <c r="AA426">
        <f>1</f>
        <v>1</v>
      </c>
      <c r="AB426" s="1">
        <v>42818</v>
      </c>
      <c r="AC426" s="3">
        <f t="shared" si="59"/>
        <v>42795</v>
      </c>
      <c r="AD426" s="4">
        <f t="shared" si="64"/>
        <v>42818</v>
      </c>
      <c r="AE426" s="1" t="str">
        <f t="shared" si="60"/>
        <v>Friday</v>
      </c>
      <c r="AF426" s="2">
        <v>0.56592592592592594</v>
      </c>
      <c r="AG426" s="2">
        <f t="shared" si="61"/>
        <v>0.58333333333333326</v>
      </c>
      <c r="AH426" t="s">
        <v>27</v>
      </c>
    </row>
    <row r="427" spans="1:34" x14ac:dyDescent="0.25">
      <c r="A427">
        <v>1373118</v>
      </c>
      <c r="B427" t="s">
        <v>88</v>
      </c>
      <c r="E427">
        <v>53207</v>
      </c>
      <c r="F427" t="s">
        <v>23</v>
      </c>
      <c r="G427" t="s">
        <v>89</v>
      </c>
      <c r="H427">
        <v>1000</v>
      </c>
      <c r="I427" t="s">
        <v>43</v>
      </c>
      <c r="J427">
        <f>VLOOKUP(I427,Key!$A$1:$C$72,2,FALSE)</f>
        <v>43.03886</v>
      </c>
      <c r="K427">
        <f>VLOOKUP(I427,Key!$A$1:$C$72,3,FALSE)</f>
        <v>-87.902720000000002</v>
      </c>
      <c r="L427" t="s">
        <v>38</v>
      </c>
      <c r="M427">
        <f>VLOOKUP(L427,Key!$A$1:$C$72,2,FALSE)</f>
        <v>43.004728999999998</v>
      </c>
      <c r="N427">
        <f>VLOOKUP(L427,Key!$A$1:$C$72,3,FALSE)</f>
        <v>-87.905463999999995</v>
      </c>
      <c r="O427">
        <v>19</v>
      </c>
      <c r="P427">
        <v>0</v>
      </c>
      <c r="Q427">
        <v>2.9</v>
      </c>
      <c r="R427">
        <v>2.7</v>
      </c>
      <c r="S427">
        <v>114</v>
      </c>
      <c r="T427">
        <f t="shared" si="62"/>
        <v>-1</v>
      </c>
      <c r="U427" s="1">
        <v>42818</v>
      </c>
      <c r="V427" s="3">
        <f t="shared" si="56"/>
        <v>42795</v>
      </c>
      <c r="W427" s="4">
        <f t="shared" si="63"/>
        <v>42818</v>
      </c>
      <c r="X427" s="1" t="str">
        <f t="shared" si="57"/>
        <v>Friday</v>
      </c>
      <c r="Y427" s="2">
        <v>0.6859143518518519</v>
      </c>
      <c r="Z427" s="2">
        <f t="shared" si="58"/>
        <v>0.66666666666666663</v>
      </c>
      <c r="AA427">
        <f>1</f>
        <v>1</v>
      </c>
      <c r="AB427" s="1">
        <v>42818</v>
      </c>
      <c r="AC427" s="3">
        <f t="shared" si="59"/>
        <v>42795</v>
      </c>
      <c r="AD427" s="4">
        <f t="shared" si="64"/>
        <v>42818</v>
      </c>
      <c r="AE427" s="1" t="str">
        <f t="shared" si="60"/>
        <v>Friday</v>
      </c>
      <c r="AF427" s="2">
        <v>0.69909722222222215</v>
      </c>
      <c r="AG427" s="2">
        <f t="shared" si="61"/>
        <v>0.70833333333333326</v>
      </c>
      <c r="AH427" t="s">
        <v>27</v>
      </c>
    </row>
    <row r="428" spans="1:34" x14ac:dyDescent="0.25">
      <c r="A428">
        <v>1553276</v>
      </c>
      <c r="B428" t="s">
        <v>88</v>
      </c>
      <c r="E428">
        <v>53212</v>
      </c>
      <c r="F428" t="s">
        <v>23</v>
      </c>
      <c r="G428" t="s">
        <v>89</v>
      </c>
      <c r="H428">
        <v>11081</v>
      </c>
      <c r="I428" t="s">
        <v>63</v>
      </c>
      <c r="J428">
        <f>VLOOKUP(I428,Key!$A$1:$C$72,2,FALSE)</f>
        <v>43.078530000000001</v>
      </c>
      <c r="K428">
        <f>VLOOKUP(I428,Key!$A$1:$C$72,3,FALSE)</f>
        <v>-87.882620000000003</v>
      </c>
      <c r="L428" t="s">
        <v>81</v>
      </c>
      <c r="M428">
        <f>VLOOKUP(L428,Key!$A$1:$C$72,2,FALSE)</f>
        <v>43.06033</v>
      </c>
      <c r="N428">
        <f>VLOOKUP(L428,Key!$A$1:$C$72,3,FALSE)</f>
        <v>-87.89546</v>
      </c>
      <c r="O428">
        <v>12</v>
      </c>
      <c r="P428">
        <v>0</v>
      </c>
      <c r="Q428">
        <v>1.8</v>
      </c>
      <c r="R428">
        <v>1.7</v>
      </c>
      <c r="S428">
        <v>72</v>
      </c>
      <c r="T428">
        <f t="shared" si="62"/>
        <v>-1</v>
      </c>
      <c r="U428" s="1">
        <v>42820</v>
      </c>
      <c r="V428" s="3">
        <f t="shared" si="56"/>
        <v>42795</v>
      </c>
      <c r="W428" s="4">
        <f t="shared" si="63"/>
        <v>42820</v>
      </c>
      <c r="X428" s="1" t="str">
        <f t="shared" si="57"/>
        <v>Sunday</v>
      </c>
      <c r="Y428" s="2">
        <v>8.368055555555555E-2</v>
      </c>
      <c r="Z428" s="2">
        <f t="shared" si="58"/>
        <v>8.3333333333333329E-2</v>
      </c>
      <c r="AA428">
        <f>1</f>
        <v>1</v>
      </c>
      <c r="AB428" s="1">
        <v>42820</v>
      </c>
      <c r="AC428" s="3">
        <f t="shared" si="59"/>
        <v>42795</v>
      </c>
      <c r="AD428" s="4">
        <f t="shared" si="64"/>
        <v>42820</v>
      </c>
      <c r="AE428" s="1" t="str">
        <f t="shared" si="60"/>
        <v>Sunday</v>
      </c>
      <c r="AF428" s="2">
        <v>9.2268518518518527E-2</v>
      </c>
      <c r="AG428" s="2">
        <f t="shared" si="61"/>
        <v>8.3333333333333329E-2</v>
      </c>
      <c r="AH428" t="s">
        <v>27</v>
      </c>
    </row>
    <row r="429" spans="1:34" x14ac:dyDescent="0.25">
      <c r="A429">
        <v>1555121</v>
      </c>
      <c r="B429" t="s">
        <v>88</v>
      </c>
      <c r="E429">
        <v>53223</v>
      </c>
      <c r="F429" t="s">
        <v>23</v>
      </c>
      <c r="G429" t="s">
        <v>89</v>
      </c>
      <c r="H429">
        <v>319</v>
      </c>
      <c r="I429" t="s">
        <v>70</v>
      </c>
      <c r="J429">
        <f>VLOOKUP(I429,Key!$A$1:$C$72,2,FALSE)</f>
        <v>43.053040000000003</v>
      </c>
      <c r="K429">
        <f>VLOOKUP(I429,Key!$A$1:$C$72,3,FALSE)</f>
        <v>-87.897660000000002</v>
      </c>
      <c r="L429" t="s">
        <v>29</v>
      </c>
      <c r="M429">
        <f>VLOOKUP(L429,Key!$A$1:$C$72,2,FALSE)</f>
        <v>43.042490000000001</v>
      </c>
      <c r="N429">
        <f>VLOOKUP(L429,Key!$A$1:$C$72,3,FALSE)</f>
        <v>-87.909959999999998</v>
      </c>
      <c r="O429">
        <v>379</v>
      </c>
      <c r="P429">
        <v>0</v>
      </c>
      <c r="Q429">
        <v>18</v>
      </c>
      <c r="R429">
        <v>17.100000000000001</v>
      </c>
      <c r="S429">
        <v>720</v>
      </c>
      <c r="T429">
        <f t="shared" si="62"/>
        <v>-1</v>
      </c>
      <c r="U429" s="1">
        <v>42821</v>
      </c>
      <c r="V429" s="3">
        <f t="shared" si="56"/>
        <v>42795</v>
      </c>
      <c r="W429" s="4">
        <f t="shared" si="63"/>
        <v>42821</v>
      </c>
      <c r="X429" s="1" t="str">
        <f t="shared" si="57"/>
        <v>Monday</v>
      </c>
      <c r="Y429" s="2">
        <v>9.752314814814815E-2</v>
      </c>
      <c r="Z429" s="2">
        <f t="shared" si="58"/>
        <v>8.3333333333333329E-2</v>
      </c>
      <c r="AA429">
        <f>1</f>
        <v>1</v>
      </c>
      <c r="AB429" s="1">
        <v>42821</v>
      </c>
      <c r="AC429" s="3">
        <f t="shared" si="59"/>
        <v>42795</v>
      </c>
      <c r="AD429" s="4">
        <f t="shared" si="64"/>
        <v>42821</v>
      </c>
      <c r="AE429" s="1" t="str">
        <f t="shared" si="60"/>
        <v>Monday</v>
      </c>
      <c r="AF429" s="2">
        <v>0.36096064814814816</v>
      </c>
      <c r="AG429" s="2">
        <f t="shared" si="61"/>
        <v>0.375</v>
      </c>
      <c r="AH429" t="s">
        <v>27</v>
      </c>
    </row>
    <row r="430" spans="1:34" x14ac:dyDescent="0.25">
      <c r="A430">
        <v>1500929</v>
      </c>
      <c r="B430" t="s">
        <v>88</v>
      </c>
      <c r="E430">
        <v>53211</v>
      </c>
      <c r="F430" t="s">
        <v>23</v>
      </c>
      <c r="G430" t="s">
        <v>89</v>
      </c>
      <c r="H430">
        <v>17</v>
      </c>
      <c r="I430" t="s">
        <v>76</v>
      </c>
      <c r="J430">
        <f>VLOOKUP(I430,Key!$A$1:$C$72,2,FALSE)</f>
        <v>43.063749000000001</v>
      </c>
      <c r="K430">
        <f>VLOOKUP(I430,Key!$A$1:$C$72,3,FALSE)</f>
        <v>-87.887962999999999</v>
      </c>
      <c r="L430" t="s">
        <v>67</v>
      </c>
      <c r="M430">
        <f>VLOOKUP(L430,Key!$A$1:$C$72,2,FALSE)</f>
        <v>43.074890000000003</v>
      </c>
      <c r="N430">
        <f>VLOOKUP(L430,Key!$A$1:$C$72,3,FALSE)</f>
        <v>-87.882810000000006</v>
      </c>
      <c r="O430">
        <v>10</v>
      </c>
      <c r="P430">
        <v>0</v>
      </c>
      <c r="Q430">
        <v>1.5</v>
      </c>
      <c r="R430">
        <v>1.4</v>
      </c>
      <c r="S430">
        <v>60</v>
      </c>
      <c r="T430">
        <f t="shared" si="62"/>
        <v>-1</v>
      </c>
      <c r="U430" s="1">
        <v>42821</v>
      </c>
      <c r="V430" s="3">
        <f t="shared" si="56"/>
        <v>42795</v>
      </c>
      <c r="W430" s="4">
        <f t="shared" si="63"/>
        <v>42821</v>
      </c>
      <c r="X430" s="1" t="str">
        <f t="shared" si="57"/>
        <v>Monday</v>
      </c>
      <c r="Y430" s="2">
        <v>0.57690972222222225</v>
      </c>
      <c r="Z430" s="2">
        <f t="shared" si="58"/>
        <v>0.58333333333333326</v>
      </c>
      <c r="AA430">
        <f>1</f>
        <v>1</v>
      </c>
      <c r="AB430" s="1">
        <v>42821</v>
      </c>
      <c r="AC430" s="3">
        <f t="shared" si="59"/>
        <v>42795</v>
      </c>
      <c r="AD430" s="4">
        <f t="shared" si="64"/>
        <v>42821</v>
      </c>
      <c r="AE430" s="1" t="str">
        <f t="shared" si="60"/>
        <v>Monday</v>
      </c>
      <c r="AF430" s="2">
        <v>0.58340277777777783</v>
      </c>
      <c r="AG430" s="2">
        <f t="shared" si="61"/>
        <v>0.58333333333333326</v>
      </c>
      <c r="AH430" t="s">
        <v>27</v>
      </c>
    </row>
    <row r="431" spans="1:34" x14ac:dyDescent="0.25">
      <c r="A431">
        <v>1556382</v>
      </c>
      <c r="B431" t="s">
        <v>88</v>
      </c>
      <c r="E431">
        <v>53716</v>
      </c>
      <c r="F431" t="s">
        <v>23</v>
      </c>
      <c r="G431" t="s">
        <v>89</v>
      </c>
      <c r="H431">
        <v>5534</v>
      </c>
      <c r="I431" t="s">
        <v>65</v>
      </c>
      <c r="J431">
        <f>VLOOKUP(I431,Key!$A$1:$C$72,2,FALSE)</f>
        <v>43.060786</v>
      </c>
      <c r="K431">
        <f>VLOOKUP(I431,Key!$A$1:$C$72,3,FALSE)</f>
        <v>-87.883825999999999</v>
      </c>
      <c r="L431" t="s">
        <v>43</v>
      </c>
      <c r="M431">
        <f>VLOOKUP(L431,Key!$A$1:$C$72,2,FALSE)</f>
        <v>43.03886</v>
      </c>
      <c r="N431">
        <f>VLOOKUP(L431,Key!$A$1:$C$72,3,FALSE)</f>
        <v>-87.902720000000002</v>
      </c>
      <c r="O431">
        <v>37</v>
      </c>
      <c r="P431">
        <v>3</v>
      </c>
      <c r="Q431">
        <v>5.6</v>
      </c>
      <c r="R431">
        <v>5.3</v>
      </c>
      <c r="S431">
        <v>222</v>
      </c>
      <c r="T431">
        <f t="shared" si="62"/>
        <v>-1</v>
      </c>
      <c r="U431" s="1">
        <v>42822</v>
      </c>
      <c r="V431" s="3">
        <f t="shared" si="56"/>
        <v>42795</v>
      </c>
      <c r="W431" s="4">
        <f t="shared" si="63"/>
        <v>42822</v>
      </c>
      <c r="X431" s="1" t="str">
        <f t="shared" si="57"/>
        <v>Tuesday</v>
      </c>
      <c r="Y431" s="2">
        <v>0.59032407407407406</v>
      </c>
      <c r="Z431" s="2">
        <f t="shared" si="58"/>
        <v>0.58333333333333326</v>
      </c>
      <c r="AA431">
        <f>1</f>
        <v>1</v>
      </c>
      <c r="AB431" s="1">
        <v>42822</v>
      </c>
      <c r="AC431" s="3">
        <f t="shared" si="59"/>
        <v>42795</v>
      </c>
      <c r="AD431" s="4">
        <f t="shared" si="64"/>
        <v>42822</v>
      </c>
      <c r="AE431" s="1" t="str">
        <f t="shared" si="60"/>
        <v>Tuesday</v>
      </c>
      <c r="AF431" s="2">
        <v>0.61655092592592597</v>
      </c>
      <c r="AG431" s="2">
        <f t="shared" si="61"/>
        <v>0.625</v>
      </c>
      <c r="AH431" t="s">
        <v>27</v>
      </c>
    </row>
    <row r="432" spans="1:34" x14ac:dyDescent="0.25">
      <c r="A432">
        <v>1556832</v>
      </c>
      <c r="B432" t="s">
        <v>88</v>
      </c>
      <c r="E432">
        <v>53122</v>
      </c>
      <c r="F432" t="s">
        <v>23</v>
      </c>
      <c r="G432" t="s">
        <v>89</v>
      </c>
      <c r="H432">
        <v>11160</v>
      </c>
      <c r="I432" t="s">
        <v>75</v>
      </c>
      <c r="J432">
        <f>VLOOKUP(I432,Key!$A$1:$C$72,2,FALSE)</f>
        <v>43.056539999999998</v>
      </c>
      <c r="K432">
        <f>VLOOKUP(I432,Key!$A$1:$C$72,3,FALSE)</f>
        <v>-87.914370000000005</v>
      </c>
      <c r="L432" t="s">
        <v>75</v>
      </c>
      <c r="M432">
        <f>VLOOKUP(L432,Key!$A$1:$C$72,2,FALSE)</f>
        <v>43.056539999999998</v>
      </c>
      <c r="N432">
        <f>VLOOKUP(L432,Key!$A$1:$C$72,3,FALSE)</f>
        <v>-87.914370000000005</v>
      </c>
      <c r="O432">
        <v>9</v>
      </c>
      <c r="P432">
        <v>0</v>
      </c>
      <c r="Q432">
        <v>1.4</v>
      </c>
      <c r="R432">
        <v>1.3</v>
      </c>
      <c r="S432">
        <v>54</v>
      </c>
      <c r="T432">
        <f t="shared" si="62"/>
        <v>-1</v>
      </c>
      <c r="U432" s="1">
        <v>42823</v>
      </c>
      <c r="V432" s="3">
        <f t="shared" si="56"/>
        <v>42795</v>
      </c>
      <c r="W432" s="4">
        <f t="shared" si="63"/>
        <v>42823</v>
      </c>
      <c r="X432" s="1" t="str">
        <f t="shared" si="57"/>
        <v>Wednesday</v>
      </c>
      <c r="Y432" s="2">
        <v>0.37807870370370367</v>
      </c>
      <c r="Z432" s="2">
        <f t="shared" si="58"/>
        <v>0.375</v>
      </c>
      <c r="AA432">
        <f>1</f>
        <v>1</v>
      </c>
      <c r="AB432" s="1">
        <v>42823</v>
      </c>
      <c r="AC432" s="3">
        <f t="shared" si="59"/>
        <v>42795</v>
      </c>
      <c r="AD432" s="4">
        <f t="shared" si="64"/>
        <v>42823</v>
      </c>
      <c r="AE432" s="1" t="str">
        <f t="shared" si="60"/>
        <v>Wednesday</v>
      </c>
      <c r="AF432" s="2">
        <v>0.38406249999999997</v>
      </c>
      <c r="AG432" s="2">
        <f t="shared" si="61"/>
        <v>0.375</v>
      </c>
      <c r="AH432" t="s">
        <v>35</v>
      </c>
    </row>
    <row r="433" spans="1:34" x14ac:dyDescent="0.25">
      <c r="A433">
        <v>1088303</v>
      </c>
      <c r="B433" t="s">
        <v>88</v>
      </c>
      <c r="E433">
        <v>93010</v>
      </c>
      <c r="F433" t="s">
        <v>23</v>
      </c>
      <c r="G433" t="s">
        <v>89</v>
      </c>
      <c r="H433">
        <v>5519</v>
      </c>
      <c r="I433" t="s">
        <v>74</v>
      </c>
      <c r="J433">
        <f>VLOOKUP(I433,Key!$A$1:$C$72,2,FALSE)</f>
        <v>43.040154000000001</v>
      </c>
      <c r="K433">
        <f>VLOOKUP(I433,Key!$A$1:$C$72,3,FALSE)</f>
        <v>-87.932113000000001</v>
      </c>
      <c r="L433" t="s">
        <v>32</v>
      </c>
      <c r="M433">
        <f>VLOOKUP(L433,Key!$A$1:$C$72,2,FALSE)</f>
        <v>43.038719999999998</v>
      </c>
      <c r="N433">
        <f>VLOOKUP(L433,Key!$A$1:$C$72,3,FALSE)</f>
        <v>-87.905339999999995</v>
      </c>
      <c r="O433">
        <v>20</v>
      </c>
      <c r="P433">
        <v>0</v>
      </c>
      <c r="Q433">
        <v>3</v>
      </c>
      <c r="R433">
        <v>2.9</v>
      </c>
      <c r="S433">
        <v>120</v>
      </c>
      <c r="T433">
        <f t="shared" si="62"/>
        <v>-1</v>
      </c>
      <c r="U433" s="1">
        <v>42823</v>
      </c>
      <c r="V433" s="3">
        <f t="shared" si="56"/>
        <v>42795</v>
      </c>
      <c r="W433" s="4">
        <f t="shared" si="63"/>
        <v>42823</v>
      </c>
      <c r="X433" s="1" t="str">
        <f t="shared" si="57"/>
        <v>Wednesday</v>
      </c>
      <c r="Y433" s="2">
        <v>0.49</v>
      </c>
      <c r="Z433" s="2">
        <f t="shared" si="58"/>
        <v>0.5</v>
      </c>
      <c r="AA433">
        <f>1</f>
        <v>1</v>
      </c>
      <c r="AB433" s="1">
        <v>42823</v>
      </c>
      <c r="AC433" s="3">
        <f t="shared" si="59"/>
        <v>42795</v>
      </c>
      <c r="AD433" s="4">
        <f t="shared" si="64"/>
        <v>42823</v>
      </c>
      <c r="AE433" s="1" t="str">
        <f t="shared" si="60"/>
        <v>Wednesday</v>
      </c>
      <c r="AF433" s="2">
        <v>0.50350694444444444</v>
      </c>
      <c r="AG433" s="2">
        <f t="shared" si="61"/>
        <v>0.5</v>
      </c>
      <c r="AH433" t="s">
        <v>27</v>
      </c>
    </row>
    <row r="434" spans="1:34" x14ac:dyDescent="0.25">
      <c r="A434">
        <v>1137978</v>
      </c>
      <c r="B434" t="s">
        <v>88</v>
      </c>
      <c r="E434">
        <v>60654</v>
      </c>
      <c r="F434" t="s">
        <v>23</v>
      </c>
      <c r="G434" t="s">
        <v>89</v>
      </c>
      <c r="H434">
        <v>11112</v>
      </c>
      <c r="I434" t="s">
        <v>43</v>
      </c>
      <c r="J434">
        <f>VLOOKUP(I434,Key!$A$1:$C$72,2,FALSE)</f>
        <v>43.03886</v>
      </c>
      <c r="K434">
        <f>VLOOKUP(I434,Key!$A$1:$C$72,3,FALSE)</f>
        <v>-87.902720000000002</v>
      </c>
      <c r="L434" t="s">
        <v>33</v>
      </c>
      <c r="M434">
        <f>VLOOKUP(L434,Key!$A$1:$C$72,2,FALSE)</f>
        <v>43.034619999999997</v>
      </c>
      <c r="N434">
        <f>VLOOKUP(L434,Key!$A$1:$C$72,3,FALSE)</f>
        <v>-87.917500000000004</v>
      </c>
      <c r="O434">
        <v>9</v>
      </c>
      <c r="P434">
        <v>0</v>
      </c>
      <c r="Q434">
        <v>1.4</v>
      </c>
      <c r="R434">
        <v>1.3</v>
      </c>
      <c r="S434">
        <v>54</v>
      </c>
      <c r="T434">
        <f t="shared" si="62"/>
        <v>-1</v>
      </c>
      <c r="U434" s="1">
        <v>42823</v>
      </c>
      <c r="V434" s="3">
        <f t="shared" si="56"/>
        <v>42795</v>
      </c>
      <c r="W434" s="4">
        <f t="shared" si="63"/>
        <v>42823</v>
      </c>
      <c r="X434" s="1" t="str">
        <f t="shared" si="57"/>
        <v>Wednesday</v>
      </c>
      <c r="Y434" s="2">
        <v>0.71568287037037026</v>
      </c>
      <c r="Z434" s="2">
        <f t="shared" si="58"/>
        <v>0.70833333333333326</v>
      </c>
      <c r="AA434">
        <f>1</f>
        <v>1</v>
      </c>
      <c r="AB434" s="1">
        <v>42823</v>
      </c>
      <c r="AC434" s="3">
        <f t="shared" si="59"/>
        <v>42795</v>
      </c>
      <c r="AD434" s="4">
        <f t="shared" si="64"/>
        <v>42823</v>
      </c>
      <c r="AE434" s="1" t="str">
        <f t="shared" si="60"/>
        <v>Wednesday</v>
      </c>
      <c r="AF434" s="2">
        <v>0.72167824074074083</v>
      </c>
      <c r="AG434" s="2">
        <f t="shared" si="61"/>
        <v>0.70833333333333326</v>
      </c>
      <c r="AH434" t="s">
        <v>27</v>
      </c>
    </row>
    <row r="435" spans="1:34" x14ac:dyDescent="0.25">
      <c r="A435">
        <v>1484231</v>
      </c>
      <c r="B435" t="s">
        <v>88</v>
      </c>
      <c r="E435">
        <v>53233</v>
      </c>
      <c r="F435" t="s">
        <v>23</v>
      </c>
      <c r="G435" t="s">
        <v>89</v>
      </c>
      <c r="H435">
        <v>11108</v>
      </c>
      <c r="I435" t="s">
        <v>36</v>
      </c>
      <c r="J435">
        <f>VLOOKUP(I435,Key!$A$1:$C$72,2,FALSE)</f>
        <v>43.038580000000003</v>
      </c>
      <c r="K435">
        <f>VLOOKUP(I435,Key!$A$1:$C$72,3,FALSE)</f>
        <v>-87.90934</v>
      </c>
      <c r="L435" t="s">
        <v>39</v>
      </c>
      <c r="M435">
        <f>VLOOKUP(L435,Key!$A$1:$C$72,2,FALSE)</f>
        <v>43.03913</v>
      </c>
      <c r="N435">
        <f>VLOOKUP(L435,Key!$A$1:$C$72,3,FALSE)</f>
        <v>-87.916150000000002</v>
      </c>
      <c r="O435">
        <v>2</v>
      </c>
      <c r="P435">
        <v>0</v>
      </c>
      <c r="Q435">
        <v>0.3</v>
      </c>
      <c r="R435">
        <v>0.3</v>
      </c>
      <c r="S435">
        <v>12</v>
      </c>
      <c r="T435">
        <f t="shared" si="62"/>
        <v>-1</v>
      </c>
      <c r="U435" s="1">
        <v>42824</v>
      </c>
      <c r="V435" s="3">
        <f t="shared" si="56"/>
        <v>42795</v>
      </c>
      <c r="W435" s="4">
        <f t="shared" si="63"/>
        <v>42824</v>
      </c>
      <c r="X435" s="1" t="str">
        <f t="shared" si="57"/>
        <v>Thursday</v>
      </c>
      <c r="Y435" s="2">
        <v>0.64048611111111109</v>
      </c>
      <c r="Z435" s="2">
        <f t="shared" si="58"/>
        <v>0.625</v>
      </c>
      <c r="AA435">
        <f>1</f>
        <v>1</v>
      </c>
      <c r="AB435" s="1">
        <v>42824</v>
      </c>
      <c r="AC435" s="3">
        <f t="shared" si="59"/>
        <v>42795</v>
      </c>
      <c r="AD435" s="4">
        <f t="shared" si="64"/>
        <v>42824</v>
      </c>
      <c r="AE435" s="1" t="str">
        <f t="shared" si="60"/>
        <v>Thursday</v>
      </c>
      <c r="AF435" s="2">
        <v>0.64204861111111111</v>
      </c>
      <c r="AG435" s="2">
        <f t="shared" si="61"/>
        <v>0.625</v>
      </c>
      <c r="AH435" t="s">
        <v>27</v>
      </c>
    </row>
    <row r="436" spans="1:34" x14ac:dyDescent="0.25">
      <c r="A436">
        <v>1512004</v>
      </c>
      <c r="B436" t="s">
        <v>88</v>
      </c>
      <c r="E436">
        <v>53126</v>
      </c>
      <c r="F436" t="s">
        <v>23</v>
      </c>
      <c r="G436" t="s">
        <v>89</v>
      </c>
      <c r="H436">
        <v>11079</v>
      </c>
      <c r="I436" t="s">
        <v>31</v>
      </c>
      <c r="J436">
        <f>VLOOKUP(I436,Key!$A$1:$C$72,2,FALSE)</f>
        <v>43.03519</v>
      </c>
      <c r="K436">
        <f>VLOOKUP(I436,Key!$A$1:$C$72,3,FALSE)</f>
        <v>-87.907390000000007</v>
      </c>
      <c r="L436" t="s">
        <v>31</v>
      </c>
      <c r="M436">
        <f>VLOOKUP(L436,Key!$A$1:$C$72,2,FALSE)</f>
        <v>43.03519</v>
      </c>
      <c r="N436">
        <f>VLOOKUP(L436,Key!$A$1:$C$72,3,FALSE)</f>
        <v>-87.907390000000007</v>
      </c>
      <c r="O436">
        <v>77</v>
      </c>
      <c r="P436">
        <v>6</v>
      </c>
      <c r="Q436">
        <v>11.6</v>
      </c>
      <c r="R436">
        <v>11</v>
      </c>
      <c r="S436">
        <v>462</v>
      </c>
      <c r="T436">
        <f t="shared" si="62"/>
        <v>-1</v>
      </c>
      <c r="U436" s="1">
        <v>42825</v>
      </c>
      <c r="V436" s="3">
        <f t="shared" si="56"/>
        <v>42795</v>
      </c>
      <c r="W436" s="4">
        <f t="shared" si="63"/>
        <v>42825</v>
      </c>
      <c r="X436" s="1" t="str">
        <f t="shared" si="57"/>
        <v>Friday</v>
      </c>
      <c r="Y436" s="2">
        <v>0.65222222222222226</v>
      </c>
      <c r="Z436" s="2">
        <f t="shared" si="58"/>
        <v>0.66666666666666663</v>
      </c>
      <c r="AA436">
        <f>1</f>
        <v>1</v>
      </c>
      <c r="AB436" s="1">
        <v>42825</v>
      </c>
      <c r="AC436" s="3">
        <f t="shared" si="59"/>
        <v>42795</v>
      </c>
      <c r="AD436" s="4">
        <f t="shared" si="64"/>
        <v>42825</v>
      </c>
      <c r="AE436" s="1" t="str">
        <f t="shared" si="60"/>
        <v>Friday</v>
      </c>
      <c r="AF436" s="2">
        <v>0.70623842592592589</v>
      </c>
      <c r="AG436" s="2">
        <f t="shared" si="61"/>
        <v>0.70833333333333326</v>
      </c>
      <c r="AH436" t="s">
        <v>35</v>
      </c>
    </row>
    <row r="437" spans="1:34" x14ac:dyDescent="0.25">
      <c r="A437">
        <v>1559222</v>
      </c>
      <c r="B437" t="s">
        <v>88</v>
      </c>
      <c r="E437">
        <v>53072</v>
      </c>
      <c r="F437" t="s">
        <v>23</v>
      </c>
      <c r="G437" t="s">
        <v>89</v>
      </c>
      <c r="H437">
        <v>5516</v>
      </c>
      <c r="I437" t="s">
        <v>30</v>
      </c>
      <c r="J437">
        <f>VLOOKUP(I437,Key!$A$1:$C$72,2,FALSE)</f>
        <v>43.05847</v>
      </c>
      <c r="K437">
        <f>VLOOKUP(I437,Key!$A$1:$C$72,3,FALSE)</f>
        <v>-87.898079999999993</v>
      </c>
      <c r="L437" t="s">
        <v>30</v>
      </c>
      <c r="M437">
        <f>VLOOKUP(L437,Key!$A$1:$C$72,2,FALSE)</f>
        <v>43.05847</v>
      </c>
      <c r="N437">
        <f>VLOOKUP(L437,Key!$A$1:$C$72,3,FALSE)</f>
        <v>-87.898079999999993</v>
      </c>
      <c r="O437">
        <v>49</v>
      </c>
      <c r="P437">
        <v>3</v>
      </c>
      <c r="Q437">
        <v>7.4</v>
      </c>
      <c r="R437">
        <v>7</v>
      </c>
      <c r="S437">
        <v>294</v>
      </c>
      <c r="T437">
        <f t="shared" si="62"/>
        <v>-1</v>
      </c>
      <c r="U437" s="1">
        <v>42825</v>
      </c>
      <c r="V437" s="3">
        <f t="shared" si="56"/>
        <v>42795</v>
      </c>
      <c r="W437" s="4">
        <f t="shared" si="63"/>
        <v>42825</v>
      </c>
      <c r="X437" s="1" t="str">
        <f t="shared" si="57"/>
        <v>Friday</v>
      </c>
      <c r="Y437" s="2">
        <v>0.79259259259259263</v>
      </c>
      <c r="Z437" s="2">
        <f t="shared" si="58"/>
        <v>0.79166666666666663</v>
      </c>
      <c r="AA437">
        <f>1</f>
        <v>1</v>
      </c>
      <c r="AB437" s="1">
        <v>42825</v>
      </c>
      <c r="AC437" s="3">
        <f t="shared" si="59"/>
        <v>42795</v>
      </c>
      <c r="AD437" s="4">
        <f t="shared" si="64"/>
        <v>42825</v>
      </c>
      <c r="AE437" s="1" t="str">
        <f t="shared" si="60"/>
        <v>Friday</v>
      </c>
      <c r="AF437" s="2">
        <v>0.82655092592592594</v>
      </c>
      <c r="AG437" s="2">
        <f t="shared" si="61"/>
        <v>0.83333333333333326</v>
      </c>
      <c r="AH437" t="s">
        <v>35</v>
      </c>
    </row>
    <row r="438" spans="1:34" x14ac:dyDescent="0.25">
      <c r="A438">
        <v>1559424</v>
      </c>
      <c r="B438" t="s">
        <v>88</v>
      </c>
      <c r="E438">
        <v>53211</v>
      </c>
      <c r="F438" t="s">
        <v>23</v>
      </c>
      <c r="G438" t="s">
        <v>89</v>
      </c>
      <c r="H438">
        <v>5712</v>
      </c>
      <c r="I438" t="s">
        <v>72</v>
      </c>
      <c r="J438">
        <f>VLOOKUP(I438,Key!$A$1:$C$72,2,FALSE)</f>
        <v>43.02948</v>
      </c>
      <c r="K438">
        <f>VLOOKUP(I438,Key!$A$1:$C$72,3,FALSE)</f>
        <v>-87.912819999999996</v>
      </c>
      <c r="L438" t="s">
        <v>38</v>
      </c>
      <c r="M438">
        <f>VLOOKUP(L438,Key!$A$1:$C$72,2,FALSE)</f>
        <v>43.004728999999998</v>
      </c>
      <c r="N438">
        <f>VLOOKUP(L438,Key!$A$1:$C$72,3,FALSE)</f>
        <v>-87.905463999999995</v>
      </c>
      <c r="O438">
        <v>19</v>
      </c>
      <c r="P438">
        <v>0</v>
      </c>
      <c r="Q438">
        <v>2.9</v>
      </c>
      <c r="R438">
        <v>2.7</v>
      </c>
      <c r="S438">
        <v>114</v>
      </c>
      <c r="T438">
        <f t="shared" si="62"/>
        <v>-1</v>
      </c>
      <c r="U438" s="1">
        <v>42825</v>
      </c>
      <c r="V438" s="3">
        <f t="shared" si="56"/>
        <v>42795</v>
      </c>
      <c r="W438" s="4">
        <f t="shared" si="63"/>
        <v>42825</v>
      </c>
      <c r="X438" s="1" t="str">
        <f t="shared" si="57"/>
        <v>Friday</v>
      </c>
      <c r="Y438" s="2">
        <v>0.93540509259259252</v>
      </c>
      <c r="Z438" s="2">
        <f t="shared" si="58"/>
        <v>0.91666666666666663</v>
      </c>
      <c r="AA438">
        <f>1</f>
        <v>1</v>
      </c>
      <c r="AB438" s="1">
        <v>42825</v>
      </c>
      <c r="AC438" s="3">
        <f t="shared" si="59"/>
        <v>42795</v>
      </c>
      <c r="AD438" s="4">
        <f t="shared" si="64"/>
        <v>42825</v>
      </c>
      <c r="AE438" s="1" t="str">
        <f t="shared" si="60"/>
        <v>Friday</v>
      </c>
      <c r="AF438" s="2">
        <v>0.94798611111111108</v>
      </c>
      <c r="AG438" s="2">
        <f t="shared" si="61"/>
        <v>0.95833333333333326</v>
      </c>
      <c r="AH438" t="s">
        <v>27</v>
      </c>
    </row>
    <row r="439" spans="1:34" x14ac:dyDescent="0.25">
      <c r="A439">
        <v>1559227</v>
      </c>
      <c r="B439" t="s">
        <v>88</v>
      </c>
      <c r="E439">
        <v>53211</v>
      </c>
      <c r="F439" t="s">
        <v>23</v>
      </c>
      <c r="G439" t="s">
        <v>89</v>
      </c>
      <c r="H439">
        <v>214</v>
      </c>
      <c r="I439" t="s">
        <v>63</v>
      </c>
      <c r="J439">
        <f>VLOOKUP(I439,Key!$A$1:$C$72,2,FALSE)</f>
        <v>43.078530000000001</v>
      </c>
      <c r="K439">
        <f>VLOOKUP(I439,Key!$A$1:$C$72,3,FALSE)</f>
        <v>-87.882620000000003</v>
      </c>
      <c r="L439" t="s">
        <v>63</v>
      </c>
      <c r="M439">
        <f>VLOOKUP(L439,Key!$A$1:$C$72,2,FALSE)</f>
        <v>43.078530000000001</v>
      </c>
      <c r="N439">
        <f>VLOOKUP(L439,Key!$A$1:$C$72,3,FALSE)</f>
        <v>-87.882620000000003</v>
      </c>
      <c r="O439">
        <v>15</v>
      </c>
      <c r="P439">
        <v>0</v>
      </c>
      <c r="Q439">
        <v>2.2999999999999998</v>
      </c>
      <c r="R439">
        <v>2.1</v>
      </c>
      <c r="S439">
        <v>90</v>
      </c>
      <c r="T439">
        <f t="shared" si="62"/>
        <v>-1</v>
      </c>
      <c r="U439" s="1">
        <v>42825</v>
      </c>
      <c r="V439" s="3">
        <f t="shared" si="56"/>
        <v>42795</v>
      </c>
      <c r="W439" s="4">
        <f t="shared" si="63"/>
        <v>42825</v>
      </c>
      <c r="X439" s="1" t="str">
        <f t="shared" si="57"/>
        <v>Friday</v>
      </c>
      <c r="Y439" s="2">
        <v>0.79341435185185183</v>
      </c>
      <c r="Z439" s="2">
        <f t="shared" si="58"/>
        <v>0.79166666666666663</v>
      </c>
      <c r="AA439">
        <f>1</f>
        <v>1</v>
      </c>
      <c r="AB439" s="1">
        <v>42825</v>
      </c>
      <c r="AC439" s="3">
        <f t="shared" si="59"/>
        <v>42795</v>
      </c>
      <c r="AD439" s="4">
        <f t="shared" si="64"/>
        <v>42825</v>
      </c>
      <c r="AE439" s="1" t="str">
        <f t="shared" si="60"/>
        <v>Friday</v>
      </c>
      <c r="AF439" s="2">
        <v>0.80363425925925924</v>
      </c>
      <c r="AG439" s="2">
        <f t="shared" si="61"/>
        <v>0.79166666666666663</v>
      </c>
      <c r="AH439" t="s">
        <v>35</v>
      </c>
    </row>
    <row r="440" spans="1:34" x14ac:dyDescent="0.25">
      <c r="A440">
        <v>1559424</v>
      </c>
      <c r="B440" t="s">
        <v>88</v>
      </c>
      <c r="E440">
        <v>53211</v>
      </c>
      <c r="F440" t="s">
        <v>23</v>
      </c>
      <c r="G440" t="s">
        <v>89</v>
      </c>
      <c r="H440">
        <v>5511</v>
      </c>
      <c r="I440" t="s">
        <v>72</v>
      </c>
      <c r="J440">
        <f>VLOOKUP(I440,Key!$A$1:$C$72,2,FALSE)</f>
        <v>43.02948</v>
      </c>
      <c r="K440">
        <f>VLOOKUP(I440,Key!$A$1:$C$72,3,FALSE)</f>
        <v>-87.912819999999996</v>
      </c>
      <c r="L440" t="s">
        <v>38</v>
      </c>
      <c r="M440">
        <f>VLOOKUP(L440,Key!$A$1:$C$72,2,FALSE)</f>
        <v>43.004728999999998</v>
      </c>
      <c r="N440">
        <f>VLOOKUP(L440,Key!$A$1:$C$72,3,FALSE)</f>
        <v>-87.905463999999995</v>
      </c>
      <c r="O440">
        <v>19</v>
      </c>
      <c r="P440">
        <v>0</v>
      </c>
      <c r="Q440">
        <v>2.9</v>
      </c>
      <c r="R440">
        <v>2.7</v>
      </c>
      <c r="S440">
        <v>114</v>
      </c>
      <c r="T440">
        <f t="shared" si="62"/>
        <v>-1</v>
      </c>
      <c r="U440" s="1">
        <v>42825</v>
      </c>
      <c r="V440" s="3">
        <f t="shared" si="56"/>
        <v>42795</v>
      </c>
      <c r="W440" s="4">
        <f t="shared" si="63"/>
        <v>42825</v>
      </c>
      <c r="X440" s="1" t="str">
        <f t="shared" si="57"/>
        <v>Friday</v>
      </c>
      <c r="Y440" s="2">
        <v>0.93494212962962964</v>
      </c>
      <c r="Z440" s="2">
        <f t="shared" si="58"/>
        <v>0.91666666666666663</v>
      </c>
      <c r="AA440">
        <f>1</f>
        <v>1</v>
      </c>
      <c r="AB440" s="1">
        <v>42825</v>
      </c>
      <c r="AC440" s="3">
        <f t="shared" si="59"/>
        <v>42795</v>
      </c>
      <c r="AD440" s="4">
        <f t="shared" si="64"/>
        <v>42825</v>
      </c>
      <c r="AE440" s="1" t="str">
        <f t="shared" si="60"/>
        <v>Friday</v>
      </c>
      <c r="AF440" s="2">
        <v>0.94809027777777777</v>
      </c>
      <c r="AG440" s="2">
        <f t="shared" si="61"/>
        <v>0.95833333333333326</v>
      </c>
      <c r="AH440" t="s">
        <v>27</v>
      </c>
    </row>
    <row r="441" spans="1:34" x14ac:dyDescent="0.25">
      <c r="A441">
        <v>1549229</v>
      </c>
      <c r="B441" t="s">
        <v>88</v>
      </c>
      <c r="E441">
        <v>61820</v>
      </c>
      <c r="F441" t="s">
        <v>23</v>
      </c>
      <c r="G441" t="s">
        <v>89</v>
      </c>
      <c r="H441">
        <v>11047</v>
      </c>
      <c r="I441" t="s">
        <v>36</v>
      </c>
      <c r="J441">
        <f>VLOOKUP(I441,Key!$A$1:$C$72,2,FALSE)</f>
        <v>43.038580000000003</v>
      </c>
      <c r="K441">
        <f>VLOOKUP(I441,Key!$A$1:$C$72,3,FALSE)</f>
        <v>-87.90934</v>
      </c>
      <c r="L441" t="s">
        <v>80</v>
      </c>
      <c r="M441">
        <f>VLOOKUP(L441,Key!$A$1:$C$72,2,FALSE)</f>
        <v>43.052460000000004</v>
      </c>
      <c r="N441">
        <f>VLOOKUP(L441,Key!$A$1:$C$72,3,FALSE)</f>
        <v>-87.891000000000005</v>
      </c>
      <c r="O441">
        <v>48</v>
      </c>
      <c r="P441">
        <v>3</v>
      </c>
      <c r="Q441">
        <v>7.2</v>
      </c>
      <c r="R441">
        <v>6.8</v>
      </c>
      <c r="S441">
        <v>288</v>
      </c>
      <c r="T441">
        <f t="shared" si="62"/>
        <v>-1</v>
      </c>
      <c r="U441" s="1">
        <v>42817</v>
      </c>
      <c r="V441" s="3">
        <f t="shared" si="56"/>
        <v>42795</v>
      </c>
      <c r="W441" s="4">
        <f t="shared" si="63"/>
        <v>42817</v>
      </c>
      <c r="X441" s="1" t="str">
        <f t="shared" si="57"/>
        <v>Thursday</v>
      </c>
      <c r="Y441" s="2">
        <v>0.51295138888888892</v>
      </c>
      <c r="Z441" s="2">
        <f t="shared" si="58"/>
        <v>0.5</v>
      </c>
      <c r="AA441">
        <f>1</f>
        <v>1</v>
      </c>
      <c r="AB441" s="1">
        <v>42817</v>
      </c>
      <c r="AC441" s="3">
        <f t="shared" si="59"/>
        <v>42795</v>
      </c>
      <c r="AD441" s="4">
        <f t="shared" si="64"/>
        <v>42817</v>
      </c>
      <c r="AE441" s="1" t="str">
        <f t="shared" si="60"/>
        <v>Thursday</v>
      </c>
      <c r="AF441" s="2">
        <v>0.54597222222222219</v>
      </c>
      <c r="AG441" s="2">
        <f t="shared" si="61"/>
        <v>0.54166666666666663</v>
      </c>
      <c r="AH441" t="s">
        <v>27</v>
      </c>
    </row>
    <row r="442" spans="1:34" x14ac:dyDescent="0.25">
      <c r="A442">
        <v>1549229</v>
      </c>
      <c r="B442" t="s">
        <v>88</v>
      </c>
      <c r="E442">
        <v>61820</v>
      </c>
      <c r="F442" t="s">
        <v>23</v>
      </c>
      <c r="G442" t="s">
        <v>89</v>
      </c>
      <c r="H442">
        <v>11107</v>
      </c>
      <c r="I442" t="s">
        <v>36</v>
      </c>
      <c r="J442">
        <f>VLOOKUP(I442,Key!$A$1:$C$72,2,FALSE)</f>
        <v>43.038580000000003</v>
      </c>
      <c r="K442">
        <f>VLOOKUP(I442,Key!$A$1:$C$72,3,FALSE)</f>
        <v>-87.90934</v>
      </c>
      <c r="L442" t="s">
        <v>80</v>
      </c>
      <c r="M442">
        <f>VLOOKUP(L442,Key!$A$1:$C$72,2,FALSE)</f>
        <v>43.052460000000004</v>
      </c>
      <c r="N442">
        <f>VLOOKUP(L442,Key!$A$1:$C$72,3,FALSE)</f>
        <v>-87.891000000000005</v>
      </c>
      <c r="O442">
        <v>47</v>
      </c>
      <c r="P442">
        <v>3</v>
      </c>
      <c r="Q442">
        <v>7.1</v>
      </c>
      <c r="R442">
        <v>6.7</v>
      </c>
      <c r="S442">
        <v>282</v>
      </c>
      <c r="T442">
        <f t="shared" si="62"/>
        <v>-1</v>
      </c>
      <c r="U442" s="1">
        <v>42817</v>
      </c>
      <c r="V442" s="3">
        <f t="shared" si="56"/>
        <v>42795</v>
      </c>
      <c r="W442" s="4">
        <f t="shared" si="63"/>
        <v>42817</v>
      </c>
      <c r="X442" s="1" t="str">
        <f t="shared" si="57"/>
        <v>Thursday</v>
      </c>
      <c r="Y442" s="2">
        <v>0.51355324074074071</v>
      </c>
      <c r="Z442" s="2">
        <f t="shared" si="58"/>
        <v>0.5</v>
      </c>
      <c r="AA442">
        <f>1</f>
        <v>1</v>
      </c>
      <c r="AB442" s="1">
        <v>42817</v>
      </c>
      <c r="AC442" s="3">
        <f t="shared" si="59"/>
        <v>42795</v>
      </c>
      <c r="AD442" s="4">
        <f t="shared" si="64"/>
        <v>42817</v>
      </c>
      <c r="AE442" s="1" t="str">
        <f t="shared" si="60"/>
        <v>Thursday</v>
      </c>
      <c r="AF442" s="2">
        <v>0.54586805555555562</v>
      </c>
      <c r="AG442" s="2">
        <f t="shared" si="61"/>
        <v>0.54166666666666663</v>
      </c>
      <c r="AH442" t="s">
        <v>27</v>
      </c>
    </row>
    <row r="443" spans="1:34" x14ac:dyDescent="0.25">
      <c r="A443">
        <v>1549310</v>
      </c>
      <c r="B443" t="s">
        <v>88</v>
      </c>
      <c r="E443">
        <v>53219</v>
      </c>
      <c r="F443" t="s">
        <v>23</v>
      </c>
      <c r="G443" t="s">
        <v>89</v>
      </c>
      <c r="H443">
        <v>217</v>
      </c>
      <c r="I443" t="s">
        <v>36</v>
      </c>
      <c r="J443">
        <f>VLOOKUP(I443,Key!$A$1:$C$72,2,FALSE)</f>
        <v>43.038580000000003</v>
      </c>
      <c r="K443">
        <f>VLOOKUP(I443,Key!$A$1:$C$72,3,FALSE)</f>
        <v>-87.90934</v>
      </c>
      <c r="L443" t="s">
        <v>36</v>
      </c>
      <c r="M443">
        <f>VLOOKUP(L443,Key!$A$1:$C$72,2,FALSE)</f>
        <v>43.038580000000003</v>
      </c>
      <c r="N443">
        <f>VLOOKUP(L443,Key!$A$1:$C$72,3,FALSE)</f>
        <v>-87.90934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f t="shared" si="62"/>
        <v>-1</v>
      </c>
      <c r="U443" s="1">
        <v>42817</v>
      </c>
      <c r="V443" s="3">
        <f t="shared" si="56"/>
        <v>42795</v>
      </c>
      <c r="W443" s="4">
        <f t="shared" si="63"/>
        <v>42817</v>
      </c>
      <c r="X443" s="1" t="str">
        <f t="shared" si="57"/>
        <v>Thursday</v>
      </c>
      <c r="Y443" s="2">
        <v>0.55723379629629632</v>
      </c>
      <c r="Z443" s="2">
        <f t="shared" si="58"/>
        <v>0.54166666666666663</v>
      </c>
      <c r="AA443">
        <f>1</f>
        <v>1</v>
      </c>
      <c r="AB443" s="1">
        <v>42817</v>
      </c>
      <c r="AC443" s="3">
        <f t="shared" si="59"/>
        <v>42795</v>
      </c>
      <c r="AD443" s="4">
        <f t="shared" si="64"/>
        <v>42817</v>
      </c>
      <c r="AE443" s="1" t="str">
        <f t="shared" si="60"/>
        <v>Thursday</v>
      </c>
      <c r="AF443" s="2">
        <v>0.55723379629629632</v>
      </c>
      <c r="AG443" s="2">
        <f t="shared" si="61"/>
        <v>0.54166666666666663</v>
      </c>
      <c r="AH443" t="s">
        <v>35</v>
      </c>
    </row>
    <row r="444" spans="1:34" x14ac:dyDescent="0.25">
      <c r="A444">
        <v>1229639</v>
      </c>
      <c r="B444" t="s">
        <v>88</v>
      </c>
      <c r="E444">
        <v>19406</v>
      </c>
      <c r="F444" t="s">
        <v>23</v>
      </c>
      <c r="G444" t="s">
        <v>89</v>
      </c>
      <c r="H444">
        <v>5548</v>
      </c>
      <c r="I444" t="s">
        <v>74</v>
      </c>
      <c r="J444">
        <f>VLOOKUP(I444,Key!$A$1:$C$72,2,FALSE)</f>
        <v>43.040154000000001</v>
      </c>
      <c r="K444">
        <f>VLOOKUP(I444,Key!$A$1:$C$72,3,FALSE)</f>
        <v>-87.932113000000001</v>
      </c>
      <c r="L444" t="s">
        <v>74</v>
      </c>
      <c r="M444">
        <f>VLOOKUP(L444,Key!$A$1:$C$72,2,FALSE)</f>
        <v>43.040154000000001</v>
      </c>
      <c r="N444">
        <f>VLOOKUP(L444,Key!$A$1:$C$72,3,FALSE)</f>
        <v>-87.932113000000001</v>
      </c>
      <c r="O444">
        <v>41</v>
      </c>
      <c r="P444">
        <v>3</v>
      </c>
      <c r="Q444">
        <v>6.2</v>
      </c>
      <c r="R444">
        <v>5.8</v>
      </c>
      <c r="S444">
        <v>246</v>
      </c>
      <c r="T444">
        <f t="shared" si="62"/>
        <v>-1</v>
      </c>
      <c r="U444" s="1">
        <v>42818</v>
      </c>
      <c r="V444" s="3">
        <f t="shared" si="56"/>
        <v>42795</v>
      </c>
      <c r="W444" s="4">
        <f t="shared" si="63"/>
        <v>42818</v>
      </c>
      <c r="X444" s="1" t="str">
        <f t="shared" si="57"/>
        <v>Friday</v>
      </c>
      <c r="Y444" s="2">
        <v>0.43966435185185188</v>
      </c>
      <c r="Z444" s="2">
        <f t="shared" si="58"/>
        <v>0.45833333333333331</v>
      </c>
      <c r="AA444">
        <f>1</f>
        <v>1</v>
      </c>
      <c r="AB444" s="1">
        <v>42818</v>
      </c>
      <c r="AC444" s="3">
        <f t="shared" si="59"/>
        <v>42795</v>
      </c>
      <c r="AD444" s="4">
        <f t="shared" si="64"/>
        <v>42818</v>
      </c>
      <c r="AE444" s="1" t="str">
        <f t="shared" si="60"/>
        <v>Friday</v>
      </c>
      <c r="AF444" s="2">
        <v>0.46840277777777778</v>
      </c>
      <c r="AG444" s="2">
        <f t="shared" si="61"/>
        <v>0.45833333333333331</v>
      </c>
      <c r="AH444" t="s">
        <v>35</v>
      </c>
    </row>
    <row r="445" spans="1:34" x14ac:dyDescent="0.25">
      <c r="A445">
        <v>1550020</v>
      </c>
      <c r="B445" t="s">
        <v>88</v>
      </c>
      <c r="E445">
        <v>54311</v>
      </c>
      <c r="F445" t="s">
        <v>23</v>
      </c>
      <c r="G445" t="s">
        <v>89</v>
      </c>
      <c r="H445">
        <v>106</v>
      </c>
      <c r="I445" t="s">
        <v>54</v>
      </c>
      <c r="J445">
        <f>VLOOKUP(I445,Key!$A$1:$C$72,2,FALSE)</f>
        <v>43.046570000000003</v>
      </c>
      <c r="K445">
        <f>VLOOKUP(I445,Key!$A$1:$C$72,3,FALSE)</f>
        <v>-87.908720000000002</v>
      </c>
      <c r="L445" t="s">
        <v>54</v>
      </c>
      <c r="M445">
        <f>VLOOKUP(L445,Key!$A$1:$C$72,2,FALSE)</f>
        <v>43.046570000000003</v>
      </c>
      <c r="N445">
        <f>VLOOKUP(L445,Key!$A$1:$C$72,3,FALSE)</f>
        <v>-87.908720000000002</v>
      </c>
      <c r="O445">
        <v>85</v>
      </c>
      <c r="P445">
        <v>6</v>
      </c>
      <c r="Q445">
        <v>12.8</v>
      </c>
      <c r="R445">
        <v>12.1</v>
      </c>
      <c r="S445">
        <v>510</v>
      </c>
      <c r="T445">
        <f t="shared" si="62"/>
        <v>-1</v>
      </c>
      <c r="U445" s="1">
        <v>42818</v>
      </c>
      <c r="V445" s="3">
        <f t="shared" si="56"/>
        <v>42795</v>
      </c>
      <c r="W445" s="4">
        <f t="shared" si="63"/>
        <v>42818</v>
      </c>
      <c r="X445" s="1" t="str">
        <f t="shared" si="57"/>
        <v>Friday</v>
      </c>
      <c r="Y445" s="2">
        <v>0.46807870370370369</v>
      </c>
      <c r="Z445" s="2">
        <f t="shared" si="58"/>
        <v>0.45833333333333331</v>
      </c>
      <c r="AA445">
        <f>1</f>
        <v>1</v>
      </c>
      <c r="AB445" s="1">
        <v>42818</v>
      </c>
      <c r="AC445" s="3">
        <f t="shared" si="59"/>
        <v>42795</v>
      </c>
      <c r="AD445" s="4">
        <f t="shared" si="64"/>
        <v>42818</v>
      </c>
      <c r="AE445" s="1" t="str">
        <f t="shared" si="60"/>
        <v>Friday</v>
      </c>
      <c r="AF445" s="2">
        <v>0.52738425925925925</v>
      </c>
      <c r="AG445" s="2">
        <f t="shared" si="61"/>
        <v>0.54166666666666663</v>
      </c>
      <c r="AH445" t="s">
        <v>35</v>
      </c>
    </row>
    <row r="446" spans="1:34" x14ac:dyDescent="0.25">
      <c r="A446">
        <v>1550097</v>
      </c>
      <c r="B446" t="s">
        <v>88</v>
      </c>
      <c r="E446">
        <v>53217</v>
      </c>
      <c r="F446" t="s">
        <v>23</v>
      </c>
      <c r="G446" t="s">
        <v>89</v>
      </c>
      <c r="H446">
        <v>9</v>
      </c>
      <c r="I446" t="s">
        <v>40</v>
      </c>
      <c r="J446">
        <f>VLOOKUP(I446,Key!$A$1:$C$72,2,FALSE)</f>
        <v>43.031480000000002</v>
      </c>
      <c r="K446">
        <f>VLOOKUP(I446,Key!$A$1:$C$72,3,FALSE)</f>
        <v>-87.908169999999998</v>
      </c>
      <c r="L446" t="s">
        <v>40</v>
      </c>
      <c r="M446">
        <f>VLOOKUP(L446,Key!$A$1:$C$72,2,FALSE)</f>
        <v>43.031480000000002</v>
      </c>
      <c r="N446">
        <f>VLOOKUP(L446,Key!$A$1:$C$72,3,FALSE)</f>
        <v>-87.908169999999998</v>
      </c>
      <c r="O446">
        <v>81</v>
      </c>
      <c r="P446">
        <v>6</v>
      </c>
      <c r="Q446">
        <v>12.2</v>
      </c>
      <c r="R446">
        <v>11.5</v>
      </c>
      <c r="S446">
        <v>486</v>
      </c>
      <c r="T446">
        <f t="shared" si="62"/>
        <v>-1</v>
      </c>
      <c r="U446" s="1">
        <v>42818</v>
      </c>
      <c r="V446" s="3">
        <f t="shared" si="56"/>
        <v>42795</v>
      </c>
      <c r="W446" s="4">
        <f t="shared" si="63"/>
        <v>42818</v>
      </c>
      <c r="X446" s="1" t="str">
        <f t="shared" si="57"/>
        <v>Friday</v>
      </c>
      <c r="Y446" s="2">
        <v>0.50275462962962958</v>
      </c>
      <c r="Z446" s="2">
        <f t="shared" si="58"/>
        <v>0.5</v>
      </c>
      <c r="AA446">
        <f>1</f>
        <v>1</v>
      </c>
      <c r="AB446" s="1">
        <v>42818</v>
      </c>
      <c r="AC446" s="3">
        <f t="shared" si="59"/>
        <v>42795</v>
      </c>
      <c r="AD446" s="4">
        <f t="shared" si="64"/>
        <v>42818</v>
      </c>
      <c r="AE446" s="1" t="str">
        <f t="shared" si="60"/>
        <v>Friday</v>
      </c>
      <c r="AF446" s="2">
        <v>0.55895833333333333</v>
      </c>
      <c r="AG446" s="2">
        <f t="shared" si="61"/>
        <v>0.54166666666666663</v>
      </c>
      <c r="AH446" t="s">
        <v>35</v>
      </c>
    </row>
    <row r="447" spans="1:34" x14ac:dyDescent="0.25">
      <c r="A447">
        <v>1550132</v>
      </c>
      <c r="B447" t="s">
        <v>88</v>
      </c>
      <c r="E447">
        <v>53207</v>
      </c>
      <c r="F447" t="s">
        <v>23</v>
      </c>
      <c r="G447" t="s">
        <v>89</v>
      </c>
      <c r="H447">
        <v>157</v>
      </c>
      <c r="I447" t="s">
        <v>62</v>
      </c>
      <c r="J447">
        <f>VLOOKUP(I447,Key!$A$1:$C$72,2,FALSE)</f>
        <v>43.058010000000003</v>
      </c>
      <c r="K447">
        <f>VLOOKUP(I447,Key!$A$1:$C$72,3,FALSE)</f>
        <v>-87.877300000000005</v>
      </c>
      <c r="L447" t="s">
        <v>36</v>
      </c>
      <c r="M447">
        <f>VLOOKUP(L447,Key!$A$1:$C$72,2,FALSE)</f>
        <v>43.038580000000003</v>
      </c>
      <c r="N447">
        <f>VLOOKUP(L447,Key!$A$1:$C$72,3,FALSE)</f>
        <v>-87.90934</v>
      </c>
      <c r="O447">
        <v>52</v>
      </c>
      <c r="P447">
        <v>3</v>
      </c>
      <c r="Q447">
        <v>7.8</v>
      </c>
      <c r="R447">
        <v>7.4</v>
      </c>
      <c r="S447">
        <v>312</v>
      </c>
      <c r="T447">
        <f t="shared" si="62"/>
        <v>-1</v>
      </c>
      <c r="U447" s="1">
        <v>42818</v>
      </c>
      <c r="V447" s="3">
        <f t="shared" si="56"/>
        <v>42795</v>
      </c>
      <c r="W447" s="4">
        <f t="shared" si="63"/>
        <v>42818</v>
      </c>
      <c r="X447" s="1" t="str">
        <f t="shared" si="57"/>
        <v>Friday</v>
      </c>
      <c r="Y447" s="2">
        <v>0.5238194444444445</v>
      </c>
      <c r="Z447" s="2">
        <f t="shared" si="58"/>
        <v>0.54166666666666663</v>
      </c>
      <c r="AA447">
        <f>1</f>
        <v>1</v>
      </c>
      <c r="AB447" s="1">
        <v>42818</v>
      </c>
      <c r="AC447" s="3">
        <f t="shared" si="59"/>
        <v>42795</v>
      </c>
      <c r="AD447" s="4">
        <f t="shared" si="64"/>
        <v>42818</v>
      </c>
      <c r="AE447" s="1" t="str">
        <f t="shared" si="60"/>
        <v>Friday</v>
      </c>
      <c r="AF447" s="2">
        <v>0.56021990740740735</v>
      </c>
      <c r="AG447" s="2">
        <f t="shared" si="61"/>
        <v>0.54166666666666663</v>
      </c>
      <c r="AH447" t="s">
        <v>27</v>
      </c>
    </row>
    <row r="448" spans="1:34" x14ac:dyDescent="0.25">
      <c r="A448">
        <v>1550132</v>
      </c>
      <c r="B448" t="s">
        <v>88</v>
      </c>
      <c r="E448">
        <v>53207</v>
      </c>
      <c r="F448" t="s">
        <v>23</v>
      </c>
      <c r="G448" t="s">
        <v>89</v>
      </c>
      <c r="H448">
        <v>244</v>
      </c>
      <c r="I448" t="s">
        <v>47</v>
      </c>
      <c r="J448">
        <f>VLOOKUP(I448,Key!$A$1:$C$72,2,FALSE)</f>
        <v>43.049230000000001</v>
      </c>
      <c r="K448">
        <f>VLOOKUP(I448,Key!$A$1:$C$72,3,FALSE)</f>
        <v>-87.911940000000001</v>
      </c>
      <c r="L448" t="s">
        <v>62</v>
      </c>
      <c r="M448">
        <f>VLOOKUP(L448,Key!$A$1:$C$72,2,FALSE)</f>
        <v>43.058010000000003</v>
      </c>
      <c r="N448">
        <f>VLOOKUP(L448,Key!$A$1:$C$72,3,FALSE)</f>
        <v>-87.877300000000005</v>
      </c>
      <c r="O448">
        <v>29</v>
      </c>
      <c r="P448">
        <v>0</v>
      </c>
      <c r="Q448">
        <v>4.4000000000000004</v>
      </c>
      <c r="R448">
        <v>4.0999999999999996</v>
      </c>
      <c r="S448">
        <v>174</v>
      </c>
      <c r="T448">
        <f t="shared" si="62"/>
        <v>-1</v>
      </c>
      <c r="U448" s="1">
        <v>42818</v>
      </c>
      <c r="V448" s="3">
        <f t="shared" si="56"/>
        <v>42795</v>
      </c>
      <c r="W448" s="4">
        <f t="shared" si="63"/>
        <v>42818</v>
      </c>
      <c r="X448" s="1" t="str">
        <f t="shared" si="57"/>
        <v>Friday</v>
      </c>
      <c r="Y448" s="2">
        <v>0.57953703703703707</v>
      </c>
      <c r="Z448" s="2">
        <f t="shared" si="58"/>
        <v>0.58333333333333326</v>
      </c>
      <c r="AA448">
        <f>1</f>
        <v>1</v>
      </c>
      <c r="AB448" s="1">
        <v>42818</v>
      </c>
      <c r="AC448" s="3">
        <f t="shared" si="59"/>
        <v>42795</v>
      </c>
      <c r="AD448" s="4">
        <f t="shared" si="64"/>
        <v>42818</v>
      </c>
      <c r="AE448" s="1" t="str">
        <f t="shared" si="60"/>
        <v>Friday</v>
      </c>
      <c r="AF448" s="2">
        <v>0.59931712962962969</v>
      </c>
      <c r="AG448" s="2">
        <f t="shared" si="61"/>
        <v>0.58333333333333326</v>
      </c>
      <c r="AH448" t="s">
        <v>27</v>
      </c>
    </row>
    <row r="449" spans="1:34" x14ac:dyDescent="0.25">
      <c r="A449">
        <v>1550837</v>
      </c>
      <c r="B449" t="s">
        <v>88</v>
      </c>
      <c r="E449">
        <v>53227</v>
      </c>
      <c r="F449" t="s">
        <v>23</v>
      </c>
      <c r="G449" t="s">
        <v>89</v>
      </c>
      <c r="H449">
        <v>199</v>
      </c>
      <c r="I449" t="s">
        <v>76</v>
      </c>
      <c r="J449">
        <f>VLOOKUP(I449,Key!$A$1:$C$72,2,FALSE)</f>
        <v>43.063749000000001</v>
      </c>
      <c r="K449">
        <f>VLOOKUP(I449,Key!$A$1:$C$72,3,FALSE)</f>
        <v>-87.887962999999999</v>
      </c>
      <c r="L449" t="s">
        <v>60</v>
      </c>
      <c r="M449">
        <f>VLOOKUP(L449,Key!$A$1:$C$72,2,FALSE)</f>
        <v>43.066893999999998</v>
      </c>
      <c r="N449">
        <f>VLOOKUP(L449,Key!$A$1:$C$72,3,FALSE)</f>
        <v>-87.877936000000005</v>
      </c>
      <c r="O449">
        <v>9</v>
      </c>
      <c r="P449">
        <v>0</v>
      </c>
      <c r="Q449">
        <v>1.4</v>
      </c>
      <c r="R449">
        <v>1.3</v>
      </c>
      <c r="S449">
        <v>54</v>
      </c>
      <c r="T449">
        <f t="shared" si="62"/>
        <v>-1</v>
      </c>
      <c r="U449" s="1">
        <v>42818</v>
      </c>
      <c r="V449" s="3">
        <f t="shared" si="56"/>
        <v>42795</v>
      </c>
      <c r="W449" s="4">
        <f t="shared" si="63"/>
        <v>42818</v>
      </c>
      <c r="X449" s="1" t="str">
        <f t="shared" si="57"/>
        <v>Friday</v>
      </c>
      <c r="Y449" s="2">
        <v>0.89037037037037037</v>
      </c>
      <c r="Z449" s="2">
        <f t="shared" si="58"/>
        <v>0.875</v>
      </c>
      <c r="AA449">
        <f>1</f>
        <v>1</v>
      </c>
      <c r="AB449" s="1">
        <v>42818</v>
      </c>
      <c r="AC449" s="3">
        <f t="shared" si="59"/>
        <v>42795</v>
      </c>
      <c r="AD449" s="4">
        <f t="shared" si="64"/>
        <v>42818</v>
      </c>
      <c r="AE449" s="1" t="str">
        <f t="shared" si="60"/>
        <v>Friday</v>
      </c>
      <c r="AF449" s="2">
        <v>0.89656249999999993</v>
      </c>
      <c r="AG449" s="2">
        <f t="shared" si="61"/>
        <v>0.91666666666666663</v>
      </c>
      <c r="AH449" t="s">
        <v>27</v>
      </c>
    </row>
    <row r="450" spans="1:34" x14ac:dyDescent="0.25">
      <c r="A450">
        <v>1552854</v>
      </c>
      <c r="B450" t="s">
        <v>88</v>
      </c>
      <c r="E450">
        <v>82100</v>
      </c>
      <c r="F450" t="s">
        <v>23</v>
      </c>
      <c r="G450" t="s">
        <v>89</v>
      </c>
      <c r="H450">
        <v>5474</v>
      </c>
      <c r="I450" t="s">
        <v>82</v>
      </c>
      <c r="J450">
        <f>VLOOKUP(I450,Key!$A$1:$C$72,2,FALSE)</f>
        <v>43.026229999999998</v>
      </c>
      <c r="K450">
        <f>VLOOKUP(I450,Key!$A$1:$C$72,3,FALSE)</f>
        <v>-87.912809999999993</v>
      </c>
      <c r="L450" t="s">
        <v>80</v>
      </c>
      <c r="M450">
        <f>VLOOKUP(L450,Key!$A$1:$C$72,2,FALSE)</f>
        <v>43.052460000000004</v>
      </c>
      <c r="N450">
        <f>VLOOKUP(L450,Key!$A$1:$C$72,3,FALSE)</f>
        <v>-87.891000000000005</v>
      </c>
      <c r="O450">
        <v>31</v>
      </c>
      <c r="P450">
        <v>0</v>
      </c>
      <c r="Q450">
        <v>4.7</v>
      </c>
      <c r="R450">
        <v>4.4000000000000004</v>
      </c>
      <c r="S450">
        <v>186</v>
      </c>
      <c r="T450">
        <f t="shared" si="62"/>
        <v>-1</v>
      </c>
      <c r="U450" s="1">
        <v>42819</v>
      </c>
      <c r="V450" s="3">
        <f t="shared" ref="V450:V513" si="65">DATE(YEAR(U450), MONTH(U450), 1)</f>
        <v>42795</v>
      </c>
      <c r="W450" s="4">
        <f t="shared" si="63"/>
        <v>42819</v>
      </c>
      <c r="X450" s="1" t="str">
        <f t="shared" ref="X450:X513" si="66">TEXT(W450,"dddd")</f>
        <v>Saturday</v>
      </c>
      <c r="Y450" s="2">
        <v>0.7648032407407408</v>
      </c>
      <c r="Z450" s="2">
        <f t="shared" ref="Z450:Z513" si="67">MROUND(Y450, "1:00")</f>
        <v>0.75</v>
      </c>
      <c r="AA450">
        <f>1</f>
        <v>1</v>
      </c>
      <c r="AB450" s="1">
        <v>42819</v>
      </c>
      <c r="AC450" s="3">
        <f t="shared" ref="AC450:AC513" si="68">DATE(YEAR(AB450), MONTH(AB450), 1)</f>
        <v>42795</v>
      </c>
      <c r="AD450" s="4">
        <f t="shared" si="64"/>
        <v>42819</v>
      </c>
      <c r="AE450" s="1" t="str">
        <f t="shared" ref="AE450:AE513" si="69">TEXT(AD450,"dddd")</f>
        <v>Saturday</v>
      </c>
      <c r="AF450" s="2">
        <v>0.78612268518518524</v>
      </c>
      <c r="AG450" s="2">
        <f t="shared" ref="AG450:AG513" si="70">MROUND(AF450, "1:00")</f>
        <v>0.79166666666666663</v>
      </c>
      <c r="AH450" t="s">
        <v>27</v>
      </c>
    </row>
    <row r="451" spans="1:34" x14ac:dyDescent="0.25">
      <c r="A451">
        <v>1552850</v>
      </c>
      <c r="B451" t="s">
        <v>88</v>
      </c>
      <c r="E451">
        <v>11237</v>
      </c>
      <c r="F451" t="s">
        <v>23</v>
      </c>
      <c r="G451" t="s">
        <v>89</v>
      </c>
      <c r="H451">
        <v>146</v>
      </c>
      <c r="I451" t="s">
        <v>82</v>
      </c>
      <c r="J451">
        <f>VLOOKUP(I451,Key!$A$1:$C$72,2,FALSE)</f>
        <v>43.026229999999998</v>
      </c>
      <c r="K451">
        <f>VLOOKUP(I451,Key!$A$1:$C$72,3,FALSE)</f>
        <v>-87.912809999999993</v>
      </c>
      <c r="L451" t="s">
        <v>80</v>
      </c>
      <c r="M451">
        <f>VLOOKUP(L451,Key!$A$1:$C$72,2,FALSE)</f>
        <v>43.052460000000004</v>
      </c>
      <c r="N451">
        <f>VLOOKUP(L451,Key!$A$1:$C$72,3,FALSE)</f>
        <v>-87.891000000000005</v>
      </c>
      <c r="O451">
        <v>28</v>
      </c>
      <c r="P451">
        <v>0</v>
      </c>
      <c r="Q451">
        <v>4.2</v>
      </c>
      <c r="R451">
        <v>4</v>
      </c>
      <c r="S451">
        <v>168</v>
      </c>
      <c r="T451">
        <f t="shared" ref="T451:T514" si="71">-1</f>
        <v>-1</v>
      </c>
      <c r="U451" s="1">
        <v>42819</v>
      </c>
      <c r="V451" s="3">
        <f t="shared" si="65"/>
        <v>42795</v>
      </c>
      <c r="W451" s="4">
        <f t="shared" ref="W451:W514" si="72">U451</f>
        <v>42819</v>
      </c>
      <c r="X451" s="1" t="str">
        <f t="shared" si="66"/>
        <v>Saturday</v>
      </c>
      <c r="Y451" s="2">
        <v>0.76677083333333329</v>
      </c>
      <c r="Z451" s="2">
        <f t="shared" si="67"/>
        <v>0.75</v>
      </c>
      <c r="AA451">
        <f>1</f>
        <v>1</v>
      </c>
      <c r="AB451" s="1">
        <v>42819</v>
      </c>
      <c r="AC451" s="3">
        <f t="shared" si="68"/>
        <v>42795</v>
      </c>
      <c r="AD451" s="4">
        <f t="shared" ref="AD451:AD514" si="73">AB451</f>
        <v>42819</v>
      </c>
      <c r="AE451" s="1" t="str">
        <f t="shared" si="69"/>
        <v>Saturday</v>
      </c>
      <c r="AF451" s="2">
        <v>0.7865509259259259</v>
      </c>
      <c r="AG451" s="2">
        <f t="shared" si="70"/>
        <v>0.79166666666666663</v>
      </c>
      <c r="AH451" t="s">
        <v>27</v>
      </c>
    </row>
    <row r="452" spans="1:34" x14ac:dyDescent="0.25">
      <c r="A452">
        <v>1434741</v>
      </c>
      <c r="B452" t="s">
        <v>88</v>
      </c>
      <c r="E452">
        <v>53202</v>
      </c>
      <c r="F452" t="s">
        <v>23</v>
      </c>
      <c r="G452" t="s">
        <v>89</v>
      </c>
      <c r="H452">
        <v>11162</v>
      </c>
      <c r="I452" t="s">
        <v>80</v>
      </c>
      <c r="J452">
        <f>VLOOKUP(I452,Key!$A$1:$C$72,2,FALSE)</f>
        <v>43.052460000000004</v>
      </c>
      <c r="K452">
        <f>VLOOKUP(I452,Key!$A$1:$C$72,3,FALSE)</f>
        <v>-87.891000000000005</v>
      </c>
      <c r="L452" t="s">
        <v>43</v>
      </c>
      <c r="M452">
        <f>VLOOKUP(L452,Key!$A$1:$C$72,2,FALSE)</f>
        <v>43.03886</v>
      </c>
      <c r="N452">
        <f>VLOOKUP(L452,Key!$A$1:$C$72,3,FALSE)</f>
        <v>-87.902720000000002</v>
      </c>
      <c r="O452">
        <v>7</v>
      </c>
      <c r="P452">
        <v>0</v>
      </c>
      <c r="Q452">
        <v>1.1000000000000001</v>
      </c>
      <c r="R452">
        <v>1</v>
      </c>
      <c r="S452">
        <v>42</v>
      </c>
      <c r="T452">
        <f t="shared" si="71"/>
        <v>-1</v>
      </c>
      <c r="U452" s="1">
        <v>42821</v>
      </c>
      <c r="V452" s="3">
        <f t="shared" si="65"/>
        <v>42795</v>
      </c>
      <c r="W452" s="4">
        <f t="shared" si="72"/>
        <v>42821</v>
      </c>
      <c r="X452" s="1" t="str">
        <f t="shared" si="66"/>
        <v>Monday</v>
      </c>
      <c r="Y452" s="2">
        <v>0.24922453703703704</v>
      </c>
      <c r="Z452" s="2">
        <f t="shared" si="67"/>
        <v>0.25</v>
      </c>
      <c r="AA452">
        <f>1</f>
        <v>1</v>
      </c>
      <c r="AB452" s="1">
        <v>42821</v>
      </c>
      <c r="AC452" s="3">
        <f t="shared" si="68"/>
        <v>42795</v>
      </c>
      <c r="AD452" s="4">
        <f t="shared" si="73"/>
        <v>42821</v>
      </c>
      <c r="AE452" s="1" t="str">
        <f t="shared" si="69"/>
        <v>Monday</v>
      </c>
      <c r="AF452" s="2">
        <v>0.25374999999999998</v>
      </c>
      <c r="AG452" s="2">
        <f t="shared" si="70"/>
        <v>0.25</v>
      </c>
      <c r="AH452" t="s">
        <v>27</v>
      </c>
    </row>
    <row r="453" spans="1:34" x14ac:dyDescent="0.25">
      <c r="A453">
        <v>1555280</v>
      </c>
      <c r="B453" t="s">
        <v>88</v>
      </c>
      <c r="E453">
        <v>53235</v>
      </c>
      <c r="F453" t="s">
        <v>23</v>
      </c>
      <c r="G453" t="s">
        <v>89</v>
      </c>
      <c r="H453">
        <v>274</v>
      </c>
      <c r="I453" t="s">
        <v>85</v>
      </c>
      <c r="J453">
        <f>VLOOKUP(I453,Key!$A$1:$C$72,2,FALSE)</f>
        <v>43.041646999999998</v>
      </c>
      <c r="K453">
        <f>VLOOKUP(I453,Key!$A$1:$C$72,3,FALSE)</f>
        <v>-87.927257999999995</v>
      </c>
      <c r="L453" t="s">
        <v>47</v>
      </c>
      <c r="M453">
        <f>VLOOKUP(L453,Key!$A$1:$C$72,2,FALSE)</f>
        <v>43.049230000000001</v>
      </c>
      <c r="N453">
        <f>VLOOKUP(L453,Key!$A$1:$C$72,3,FALSE)</f>
        <v>-87.911940000000001</v>
      </c>
      <c r="O453">
        <v>14</v>
      </c>
      <c r="P453">
        <v>0</v>
      </c>
      <c r="Q453">
        <v>2.1</v>
      </c>
      <c r="R453">
        <v>2</v>
      </c>
      <c r="S453">
        <v>84</v>
      </c>
      <c r="T453">
        <f t="shared" si="71"/>
        <v>-1</v>
      </c>
      <c r="U453" s="1">
        <v>42821</v>
      </c>
      <c r="V453" s="3">
        <f t="shared" si="65"/>
        <v>42795</v>
      </c>
      <c r="W453" s="4">
        <f t="shared" si="72"/>
        <v>42821</v>
      </c>
      <c r="X453" s="1" t="str">
        <f t="shared" si="66"/>
        <v>Monday</v>
      </c>
      <c r="Y453" s="2">
        <v>0.50756944444444441</v>
      </c>
      <c r="Z453" s="2">
        <f t="shared" si="67"/>
        <v>0.5</v>
      </c>
      <c r="AA453">
        <f>1</f>
        <v>1</v>
      </c>
      <c r="AB453" s="1">
        <v>42821</v>
      </c>
      <c r="AC453" s="3">
        <f t="shared" si="68"/>
        <v>42795</v>
      </c>
      <c r="AD453" s="4">
        <f t="shared" si="73"/>
        <v>42821</v>
      </c>
      <c r="AE453" s="1" t="str">
        <f t="shared" si="69"/>
        <v>Monday</v>
      </c>
      <c r="AF453" s="2">
        <v>0.51718750000000002</v>
      </c>
      <c r="AG453" s="2">
        <f t="shared" si="70"/>
        <v>0.5</v>
      </c>
      <c r="AH453" t="s">
        <v>27</v>
      </c>
    </row>
    <row r="454" spans="1:34" x14ac:dyDescent="0.25">
      <c r="A454">
        <v>1398986</v>
      </c>
      <c r="B454" t="s">
        <v>88</v>
      </c>
      <c r="E454">
        <v>53213</v>
      </c>
      <c r="F454" t="s">
        <v>23</v>
      </c>
      <c r="G454" t="s">
        <v>89</v>
      </c>
      <c r="H454">
        <v>11167</v>
      </c>
      <c r="I454" t="s">
        <v>57</v>
      </c>
      <c r="J454">
        <f>VLOOKUP(I454,Key!$A$1:$C$72,2,FALSE)</f>
        <v>43.048609999999996</v>
      </c>
      <c r="K454">
        <f>VLOOKUP(I454,Key!$A$1:$C$72,3,FALSE)</f>
        <v>-88.008480000000006</v>
      </c>
      <c r="L454" t="s">
        <v>56</v>
      </c>
      <c r="M454">
        <f>VLOOKUP(L454,Key!$A$1:$C$72,2,FALSE)</f>
        <v>43.059550000000002</v>
      </c>
      <c r="N454">
        <f>VLOOKUP(L454,Key!$A$1:$C$72,3,FALSE)</f>
        <v>-88.008840000000006</v>
      </c>
      <c r="O454">
        <v>12</v>
      </c>
      <c r="P454">
        <v>0</v>
      </c>
      <c r="Q454">
        <v>1.8</v>
      </c>
      <c r="R454">
        <v>1.7</v>
      </c>
      <c r="S454">
        <v>72</v>
      </c>
      <c r="T454">
        <f t="shared" si="71"/>
        <v>-1</v>
      </c>
      <c r="U454" s="1">
        <v>42821</v>
      </c>
      <c r="V454" s="3">
        <f t="shared" si="65"/>
        <v>42795</v>
      </c>
      <c r="W454" s="4">
        <f t="shared" si="72"/>
        <v>42821</v>
      </c>
      <c r="X454" s="1" t="str">
        <f t="shared" si="66"/>
        <v>Monday</v>
      </c>
      <c r="Y454" s="2">
        <v>0.63743055555555561</v>
      </c>
      <c r="Z454" s="2">
        <f t="shared" si="67"/>
        <v>0.625</v>
      </c>
      <c r="AA454">
        <f>1</f>
        <v>1</v>
      </c>
      <c r="AB454" s="1">
        <v>42821</v>
      </c>
      <c r="AC454" s="3">
        <f t="shared" si="68"/>
        <v>42795</v>
      </c>
      <c r="AD454" s="4">
        <f t="shared" si="73"/>
        <v>42821</v>
      </c>
      <c r="AE454" s="1" t="str">
        <f t="shared" si="69"/>
        <v>Monday</v>
      </c>
      <c r="AF454" s="2">
        <v>0.6454050925925926</v>
      </c>
      <c r="AG454" s="2">
        <f t="shared" si="70"/>
        <v>0.625</v>
      </c>
      <c r="AH454" t="s">
        <v>27</v>
      </c>
    </row>
    <row r="455" spans="1:34" x14ac:dyDescent="0.25">
      <c r="A455">
        <v>1555657</v>
      </c>
      <c r="B455" t="s">
        <v>88</v>
      </c>
      <c r="E455">
        <v>53213</v>
      </c>
      <c r="F455" t="s">
        <v>23</v>
      </c>
      <c r="G455" t="s">
        <v>89</v>
      </c>
      <c r="H455">
        <v>11089</v>
      </c>
      <c r="I455" t="s">
        <v>59</v>
      </c>
      <c r="J455">
        <f>VLOOKUP(I455,Key!$A$1:$C$72,2,FALSE)</f>
        <v>43.060580000000002</v>
      </c>
      <c r="K455">
        <f>VLOOKUP(I455,Key!$A$1:$C$72,3,FALSE)</f>
        <v>-87.998589999999993</v>
      </c>
      <c r="L455" t="s">
        <v>59</v>
      </c>
      <c r="M455">
        <f>VLOOKUP(L455,Key!$A$1:$C$72,2,FALSE)</f>
        <v>43.060580000000002</v>
      </c>
      <c r="N455">
        <f>VLOOKUP(L455,Key!$A$1:$C$72,3,FALSE)</f>
        <v>-87.998589999999993</v>
      </c>
      <c r="O455">
        <v>1</v>
      </c>
      <c r="P455">
        <v>0</v>
      </c>
      <c r="Q455">
        <v>0.2</v>
      </c>
      <c r="R455">
        <v>0.1</v>
      </c>
      <c r="S455">
        <v>6</v>
      </c>
      <c r="T455">
        <f t="shared" si="71"/>
        <v>-1</v>
      </c>
      <c r="U455" s="1">
        <v>42821</v>
      </c>
      <c r="V455" s="3">
        <f t="shared" si="65"/>
        <v>42795</v>
      </c>
      <c r="W455" s="4">
        <f t="shared" si="72"/>
        <v>42821</v>
      </c>
      <c r="X455" s="1" t="str">
        <f t="shared" si="66"/>
        <v>Monday</v>
      </c>
      <c r="Y455" s="2">
        <v>0.66003472222222226</v>
      </c>
      <c r="Z455" s="2">
        <f t="shared" si="67"/>
        <v>0.66666666666666663</v>
      </c>
      <c r="AA455">
        <f>1</f>
        <v>1</v>
      </c>
      <c r="AB455" s="1">
        <v>42821</v>
      </c>
      <c r="AC455" s="3">
        <f t="shared" si="68"/>
        <v>42795</v>
      </c>
      <c r="AD455" s="4">
        <f t="shared" si="73"/>
        <v>42821</v>
      </c>
      <c r="AE455" s="1" t="str">
        <f t="shared" si="69"/>
        <v>Monday</v>
      </c>
      <c r="AF455" s="2">
        <v>0.66087962962962965</v>
      </c>
      <c r="AG455" s="2">
        <f t="shared" si="70"/>
        <v>0.66666666666666663</v>
      </c>
      <c r="AH455" t="s">
        <v>35</v>
      </c>
    </row>
    <row r="456" spans="1:34" x14ac:dyDescent="0.25">
      <c r="A456">
        <v>1555800</v>
      </c>
      <c r="B456" t="s">
        <v>88</v>
      </c>
      <c r="E456">
        <v>53211</v>
      </c>
      <c r="F456" t="s">
        <v>23</v>
      </c>
      <c r="G456" t="s">
        <v>89</v>
      </c>
      <c r="H456">
        <v>5481</v>
      </c>
      <c r="I456" t="s">
        <v>77</v>
      </c>
      <c r="J456">
        <f>VLOOKUP(I456,Key!$A$1:$C$72,2,FALSE)</f>
        <v>43.074655999999997</v>
      </c>
      <c r="K456">
        <f>VLOOKUP(I456,Key!$A$1:$C$72,3,FALSE)</f>
        <v>-87.889011999999994</v>
      </c>
      <c r="L456" t="s">
        <v>77</v>
      </c>
      <c r="M456">
        <f>VLOOKUP(L456,Key!$A$1:$C$72,2,FALSE)</f>
        <v>43.074655999999997</v>
      </c>
      <c r="N456">
        <f>VLOOKUP(L456,Key!$A$1:$C$72,3,FALSE)</f>
        <v>-87.889011999999994</v>
      </c>
      <c r="O456">
        <v>2</v>
      </c>
      <c r="P456">
        <v>0</v>
      </c>
      <c r="Q456">
        <v>0.3</v>
      </c>
      <c r="R456">
        <v>0.3</v>
      </c>
      <c r="S456">
        <v>12</v>
      </c>
      <c r="T456">
        <f t="shared" si="71"/>
        <v>-1</v>
      </c>
      <c r="U456" s="1">
        <v>42821</v>
      </c>
      <c r="V456" s="3">
        <f t="shared" si="65"/>
        <v>42795</v>
      </c>
      <c r="W456" s="4">
        <f t="shared" si="72"/>
        <v>42821</v>
      </c>
      <c r="X456" s="1" t="str">
        <f t="shared" si="66"/>
        <v>Monday</v>
      </c>
      <c r="Y456" s="2">
        <v>0.76219907407407417</v>
      </c>
      <c r="Z456" s="2">
        <f t="shared" si="67"/>
        <v>0.75</v>
      </c>
      <c r="AA456">
        <f>1</f>
        <v>1</v>
      </c>
      <c r="AB456" s="1">
        <v>42821</v>
      </c>
      <c r="AC456" s="3">
        <f t="shared" si="68"/>
        <v>42795</v>
      </c>
      <c r="AD456" s="4">
        <f t="shared" si="73"/>
        <v>42821</v>
      </c>
      <c r="AE456" s="1" t="str">
        <f t="shared" si="69"/>
        <v>Monday</v>
      </c>
      <c r="AF456" s="2">
        <v>0.7635185185185186</v>
      </c>
      <c r="AG456" s="2">
        <f t="shared" si="70"/>
        <v>0.75</v>
      </c>
      <c r="AH456" t="s">
        <v>35</v>
      </c>
    </row>
    <row r="457" spans="1:34" x14ac:dyDescent="0.25">
      <c r="A457">
        <v>1556189</v>
      </c>
      <c r="B457" t="s">
        <v>88</v>
      </c>
      <c r="E457">
        <v>21161</v>
      </c>
      <c r="F457" t="s">
        <v>23</v>
      </c>
      <c r="G457" t="s">
        <v>89</v>
      </c>
      <c r="H457">
        <v>200</v>
      </c>
      <c r="I457" t="s">
        <v>87</v>
      </c>
      <c r="J457">
        <f>VLOOKUP(I457,Key!$A$1:$C$72,2,FALSE)</f>
        <v>43.077359999999999</v>
      </c>
      <c r="K457">
        <f>VLOOKUP(I457,Key!$A$1:$C$72,3,FALSE)</f>
        <v>-87.880769999999998</v>
      </c>
      <c r="L457" t="s">
        <v>34</v>
      </c>
      <c r="M457">
        <f>VLOOKUP(L457,Key!$A$1:$C$72,2,FALSE)</f>
        <v>43.036900000000003</v>
      </c>
      <c r="N457">
        <f>VLOOKUP(L457,Key!$A$1:$C$72,3,FALSE)</f>
        <v>-87.89667</v>
      </c>
      <c r="O457">
        <v>40</v>
      </c>
      <c r="P457">
        <v>3</v>
      </c>
      <c r="Q457">
        <v>6</v>
      </c>
      <c r="R457">
        <v>5.7</v>
      </c>
      <c r="S457">
        <v>240</v>
      </c>
      <c r="T457">
        <f t="shared" si="71"/>
        <v>-1</v>
      </c>
      <c r="U457" s="1">
        <v>42822</v>
      </c>
      <c r="V457" s="3">
        <f t="shared" si="65"/>
        <v>42795</v>
      </c>
      <c r="W457" s="4">
        <f t="shared" si="72"/>
        <v>42822</v>
      </c>
      <c r="X457" s="1" t="str">
        <f t="shared" si="66"/>
        <v>Tuesday</v>
      </c>
      <c r="Y457" s="2">
        <v>0.48217592592592595</v>
      </c>
      <c r="Z457" s="2">
        <f t="shared" si="67"/>
        <v>0.5</v>
      </c>
      <c r="AA457">
        <f>1</f>
        <v>1</v>
      </c>
      <c r="AB457" s="1">
        <v>42822</v>
      </c>
      <c r="AC457" s="3">
        <f t="shared" si="68"/>
        <v>42795</v>
      </c>
      <c r="AD457" s="4">
        <f t="shared" si="73"/>
        <v>42822</v>
      </c>
      <c r="AE457" s="1" t="str">
        <f t="shared" si="69"/>
        <v>Tuesday</v>
      </c>
      <c r="AF457" s="2">
        <v>0.50990740740740736</v>
      </c>
      <c r="AG457" s="2">
        <f t="shared" si="70"/>
        <v>0.5</v>
      </c>
      <c r="AH457" t="s">
        <v>27</v>
      </c>
    </row>
    <row r="458" spans="1:34" x14ac:dyDescent="0.25">
      <c r="A458">
        <v>1556228</v>
      </c>
      <c r="B458" t="s">
        <v>88</v>
      </c>
      <c r="E458">
        <v>74033</v>
      </c>
      <c r="F458" t="s">
        <v>23</v>
      </c>
      <c r="G458" t="s">
        <v>89</v>
      </c>
      <c r="H458">
        <v>5483</v>
      </c>
      <c r="I458" t="s">
        <v>47</v>
      </c>
      <c r="J458">
        <f>VLOOKUP(I458,Key!$A$1:$C$72,2,FALSE)</f>
        <v>43.049230000000001</v>
      </c>
      <c r="K458">
        <f>VLOOKUP(I458,Key!$A$1:$C$72,3,FALSE)</f>
        <v>-87.911940000000001</v>
      </c>
      <c r="L458" t="s">
        <v>40</v>
      </c>
      <c r="M458">
        <f>VLOOKUP(L458,Key!$A$1:$C$72,2,FALSE)</f>
        <v>43.031480000000002</v>
      </c>
      <c r="N458">
        <f>VLOOKUP(L458,Key!$A$1:$C$72,3,FALSE)</f>
        <v>-87.908169999999998</v>
      </c>
      <c r="O458">
        <v>19</v>
      </c>
      <c r="P458">
        <v>0</v>
      </c>
      <c r="Q458">
        <v>2.9</v>
      </c>
      <c r="R458">
        <v>2.7</v>
      </c>
      <c r="S458">
        <v>114</v>
      </c>
      <c r="T458">
        <f t="shared" si="71"/>
        <v>-1</v>
      </c>
      <c r="U458" s="1">
        <v>42822</v>
      </c>
      <c r="V458" s="3">
        <f t="shared" si="65"/>
        <v>42795</v>
      </c>
      <c r="W458" s="4">
        <f t="shared" si="72"/>
        <v>42822</v>
      </c>
      <c r="X458" s="1" t="str">
        <f t="shared" si="66"/>
        <v>Tuesday</v>
      </c>
      <c r="Y458" s="2">
        <v>0.5138194444444445</v>
      </c>
      <c r="Z458" s="2">
        <f t="shared" si="67"/>
        <v>0.5</v>
      </c>
      <c r="AA458">
        <f>1</f>
        <v>1</v>
      </c>
      <c r="AB458" s="1">
        <v>42822</v>
      </c>
      <c r="AC458" s="3">
        <f t="shared" si="68"/>
        <v>42795</v>
      </c>
      <c r="AD458" s="4">
        <f t="shared" si="73"/>
        <v>42822</v>
      </c>
      <c r="AE458" s="1" t="str">
        <f t="shared" si="69"/>
        <v>Tuesday</v>
      </c>
      <c r="AF458" s="2">
        <v>0.52642361111111113</v>
      </c>
      <c r="AG458" s="2">
        <f t="shared" si="70"/>
        <v>0.54166666666666663</v>
      </c>
      <c r="AH458" t="s">
        <v>27</v>
      </c>
    </row>
    <row r="459" spans="1:34" x14ac:dyDescent="0.25">
      <c r="A459">
        <v>1556366</v>
      </c>
      <c r="B459" t="s">
        <v>88</v>
      </c>
      <c r="F459" t="s">
        <v>23</v>
      </c>
      <c r="G459" t="s">
        <v>89</v>
      </c>
      <c r="H459">
        <v>5537</v>
      </c>
      <c r="I459" t="s">
        <v>36</v>
      </c>
      <c r="J459">
        <f>VLOOKUP(I459,Key!$A$1:$C$72,2,FALSE)</f>
        <v>43.038580000000003</v>
      </c>
      <c r="K459">
        <f>VLOOKUP(I459,Key!$A$1:$C$72,3,FALSE)</f>
        <v>-87.90934</v>
      </c>
      <c r="L459" t="s">
        <v>39</v>
      </c>
      <c r="M459">
        <f>VLOOKUP(L459,Key!$A$1:$C$72,2,FALSE)</f>
        <v>43.03913</v>
      </c>
      <c r="N459">
        <f>VLOOKUP(L459,Key!$A$1:$C$72,3,FALSE)</f>
        <v>-87.916150000000002</v>
      </c>
      <c r="O459">
        <v>42</v>
      </c>
      <c r="P459">
        <v>3</v>
      </c>
      <c r="Q459">
        <v>6.3</v>
      </c>
      <c r="R459">
        <v>6</v>
      </c>
      <c r="S459">
        <v>252</v>
      </c>
      <c r="T459">
        <f t="shared" si="71"/>
        <v>-1</v>
      </c>
      <c r="U459" s="1">
        <v>42822</v>
      </c>
      <c r="V459" s="3">
        <f t="shared" si="65"/>
        <v>42795</v>
      </c>
      <c r="W459" s="4">
        <f t="shared" si="72"/>
        <v>42822</v>
      </c>
      <c r="X459" s="1" t="str">
        <f t="shared" si="66"/>
        <v>Tuesday</v>
      </c>
      <c r="Y459" s="2">
        <v>0.58356481481481481</v>
      </c>
      <c r="Z459" s="2">
        <f t="shared" si="67"/>
        <v>0.58333333333333326</v>
      </c>
      <c r="AA459">
        <f>1</f>
        <v>1</v>
      </c>
      <c r="AB459" s="1">
        <v>42822</v>
      </c>
      <c r="AC459" s="3">
        <f t="shared" si="68"/>
        <v>42795</v>
      </c>
      <c r="AD459" s="4">
        <f t="shared" si="73"/>
        <v>42822</v>
      </c>
      <c r="AE459" s="1" t="str">
        <f t="shared" si="69"/>
        <v>Tuesday</v>
      </c>
      <c r="AF459" s="2">
        <v>0.61311342592592599</v>
      </c>
      <c r="AG459" s="2">
        <f t="shared" si="70"/>
        <v>0.625</v>
      </c>
      <c r="AH459" t="s">
        <v>27</v>
      </c>
    </row>
    <row r="460" spans="1:34" x14ac:dyDescent="0.25">
      <c r="A460">
        <v>1556382</v>
      </c>
      <c r="B460" t="s">
        <v>88</v>
      </c>
      <c r="E460">
        <v>53716</v>
      </c>
      <c r="F460" t="s">
        <v>23</v>
      </c>
      <c r="G460" t="s">
        <v>89</v>
      </c>
      <c r="H460">
        <v>5583</v>
      </c>
      <c r="I460" t="s">
        <v>65</v>
      </c>
      <c r="J460">
        <f>VLOOKUP(I460,Key!$A$1:$C$72,2,FALSE)</f>
        <v>43.060786</v>
      </c>
      <c r="K460">
        <f>VLOOKUP(I460,Key!$A$1:$C$72,3,FALSE)</f>
        <v>-87.883825999999999</v>
      </c>
      <c r="L460" t="s">
        <v>43</v>
      </c>
      <c r="M460">
        <f>VLOOKUP(L460,Key!$A$1:$C$72,2,FALSE)</f>
        <v>43.03886</v>
      </c>
      <c r="N460">
        <f>VLOOKUP(L460,Key!$A$1:$C$72,3,FALSE)</f>
        <v>-87.902720000000002</v>
      </c>
      <c r="O460">
        <v>36</v>
      </c>
      <c r="P460">
        <v>3</v>
      </c>
      <c r="Q460">
        <v>5.4</v>
      </c>
      <c r="R460">
        <v>5.0999999999999996</v>
      </c>
      <c r="S460">
        <v>216</v>
      </c>
      <c r="T460">
        <f t="shared" si="71"/>
        <v>-1</v>
      </c>
      <c r="U460" s="1">
        <v>42822</v>
      </c>
      <c r="V460" s="3">
        <f t="shared" si="65"/>
        <v>42795</v>
      </c>
      <c r="W460" s="4">
        <f t="shared" si="72"/>
        <v>42822</v>
      </c>
      <c r="X460" s="1" t="str">
        <f t="shared" si="66"/>
        <v>Tuesday</v>
      </c>
      <c r="Y460" s="2">
        <v>0.59130787037037036</v>
      </c>
      <c r="Z460" s="2">
        <f t="shared" si="67"/>
        <v>0.58333333333333326</v>
      </c>
      <c r="AA460">
        <f>1</f>
        <v>1</v>
      </c>
      <c r="AB460" s="1">
        <v>42822</v>
      </c>
      <c r="AC460" s="3">
        <f t="shared" si="68"/>
        <v>42795</v>
      </c>
      <c r="AD460" s="4">
        <f t="shared" si="73"/>
        <v>42822</v>
      </c>
      <c r="AE460" s="1" t="str">
        <f t="shared" si="69"/>
        <v>Tuesday</v>
      </c>
      <c r="AF460" s="2">
        <v>0.61657407407407405</v>
      </c>
      <c r="AG460" s="2">
        <f t="shared" si="70"/>
        <v>0.625</v>
      </c>
      <c r="AH460" t="s">
        <v>27</v>
      </c>
    </row>
    <row r="461" spans="1:34" x14ac:dyDescent="0.25">
      <c r="A461">
        <v>1380203</v>
      </c>
      <c r="B461" t="s">
        <v>88</v>
      </c>
      <c r="E461">
        <v>53233</v>
      </c>
      <c r="F461" t="s">
        <v>23</v>
      </c>
      <c r="G461" t="s">
        <v>89</v>
      </c>
      <c r="H461">
        <v>11154</v>
      </c>
      <c r="I461" t="s">
        <v>40</v>
      </c>
      <c r="J461">
        <f>VLOOKUP(I461,Key!$A$1:$C$72,2,FALSE)</f>
        <v>43.031480000000002</v>
      </c>
      <c r="K461">
        <f>VLOOKUP(I461,Key!$A$1:$C$72,3,FALSE)</f>
        <v>-87.908169999999998</v>
      </c>
      <c r="L461" t="s">
        <v>36</v>
      </c>
      <c r="M461">
        <f>VLOOKUP(L461,Key!$A$1:$C$72,2,FALSE)</f>
        <v>43.038580000000003</v>
      </c>
      <c r="N461">
        <f>VLOOKUP(L461,Key!$A$1:$C$72,3,FALSE)</f>
        <v>-87.90934</v>
      </c>
      <c r="O461">
        <v>91</v>
      </c>
      <c r="P461">
        <v>6</v>
      </c>
      <c r="Q461">
        <v>13.7</v>
      </c>
      <c r="R461">
        <v>13</v>
      </c>
      <c r="S461">
        <v>546</v>
      </c>
      <c r="T461">
        <f t="shared" si="71"/>
        <v>-1</v>
      </c>
      <c r="U461" s="1">
        <v>42822</v>
      </c>
      <c r="V461" s="3">
        <f t="shared" si="65"/>
        <v>42795</v>
      </c>
      <c r="W461" s="4">
        <f t="shared" si="72"/>
        <v>42822</v>
      </c>
      <c r="X461" s="1" t="str">
        <f t="shared" si="66"/>
        <v>Tuesday</v>
      </c>
      <c r="Y461" s="2">
        <v>0.73431712962962958</v>
      </c>
      <c r="Z461" s="2">
        <f t="shared" si="67"/>
        <v>0.75</v>
      </c>
      <c r="AA461">
        <f>1</f>
        <v>1</v>
      </c>
      <c r="AB461" s="1">
        <v>42822</v>
      </c>
      <c r="AC461" s="3">
        <f t="shared" si="68"/>
        <v>42795</v>
      </c>
      <c r="AD461" s="4">
        <f t="shared" si="73"/>
        <v>42822</v>
      </c>
      <c r="AE461" s="1" t="str">
        <f t="shared" si="69"/>
        <v>Tuesday</v>
      </c>
      <c r="AF461" s="2">
        <v>0.79782407407407396</v>
      </c>
      <c r="AG461" s="2">
        <f t="shared" si="70"/>
        <v>0.79166666666666663</v>
      </c>
      <c r="AH461" t="s">
        <v>27</v>
      </c>
    </row>
    <row r="462" spans="1:34" x14ac:dyDescent="0.25">
      <c r="A462">
        <v>1088303</v>
      </c>
      <c r="B462" t="s">
        <v>88</v>
      </c>
      <c r="E462">
        <v>93010</v>
      </c>
      <c r="F462" t="s">
        <v>23</v>
      </c>
      <c r="G462" t="s">
        <v>89</v>
      </c>
      <c r="H462">
        <v>11068</v>
      </c>
      <c r="I462" t="s">
        <v>74</v>
      </c>
      <c r="J462">
        <f>VLOOKUP(I462,Key!$A$1:$C$72,2,FALSE)</f>
        <v>43.040154000000001</v>
      </c>
      <c r="K462">
        <f>VLOOKUP(I462,Key!$A$1:$C$72,3,FALSE)</f>
        <v>-87.932113000000001</v>
      </c>
      <c r="L462" t="s">
        <v>32</v>
      </c>
      <c r="M462">
        <f>VLOOKUP(L462,Key!$A$1:$C$72,2,FALSE)</f>
        <v>43.038719999999998</v>
      </c>
      <c r="N462">
        <f>VLOOKUP(L462,Key!$A$1:$C$72,3,FALSE)</f>
        <v>-87.905339999999995</v>
      </c>
      <c r="O462">
        <v>20</v>
      </c>
      <c r="P462">
        <v>0</v>
      </c>
      <c r="Q462">
        <v>3</v>
      </c>
      <c r="R462">
        <v>2.9</v>
      </c>
      <c r="S462">
        <v>120</v>
      </c>
      <c r="T462">
        <f t="shared" si="71"/>
        <v>-1</v>
      </c>
      <c r="U462" s="1">
        <v>42823</v>
      </c>
      <c r="V462" s="3">
        <f t="shared" si="65"/>
        <v>42795</v>
      </c>
      <c r="W462" s="4">
        <f t="shared" si="72"/>
        <v>42823</v>
      </c>
      <c r="X462" s="1" t="str">
        <f t="shared" si="66"/>
        <v>Wednesday</v>
      </c>
      <c r="Y462" s="2">
        <v>0.48961805555555554</v>
      </c>
      <c r="Z462" s="2">
        <f t="shared" si="67"/>
        <v>0.5</v>
      </c>
      <c r="AA462">
        <f>1</f>
        <v>1</v>
      </c>
      <c r="AB462" s="1">
        <v>42823</v>
      </c>
      <c r="AC462" s="3">
        <f t="shared" si="68"/>
        <v>42795</v>
      </c>
      <c r="AD462" s="4">
        <f t="shared" si="73"/>
        <v>42823</v>
      </c>
      <c r="AE462" s="1" t="str">
        <f t="shared" si="69"/>
        <v>Wednesday</v>
      </c>
      <c r="AF462" s="2">
        <v>0.50347222222222221</v>
      </c>
      <c r="AG462" s="2">
        <f t="shared" si="70"/>
        <v>0.5</v>
      </c>
      <c r="AH462" t="s">
        <v>27</v>
      </c>
    </row>
    <row r="463" spans="1:34" x14ac:dyDescent="0.25">
      <c r="A463">
        <v>1137978</v>
      </c>
      <c r="B463" t="s">
        <v>88</v>
      </c>
      <c r="E463">
        <v>60654</v>
      </c>
      <c r="F463" t="s">
        <v>23</v>
      </c>
      <c r="G463" t="s">
        <v>89</v>
      </c>
      <c r="H463">
        <v>11148</v>
      </c>
      <c r="I463" t="s">
        <v>33</v>
      </c>
      <c r="J463">
        <f>VLOOKUP(I463,Key!$A$1:$C$72,2,FALSE)</f>
        <v>43.034619999999997</v>
      </c>
      <c r="K463">
        <f>VLOOKUP(I463,Key!$A$1:$C$72,3,FALSE)</f>
        <v>-87.917500000000004</v>
      </c>
      <c r="L463" t="s">
        <v>43</v>
      </c>
      <c r="M463">
        <f>VLOOKUP(L463,Key!$A$1:$C$72,2,FALSE)</f>
        <v>43.03886</v>
      </c>
      <c r="N463">
        <f>VLOOKUP(L463,Key!$A$1:$C$72,3,FALSE)</f>
        <v>-87.902720000000002</v>
      </c>
      <c r="O463">
        <v>8</v>
      </c>
      <c r="P463">
        <v>0</v>
      </c>
      <c r="Q463">
        <v>1.2</v>
      </c>
      <c r="R463">
        <v>1.1000000000000001</v>
      </c>
      <c r="S463">
        <v>48</v>
      </c>
      <c r="T463">
        <f t="shared" si="71"/>
        <v>-1</v>
      </c>
      <c r="U463" s="1">
        <v>42823</v>
      </c>
      <c r="V463" s="3">
        <f t="shared" si="65"/>
        <v>42795</v>
      </c>
      <c r="W463" s="4">
        <f t="shared" si="72"/>
        <v>42823</v>
      </c>
      <c r="X463" s="1" t="str">
        <f t="shared" si="66"/>
        <v>Wednesday</v>
      </c>
      <c r="Y463" s="2">
        <v>0.49219907407407404</v>
      </c>
      <c r="Z463" s="2">
        <f t="shared" si="67"/>
        <v>0.5</v>
      </c>
      <c r="AA463">
        <f>1</f>
        <v>1</v>
      </c>
      <c r="AB463" s="1">
        <v>42823</v>
      </c>
      <c r="AC463" s="3">
        <f t="shared" si="68"/>
        <v>42795</v>
      </c>
      <c r="AD463" s="4">
        <f t="shared" si="73"/>
        <v>42823</v>
      </c>
      <c r="AE463" s="1" t="str">
        <f t="shared" si="69"/>
        <v>Wednesday</v>
      </c>
      <c r="AF463" s="2">
        <v>0.4975</v>
      </c>
      <c r="AG463" s="2">
        <f t="shared" si="70"/>
        <v>0.5</v>
      </c>
      <c r="AH463" t="s">
        <v>27</v>
      </c>
    </row>
    <row r="464" spans="1:34" x14ac:dyDescent="0.25">
      <c r="A464">
        <v>1545699</v>
      </c>
      <c r="B464" t="s">
        <v>88</v>
      </c>
      <c r="E464">
        <v>53202</v>
      </c>
      <c r="F464" t="s">
        <v>23</v>
      </c>
      <c r="G464" t="s">
        <v>89</v>
      </c>
      <c r="H464">
        <v>11134</v>
      </c>
      <c r="I464" t="s">
        <v>69</v>
      </c>
      <c r="J464">
        <f>VLOOKUP(I464,Key!$A$1:$C$72,2,FALSE)</f>
        <v>43.048200000000001</v>
      </c>
      <c r="K464">
        <f>VLOOKUP(I464,Key!$A$1:$C$72,3,FALSE)</f>
        <v>-87.900859999999994</v>
      </c>
      <c r="L464" t="s">
        <v>69</v>
      </c>
      <c r="M464">
        <f>VLOOKUP(L464,Key!$A$1:$C$72,2,FALSE)</f>
        <v>43.048200000000001</v>
      </c>
      <c r="N464">
        <f>VLOOKUP(L464,Key!$A$1:$C$72,3,FALSE)</f>
        <v>-87.900859999999994</v>
      </c>
      <c r="O464">
        <v>15</v>
      </c>
      <c r="P464">
        <v>0</v>
      </c>
      <c r="Q464">
        <v>2.2999999999999998</v>
      </c>
      <c r="R464">
        <v>2.1</v>
      </c>
      <c r="S464">
        <v>90</v>
      </c>
      <c r="T464">
        <f t="shared" si="71"/>
        <v>-1</v>
      </c>
      <c r="U464" s="1">
        <v>42813</v>
      </c>
      <c r="V464" s="3">
        <f t="shared" si="65"/>
        <v>42795</v>
      </c>
      <c r="W464" s="4">
        <f t="shared" si="72"/>
        <v>42813</v>
      </c>
      <c r="X464" s="1" t="str">
        <f t="shared" si="66"/>
        <v>Sunday</v>
      </c>
      <c r="Y464" s="2">
        <v>0.74946759259259255</v>
      </c>
      <c r="Z464" s="2">
        <f t="shared" si="67"/>
        <v>0.75</v>
      </c>
      <c r="AA464">
        <f>1</f>
        <v>1</v>
      </c>
      <c r="AB464" s="1">
        <v>42813</v>
      </c>
      <c r="AC464" s="3">
        <f t="shared" si="68"/>
        <v>42795</v>
      </c>
      <c r="AD464" s="4">
        <f t="shared" si="73"/>
        <v>42813</v>
      </c>
      <c r="AE464" s="1" t="str">
        <f t="shared" si="69"/>
        <v>Sunday</v>
      </c>
      <c r="AF464" s="2">
        <v>0.76005787037037031</v>
      </c>
      <c r="AG464" s="2">
        <f t="shared" si="70"/>
        <v>0.75</v>
      </c>
      <c r="AH464" t="s">
        <v>35</v>
      </c>
    </row>
    <row r="465" spans="1:34" x14ac:dyDescent="0.25">
      <c r="A465">
        <v>1409956</v>
      </c>
      <c r="B465" t="s">
        <v>88</v>
      </c>
      <c r="E465">
        <v>53089</v>
      </c>
      <c r="F465" t="s">
        <v>23</v>
      </c>
      <c r="G465" t="s">
        <v>89</v>
      </c>
      <c r="H465">
        <v>11063</v>
      </c>
      <c r="I465" t="s">
        <v>74</v>
      </c>
      <c r="J465">
        <f>VLOOKUP(I465,Key!$A$1:$C$72,2,FALSE)</f>
        <v>43.040154000000001</v>
      </c>
      <c r="K465">
        <f>VLOOKUP(I465,Key!$A$1:$C$72,3,FALSE)</f>
        <v>-87.932113000000001</v>
      </c>
      <c r="L465" t="s">
        <v>74</v>
      </c>
      <c r="M465">
        <f>VLOOKUP(L465,Key!$A$1:$C$72,2,FALSE)</f>
        <v>43.040154000000001</v>
      </c>
      <c r="N465">
        <f>VLOOKUP(L465,Key!$A$1:$C$72,3,FALSE)</f>
        <v>-87.932113000000001</v>
      </c>
      <c r="O465">
        <v>101</v>
      </c>
      <c r="P465">
        <v>9</v>
      </c>
      <c r="Q465">
        <v>15.2</v>
      </c>
      <c r="R465">
        <v>14.4</v>
      </c>
      <c r="S465">
        <v>606</v>
      </c>
      <c r="T465">
        <f t="shared" si="71"/>
        <v>-1</v>
      </c>
      <c r="U465" s="1">
        <v>42813</v>
      </c>
      <c r="V465" s="3">
        <f t="shared" si="65"/>
        <v>42795</v>
      </c>
      <c r="W465" s="4">
        <f t="shared" si="72"/>
        <v>42813</v>
      </c>
      <c r="X465" s="1" t="str">
        <f t="shared" si="66"/>
        <v>Sunday</v>
      </c>
      <c r="Y465" s="2">
        <v>0.92850694444444448</v>
      </c>
      <c r="Z465" s="2">
        <f t="shared" si="67"/>
        <v>0.91666666666666663</v>
      </c>
      <c r="AA465">
        <f>1</f>
        <v>1</v>
      </c>
      <c r="AB465" s="1">
        <v>42813</v>
      </c>
      <c r="AC465" s="3">
        <f t="shared" si="68"/>
        <v>42795</v>
      </c>
      <c r="AD465" s="4">
        <f t="shared" si="73"/>
        <v>42813</v>
      </c>
      <c r="AE465" s="1" t="str">
        <f t="shared" si="69"/>
        <v>Sunday</v>
      </c>
      <c r="AF465" s="2">
        <v>0.99916666666666665</v>
      </c>
      <c r="AG465" s="2">
        <f t="shared" si="70"/>
        <v>1</v>
      </c>
      <c r="AH465" t="s">
        <v>35</v>
      </c>
    </row>
    <row r="466" spans="1:34" x14ac:dyDescent="0.25">
      <c r="A466">
        <v>1546741</v>
      </c>
      <c r="B466" t="s">
        <v>88</v>
      </c>
      <c r="E466">
        <v>97225</v>
      </c>
      <c r="F466" t="s">
        <v>23</v>
      </c>
      <c r="G466" t="s">
        <v>89</v>
      </c>
      <c r="H466">
        <v>5544</v>
      </c>
      <c r="I466" t="s">
        <v>36</v>
      </c>
      <c r="J466">
        <f>VLOOKUP(I466,Key!$A$1:$C$72,2,FALSE)</f>
        <v>43.038580000000003</v>
      </c>
      <c r="K466">
        <f>VLOOKUP(I466,Key!$A$1:$C$72,3,FALSE)</f>
        <v>-87.90934</v>
      </c>
      <c r="L466" t="s">
        <v>29</v>
      </c>
      <c r="M466">
        <f>VLOOKUP(L466,Key!$A$1:$C$72,2,FALSE)</f>
        <v>43.042490000000001</v>
      </c>
      <c r="N466">
        <f>VLOOKUP(L466,Key!$A$1:$C$72,3,FALSE)</f>
        <v>-87.909959999999998</v>
      </c>
      <c r="O466">
        <v>24</v>
      </c>
      <c r="P466">
        <v>0</v>
      </c>
      <c r="Q466">
        <v>3.6</v>
      </c>
      <c r="R466">
        <v>3.4</v>
      </c>
      <c r="S466">
        <v>144</v>
      </c>
      <c r="T466">
        <f t="shared" si="71"/>
        <v>-1</v>
      </c>
      <c r="U466" s="1">
        <v>42814</v>
      </c>
      <c r="V466" s="3">
        <f t="shared" si="65"/>
        <v>42795</v>
      </c>
      <c r="W466" s="4">
        <f t="shared" si="72"/>
        <v>42814</v>
      </c>
      <c r="X466" s="1" t="str">
        <f t="shared" si="66"/>
        <v>Monday</v>
      </c>
      <c r="Y466" s="2">
        <v>0.64863425925925922</v>
      </c>
      <c r="Z466" s="2">
        <f t="shared" si="67"/>
        <v>0.66666666666666663</v>
      </c>
      <c r="AA466">
        <f>1</f>
        <v>1</v>
      </c>
      <c r="AB466" s="1">
        <v>42814</v>
      </c>
      <c r="AC466" s="3">
        <f t="shared" si="68"/>
        <v>42795</v>
      </c>
      <c r="AD466" s="4">
        <f t="shared" si="73"/>
        <v>42814</v>
      </c>
      <c r="AE466" s="1" t="str">
        <f t="shared" si="69"/>
        <v>Monday</v>
      </c>
      <c r="AF466" s="2">
        <v>0.66527777777777775</v>
      </c>
      <c r="AG466" s="2">
        <f t="shared" si="70"/>
        <v>0.66666666666666663</v>
      </c>
      <c r="AH466" t="s">
        <v>27</v>
      </c>
    </row>
    <row r="467" spans="1:34" x14ac:dyDescent="0.25">
      <c r="A467">
        <v>1306778</v>
      </c>
      <c r="B467" t="s">
        <v>88</v>
      </c>
      <c r="E467">
        <v>53204</v>
      </c>
      <c r="F467" t="s">
        <v>23</v>
      </c>
      <c r="G467" t="s">
        <v>89</v>
      </c>
      <c r="H467">
        <v>11071</v>
      </c>
      <c r="I467" t="s">
        <v>38</v>
      </c>
      <c r="J467">
        <f>VLOOKUP(I467,Key!$A$1:$C$72,2,FALSE)</f>
        <v>43.004728999999998</v>
      </c>
      <c r="K467">
        <f>VLOOKUP(I467,Key!$A$1:$C$72,3,FALSE)</f>
        <v>-87.905463999999995</v>
      </c>
      <c r="L467" t="s">
        <v>104</v>
      </c>
      <c r="M467">
        <f>VLOOKUP(L467,Key!$A$1:$C$72,2,FALSE)</f>
        <v>43.020020000000002</v>
      </c>
      <c r="N467">
        <f>VLOOKUP(L467,Key!$A$1:$C$72,3,FALSE)</f>
        <v>-87.912540000000007</v>
      </c>
      <c r="O467">
        <v>12</v>
      </c>
      <c r="P467">
        <v>0</v>
      </c>
      <c r="Q467">
        <v>1.8</v>
      </c>
      <c r="R467">
        <v>1.7</v>
      </c>
      <c r="S467">
        <v>72</v>
      </c>
      <c r="T467">
        <f t="shared" si="71"/>
        <v>-1</v>
      </c>
      <c r="U467" s="1">
        <v>42814</v>
      </c>
      <c r="V467" s="3">
        <f t="shared" si="65"/>
        <v>42795</v>
      </c>
      <c r="W467" s="4">
        <f t="shared" si="72"/>
        <v>42814</v>
      </c>
      <c r="X467" s="1" t="str">
        <f t="shared" si="66"/>
        <v>Monday</v>
      </c>
      <c r="Y467" s="2">
        <v>0.70815972222222223</v>
      </c>
      <c r="Z467" s="2">
        <f t="shared" si="67"/>
        <v>0.70833333333333326</v>
      </c>
      <c r="AA467">
        <f>1</f>
        <v>1</v>
      </c>
      <c r="AB467" s="1">
        <v>42814</v>
      </c>
      <c r="AC467" s="3">
        <f t="shared" si="68"/>
        <v>42795</v>
      </c>
      <c r="AD467" s="4">
        <f t="shared" si="73"/>
        <v>42814</v>
      </c>
      <c r="AE467" s="1" t="str">
        <f t="shared" si="69"/>
        <v>Monday</v>
      </c>
      <c r="AF467" s="2">
        <v>0.7160185185185185</v>
      </c>
      <c r="AG467" s="2">
        <f t="shared" si="70"/>
        <v>0.70833333333333326</v>
      </c>
      <c r="AH467" t="s">
        <v>27</v>
      </c>
    </row>
    <row r="468" spans="1:34" x14ac:dyDescent="0.25">
      <c r="A468">
        <v>1546845</v>
      </c>
      <c r="B468" t="s">
        <v>88</v>
      </c>
      <c r="E468">
        <v>53202</v>
      </c>
      <c r="F468" t="s">
        <v>23</v>
      </c>
      <c r="G468" t="s">
        <v>89</v>
      </c>
      <c r="H468">
        <v>5</v>
      </c>
      <c r="I468" t="s">
        <v>48</v>
      </c>
      <c r="J468">
        <f>VLOOKUP(I468,Key!$A$1:$C$72,2,FALSE)</f>
        <v>43.05097</v>
      </c>
      <c r="K468">
        <f>VLOOKUP(I468,Key!$A$1:$C$72,3,FALSE)</f>
        <v>-87.906440000000003</v>
      </c>
      <c r="L468" t="s">
        <v>48</v>
      </c>
      <c r="M468">
        <f>VLOOKUP(L468,Key!$A$1:$C$72,2,FALSE)</f>
        <v>43.05097</v>
      </c>
      <c r="N468">
        <f>VLOOKUP(L468,Key!$A$1:$C$72,3,FALSE)</f>
        <v>-87.906440000000003</v>
      </c>
      <c r="O468">
        <v>15</v>
      </c>
      <c r="P468">
        <v>0</v>
      </c>
      <c r="Q468">
        <v>2.2999999999999998</v>
      </c>
      <c r="R468">
        <v>2.1</v>
      </c>
      <c r="S468">
        <v>90</v>
      </c>
      <c r="T468">
        <f t="shared" si="71"/>
        <v>-1</v>
      </c>
      <c r="U468" s="1">
        <v>42814</v>
      </c>
      <c r="V468" s="3">
        <f t="shared" si="65"/>
        <v>42795</v>
      </c>
      <c r="W468" s="4">
        <f t="shared" si="72"/>
        <v>42814</v>
      </c>
      <c r="X468" s="1" t="str">
        <f t="shared" si="66"/>
        <v>Monday</v>
      </c>
      <c r="Y468" s="2">
        <v>0.71114583333333325</v>
      </c>
      <c r="Z468" s="2">
        <f t="shared" si="67"/>
        <v>0.70833333333333326</v>
      </c>
      <c r="AA468">
        <f>1</f>
        <v>1</v>
      </c>
      <c r="AB468" s="1">
        <v>42814</v>
      </c>
      <c r="AC468" s="3">
        <f t="shared" si="68"/>
        <v>42795</v>
      </c>
      <c r="AD468" s="4">
        <f t="shared" si="73"/>
        <v>42814</v>
      </c>
      <c r="AE468" s="1" t="str">
        <f t="shared" si="69"/>
        <v>Monday</v>
      </c>
      <c r="AF468" s="2">
        <v>0.72174768518518517</v>
      </c>
      <c r="AG468" s="2">
        <f t="shared" si="70"/>
        <v>0.70833333333333326</v>
      </c>
      <c r="AH468" t="s">
        <v>35</v>
      </c>
    </row>
    <row r="469" spans="1:34" x14ac:dyDescent="0.25">
      <c r="A469">
        <v>1194758</v>
      </c>
      <c r="B469" t="s">
        <v>88</v>
      </c>
      <c r="E469">
        <v>53212</v>
      </c>
      <c r="F469" t="s">
        <v>23</v>
      </c>
      <c r="G469" t="s">
        <v>89</v>
      </c>
      <c r="H469">
        <v>5463</v>
      </c>
      <c r="I469" t="s">
        <v>50</v>
      </c>
      <c r="J469">
        <f>VLOOKUP(I469,Key!$A$1:$C$72,2,FALSE)</f>
        <v>43.052549999999997</v>
      </c>
      <c r="K469">
        <f>VLOOKUP(I469,Key!$A$1:$C$72,3,FALSE)</f>
        <v>-87.909329999999997</v>
      </c>
      <c r="L469" t="s">
        <v>50</v>
      </c>
      <c r="M469">
        <f>VLOOKUP(L469,Key!$A$1:$C$72,2,FALSE)</f>
        <v>43.052549999999997</v>
      </c>
      <c r="N469">
        <f>VLOOKUP(L469,Key!$A$1:$C$72,3,FALSE)</f>
        <v>-87.909329999999997</v>
      </c>
      <c r="O469">
        <v>54</v>
      </c>
      <c r="P469">
        <v>3</v>
      </c>
      <c r="Q469">
        <v>8.1</v>
      </c>
      <c r="R469">
        <v>7.7</v>
      </c>
      <c r="S469">
        <v>324</v>
      </c>
      <c r="T469">
        <f t="shared" si="71"/>
        <v>-1</v>
      </c>
      <c r="U469" s="1">
        <v>42814</v>
      </c>
      <c r="V469" s="3">
        <f t="shared" si="65"/>
        <v>42795</v>
      </c>
      <c r="W469" s="4">
        <f t="shared" si="72"/>
        <v>42814</v>
      </c>
      <c r="X469" s="1" t="str">
        <f t="shared" si="66"/>
        <v>Monday</v>
      </c>
      <c r="Y469" s="2">
        <v>0.78452546296296299</v>
      </c>
      <c r="Z469" s="2">
        <f t="shared" si="67"/>
        <v>0.79166666666666663</v>
      </c>
      <c r="AA469">
        <f>1</f>
        <v>1</v>
      </c>
      <c r="AB469" s="1">
        <v>42814</v>
      </c>
      <c r="AC469" s="3">
        <f t="shared" si="68"/>
        <v>42795</v>
      </c>
      <c r="AD469" s="4">
        <f t="shared" si="73"/>
        <v>42814</v>
      </c>
      <c r="AE469" s="1" t="str">
        <f t="shared" si="69"/>
        <v>Monday</v>
      </c>
      <c r="AF469" s="2">
        <v>0.8216782407407407</v>
      </c>
      <c r="AG469" s="2">
        <f t="shared" si="70"/>
        <v>0.83333333333333326</v>
      </c>
      <c r="AH469" t="s">
        <v>35</v>
      </c>
    </row>
    <row r="470" spans="1:34" x14ac:dyDescent="0.25">
      <c r="A470">
        <v>1371452</v>
      </c>
      <c r="B470" t="s">
        <v>88</v>
      </c>
      <c r="E470">
        <v>53202</v>
      </c>
      <c r="F470" t="s">
        <v>23</v>
      </c>
      <c r="G470" t="s">
        <v>89</v>
      </c>
      <c r="H470">
        <v>11142</v>
      </c>
      <c r="I470" t="s">
        <v>77</v>
      </c>
      <c r="J470">
        <f>VLOOKUP(I470,Key!$A$1:$C$72,2,FALSE)</f>
        <v>43.074655999999997</v>
      </c>
      <c r="K470">
        <f>VLOOKUP(I470,Key!$A$1:$C$72,3,FALSE)</f>
        <v>-87.889011999999994</v>
      </c>
      <c r="L470" t="s">
        <v>61</v>
      </c>
      <c r="M470">
        <f>VLOOKUP(L470,Key!$A$1:$C$72,2,FALSE)</f>
        <v>43.058619999999998</v>
      </c>
      <c r="N470">
        <f>VLOOKUP(L470,Key!$A$1:$C$72,3,FALSE)</f>
        <v>-87.885319999999993</v>
      </c>
      <c r="O470">
        <v>10</v>
      </c>
      <c r="P470">
        <v>0</v>
      </c>
      <c r="Q470">
        <v>1.5</v>
      </c>
      <c r="R470">
        <v>1.4</v>
      </c>
      <c r="S470">
        <v>60</v>
      </c>
      <c r="T470">
        <f t="shared" si="71"/>
        <v>-1</v>
      </c>
      <c r="U470" s="1">
        <v>42815</v>
      </c>
      <c r="V470" s="3">
        <f t="shared" si="65"/>
        <v>42795</v>
      </c>
      <c r="W470" s="4">
        <f t="shared" si="72"/>
        <v>42815</v>
      </c>
      <c r="X470" s="1" t="str">
        <f t="shared" si="66"/>
        <v>Tuesday</v>
      </c>
      <c r="Y470" s="2">
        <v>0.49163194444444441</v>
      </c>
      <c r="Z470" s="2">
        <f t="shared" si="67"/>
        <v>0.5</v>
      </c>
      <c r="AA470">
        <f>1</f>
        <v>1</v>
      </c>
      <c r="AB470" s="1">
        <v>42815</v>
      </c>
      <c r="AC470" s="3">
        <f t="shared" si="68"/>
        <v>42795</v>
      </c>
      <c r="AD470" s="4">
        <f t="shared" si="73"/>
        <v>42815</v>
      </c>
      <c r="AE470" s="1" t="str">
        <f t="shared" si="69"/>
        <v>Tuesday</v>
      </c>
      <c r="AF470" s="2">
        <v>0.49827546296296293</v>
      </c>
      <c r="AG470" s="2">
        <f t="shared" si="70"/>
        <v>0.5</v>
      </c>
      <c r="AH470" t="s">
        <v>27</v>
      </c>
    </row>
    <row r="471" spans="1:34" x14ac:dyDescent="0.25">
      <c r="A471">
        <v>1446246</v>
      </c>
      <c r="B471" t="s">
        <v>88</v>
      </c>
      <c r="E471">
        <v>53202</v>
      </c>
      <c r="F471" t="s">
        <v>23</v>
      </c>
      <c r="G471" t="s">
        <v>89</v>
      </c>
      <c r="H471">
        <v>11130</v>
      </c>
      <c r="I471" t="s">
        <v>32</v>
      </c>
      <c r="J471">
        <f>VLOOKUP(I471,Key!$A$1:$C$72,2,FALSE)</f>
        <v>43.038719999999998</v>
      </c>
      <c r="K471">
        <f>VLOOKUP(I471,Key!$A$1:$C$72,3,FALSE)</f>
        <v>-87.905339999999995</v>
      </c>
      <c r="L471" t="s">
        <v>40</v>
      </c>
      <c r="M471">
        <f>VLOOKUP(L471,Key!$A$1:$C$72,2,FALSE)</f>
        <v>43.031480000000002</v>
      </c>
      <c r="N471">
        <f>VLOOKUP(L471,Key!$A$1:$C$72,3,FALSE)</f>
        <v>-87.908169999999998</v>
      </c>
      <c r="O471">
        <v>6</v>
      </c>
      <c r="P471">
        <v>0</v>
      </c>
      <c r="Q471">
        <v>0.9</v>
      </c>
      <c r="R471">
        <v>0.9</v>
      </c>
      <c r="S471">
        <v>36</v>
      </c>
      <c r="T471">
        <f t="shared" si="71"/>
        <v>-1</v>
      </c>
      <c r="U471" s="1">
        <v>42815</v>
      </c>
      <c r="V471" s="3">
        <f t="shared" si="65"/>
        <v>42795</v>
      </c>
      <c r="W471" s="4">
        <f t="shared" si="72"/>
        <v>42815</v>
      </c>
      <c r="X471" s="1" t="str">
        <f t="shared" si="66"/>
        <v>Tuesday</v>
      </c>
      <c r="Y471" s="2">
        <v>0.65299768518518519</v>
      </c>
      <c r="Z471" s="2">
        <f t="shared" si="67"/>
        <v>0.66666666666666663</v>
      </c>
      <c r="AA471">
        <f>1</f>
        <v>1</v>
      </c>
      <c r="AB471" s="1">
        <v>42815</v>
      </c>
      <c r="AC471" s="3">
        <f t="shared" si="68"/>
        <v>42795</v>
      </c>
      <c r="AD471" s="4">
        <f t="shared" si="73"/>
        <v>42815</v>
      </c>
      <c r="AE471" s="1" t="str">
        <f t="shared" si="69"/>
        <v>Tuesday</v>
      </c>
      <c r="AF471" s="2">
        <v>0.65743055555555563</v>
      </c>
      <c r="AG471" s="2">
        <f t="shared" si="70"/>
        <v>0.66666666666666663</v>
      </c>
      <c r="AH471" t="s">
        <v>27</v>
      </c>
    </row>
    <row r="472" spans="1:34" x14ac:dyDescent="0.25">
      <c r="A472">
        <v>1378280</v>
      </c>
      <c r="B472" t="s">
        <v>88</v>
      </c>
      <c r="E472">
        <v>53202</v>
      </c>
      <c r="F472" t="s">
        <v>23</v>
      </c>
      <c r="G472" t="s">
        <v>89</v>
      </c>
      <c r="H472">
        <v>175</v>
      </c>
      <c r="I472" t="s">
        <v>40</v>
      </c>
      <c r="J472">
        <f>VLOOKUP(I472,Key!$A$1:$C$72,2,FALSE)</f>
        <v>43.031480000000002</v>
      </c>
      <c r="K472">
        <f>VLOOKUP(I472,Key!$A$1:$C$72,3,FALSE)</f>
        <v>-87.908169999999998</v>
      </c>
      <c r="L472" t="s">
        <v>54</v>
      </c>
      <c r="M472">
        <f>VLOOKUP(L472,Key!$A$1:$C$72,2,FALSE)</f>
        <v>43.046570000000003</v>
      </c>
      <c r="N472">
        <f>VLOOKUP(L472,Key!$A$1:$C$72,3,FALSE)</f>
        <v>-87.908720000000002</v>
      </c>
      <c r="O472">
        <v>16</v>
      </c>
      <c r="P472">
        <v>0</v>
      </c>
      <c r="Q472">
        <v>2.4</v>
      </c>
      <c r="R472">
        <v>2.2999999999999998</v>
      </c>
      <c r="S472">
        <v>96</v>
      </c>
      <c r="T472">
        <f t="shared" si="71"/>
        <v>-1</v>
      </c>
      <c r="U472" s="1">
        <v>42815</v>
      </c>
      <c r="V472" s="3">
        <f t="shared" si="65"/>
        <v>42795</v>
      </c>
      <c r="W472" s="4">
        <f t="shared" si="72"/>
        <v>42815</v>
      </c>
      <c r="X472" s="1" t="str">
        <f t="shared" si="66"/>
        <v>Tuesday</v>
      </c>
      <c r="Y472" s="2">
        <v>0.69065972222222216</v>
      </c>
      <c r="Z472" s="2">
        <f t="shared" si="67"/>
        <v>0.70833333333333326</v>
      </c>
      <c r="AA472">
        <f>1</f>
        <v>1</v>
      </c>
      <c r="AB472" s="1">
        <v>42815</v>
      </c>
      <c r="AC472" s="3">
        <f t="shared" si="68"/>
        <v>42795</v>
      </c>
      <c r="AD472" s="4">
        <f t="shared" si="73"/>
        <v>42815</v>
      </c>
      <c r="AE472" s="1" t="str">
        <f t="shared" si="69"/>
        <v>Tuesday</v>
      </c>
      <c r="AF472" s="2">
        <v>0.70196759259259256</v>
      </c>
      <c r="AG472" s="2">
        <f t="shared" si="70"/>
        <v>0.70833333333333326</v>
      </c>
      <c r="AH472" t="s">
        <v>27</v>
      </c>
    </row>
    <row r="473" spans="1:34" x14ac:dyDescent="0.25">
      <c r="A473">
        <v>1380203</v>
      </c>
      <c r="B473" t="s">
        <v>88</v>
      </c>
      <c r="E473">
        <v>53233</v>
      </c>
      <c r="F473" t="s">
        <v>23</v>
      </c>
      <c r="G473" t="s">
        <v>89</v>
      </c>
      <c r="H473">
        <v>217</v>
      </c>
      <c r="I473" t="s">
        <v>40</v>
      </c>
      <c r="J473">
        <f>VLOOKUP(I473,Key!$A$1:$C$72,2,FALSE)</f>
        <v>43.031480000000002</v>
      </c>
      <c r="K473">
        <f>VLOOKUP(I473,Key!$A$1:$C$72,3,FALSE)</f>
        <v>-87.908169999999998</v>
      </c>
      <c r="L473" t="s">
        <v>36</v>
      </c>
      <c r="M473">
        <f>VLOOKUP(L473,Key!$A$1:$C$72,2,FALSE)</f>
        <v>43.038580000000003</v>
      </c>
      <c r="N473">
        <f>VLOOKUP(L473,Key!$A$1:$C$72,3,FALSE)</f>
        <v>-87.90934</v>
      </c>
      <c r="O473">
        <v>6</v>
      </c>
      <c r="P473">
        <v>0</v>
      </c>
      <c r="Q473">
        <v>0.9</v>
      </c>
      <c r="R473">
        <v>0.9</v>
      </c>
      <c r="S473">
        <v>36</v>
      </c>
      <c r="T473">
        <f t="shared" si="71"/>
        <v>-1</v>
      </c>
      <c r="U473" s="1">
        <v>42815</v>
      </c>
      <c r="V473" s="3">
        <f t="shared" si="65"/>
        <v>42795</v>
      </c>
      <c r="W473" s="4">
        <f t="shared" si="72"/>
        <v>42815</v>
      </c>
      <c r="X473" s="1" t="str">
        <f t="shared" si="66"/>
        <v>Tuesday</v>
      </c>
      <c r="Y473" s="2">
        <v>0.69114583333333324</v>
      </c>
      <c r="Z473" s="2">
        <f t="shared" si="67"/>
        <v>0.70833333333333326</v>
      </c>
      <c r="AA473">
        <f>1</f>
        <v>1</v>
      </c>
      <c r="AB473" s="1">
        <v>42815</v>
      </c>
      <c r="AC473" s="3">
        <f t="shared" si="68"/>
        <v>42795</v>
      </c>
      <c r="AD473" s="4">
        <f t="shared" si="73"/>
        <v>42815</v>
      </c>
      <c r="AE473" s="1" t="str">
        <f t="shared" si="69"/>
        <v>Tuesday</v>
      </c>
      <c r="AF473" s="2">
        <v>0.69539351851851849</v>
      </c>
      <c r="AG473" s="2">
        <f t="shared" si="70"/>
        <v>0.70833333333333326</v>
      </c>
      <c r="AH473" t="s">
        <v>27</v>
      </c>
    </row>
    <row r="474" spans="1:34" x14ac:dyDescent="0.25">
      <c r="A474">
        <v>1253202</v>
      </c>
      <c r="B474" t="s">
        <v>88</v>
      </c>
      <c r="E474">
        <v>53202</v>
      </c>
      <c r="F474" t="s">
        <v>23</v>
      </c>
      <c r="G474" t="s">
        <v>89</v>
      </c>
      <c r="H474">
        <v>5446</v>
      </c>
      <c r="I474" t="s">
        <v>41</v>
      </c>
      <c r="J474">
        <f>VLOOKUP(I474,Key!$A$1:$C$72,2,FALSE)</f>
        <v>43.04824</v>
      </c>
      <c r="K474">
        <f>VLOOKUP(I474,Key!$A$1:$C$72,3,FALSE)</f>
        <v>-87.904970000000006</v>
      </c>
      <c r="L474" t="s">
        <v>61</v>
      </c>
      <c r="M474">
        <f>VLOOKUP(L474,Key!$A$1:$C$72,2,FALSE)</f>
        <v>43.058619999999998</v>
      </c>
      <c r="N474">
        <f>VLOOKUP(L474,Key!$A$1:$C$72,3,FALSE)</f>
        <v>-87.885319999999993</v>
      </c>
      <c r="O474">
        <v>8</v>
      </c>
      <c r="P474">
        <v>0</v>
      </c>
      <c r="Q474">
        <v>1.2</v>
      </c>
      <c r="R474">
        <v>1.1000000000000001</v>
      </c>
      <c r="S474">
        <v>48</v>
      </c>
      <c r="T474">
        <f t="shared" si="71"/>
        <v>-1</v>
      </c>
      <c r="U474" s="1">
        <v>42812</v>
      </c>
      <c r="V474" s="3">
        <f t="shared" si="65"/>
        <v>42795</v>
      </c>
      <c r="W474" s="4">
        <f t="shared" si="72"/>
        <v>42812</v>
      </c>
      <c r="X474" s="1" t="str">
        <f t="shared" si="66"/>
        <v>Saturday</v>
      </c>
      <c r="Y474" s="2">
        <v>8.5439814814814816E-2</v>
      </c>
      <c r="Z474" s="2">
        <f t="shared" si="67"/>
        <v>8.3333333333333329E-2</v>
      </c>
      <c r="AA474">
        <f>1</f>
        <v>1</v>
      </c>
      <c r="AB474" s="1">
        <v>42812</v>
      </c>
      <c r="AC474" s="3">
        <f t="shared" si="68"/>
        <v>42795</v>
      </c>
      <c r="AD474" s="4">
        <f t="shared" si="73"/>
        <v>42812</v>
      </c>
      <c r="AE474" s="1" t="str">
        <f t="shared" si="69"/>
        <v>Saturday</v>
      </c>
      <c r="AF474" s="2">
        <v>9.1400462962962961E-2</v>
      </c>
      <c r="AG474" s="2">
        <f t="shared" si="70"/>
        <v>8.3333333333333329E-2</v>
      </c>
      <c r="AH474" t="s">
        <v>27</v>
      </c>
    </row>
    <row r="475" spans="1:34" x14ac:dyDescent="0.25">
      <c r="A475">
        <v>1542437</v>
      </c>
      <c r="B475" t="s">
        <v>88</v>
      </c>
      <c r="E475">
        <v>53208</v>
      </c>
      <c r="F475" t="s">
        <v>23</v>
      </c>
      <c r="G475" t="s">
        <v>89</v>
      </c>
      <c r="H475">
        <v>11169</v>
      </c>
      <c r="I475" t="s">
        <v>51</v>
      </c>
      <c r="J475">
        <f>VLOOKUP(I475,Key!$A$1:$C$72,2,FALSE)</f>
        <v>43.05536</v>
      </c>
      <c r="K475">
        <f>VLOOKUP(I475,Key!$A$1:$C$72,3,FALSE)</f>
        <v>-87.90504</v>
      </c>
      <c r="L475" t="s">
        <v>51</v>
      </c>
      <c r="M475">
        <f>VLOOKUP(L475,Key!$A$1:$C$72,2,FALSE)</f>
        <v>43.05536</v>
      </c>
      <c r="N475">
        <f>VLOOKUP(L475,Key!$A$1:$C$72,3,FALSE)</f>
        <v>-87.90504</v>
      </c>
      <c r="O475">
        <v>21</v>
      </c>
      <c r="P475">
        <v>0</v>
      </c>
      <c r="Q475">
        <v>3.2</v>
      </c>
      <c r="R475">
        <v>3</v>
      </c>
      <c r="S475">
        <v>126</v>
      </c>
      <c r="T475">
        <f t="shared" si="71"/>
        <v>-1</v>
      </c>
      <c r="U475" s="1">
        <v>42812</v>
      </c>
      <c r="V475" s="3">
        <f t="shared" si="65"/>
        <v>42795</v>
      </c>
      <c r="W475" s="4">
        <f t="shared" si="72"/>
        <v>42812</v>
      </c>
      <c r="X475" s="1" t="str">
        <f t="shared" si="66"/>
        <v>Saturday</v>
      </c>
      <c r="Y475" s="2">
        <v>0.66565972222222225</v>
      </c>
      <c r="Z475" s="2">
        <f t="shared" si="67"/>
        <v>0.66666666666666663</v>
      </c>
      <c r="AA475">
        <f>1</f>
        <v>1</v>
      </c>
      <c r="AB475" s="1">
        <v>42812</v>
      </c>
      <c r="AC475" s="3">
        <f t="shared" si="68"/>
        <v>42795</v>
      </c>
      <c r="AD475" s="4">
        <f t="shared" si="73"/>
        <v>42812</v>
      </c>
      <c r="AE475" s="1" t="str">
        <f t="shared" si="69"/>
        <v>Saturday</v>
      </c>
      <c r="AF475" s="2">
        <v>0.68019675925925915</v>
      </c>
      <c r="AG475" s="2">
        <f t="shared" si="70"/>
        <v>0.66666666666666663</v>
      </c>
      <c r="AH475" t="s">
        <v>35</v>
      </c>
    </row>
    <row r="476" spans="1:34" x14ac:dyDescent="0.25">
      <c r="A476">
        <v>1526369</v>
      </c>
      <c r="B476" t="s">
        <v>88</v>
      </c>
      <c r="E476">
        <v>53202</v>
      </c>
      <c r="F476" t="s">
        <v>23</v>
      </c>
      <c r="G476" t="s">
        <v>89</v>
      </c>
      <c r="H476">
        <v>202</v>
      </c>
      <c r="I476" t="s">
        <v>50</v>
      </c>
      <c r="J476">
        <f>VLOOKUP(I476,Key!$A$1:$C$72,2,FALSE)</f>
        <v>43.052549999999997</v>
      </c>
      <c r="K476">
        <f>VLOOKUP(I476,Key!$A$1:$C$72,3,FALSE)</f>
        <v>-87.909329999999997</v>
      </c>
      <c r="L476" t="s">
        <v>50</v>
      </c>
      <c r="M476">
        <f>VLOOKUP(L476,Key!$A$1:$C$72,2,FALSE)</f>
        <v>43.052549999999997</v>
      </c>
      <c r="N476">
        <f>VLOOKUP(L476,Key!$A$1:$C$72,3,FALSE)</f>
        <v>-87.909329999999997</v>
      </c>
      <c r="O476">
        <v>105</v>
      </c>
      <c r="P476">
        <v>9</v>
      </c>
      <c r="Q476">
        <v>15.8</v>
      </c>
      <c r="R476">
        <v>15</v>
      </c>
      <c r="S476">
        <v>630</v>
      </c>
      <c r="T476">
        <f t="shared" si="71"/>
        <v>-1</v>
      </c>
      <c r="U476" s="1">
        <v>42812</v>
      </c>
      <c r="V476" s="3">
        <f t="shared" si="65"/>
        <v>42795</v>
      </c>
      <c r="W476" s="4">
        <f t="shared" si="72"/>
        <v>42812</v>
      </c>
      <c r="X476" s="1" t="str">
        <f t="shared" si="66"/>
        <v>Saturday</v>
      </c>
      <c r="Y476" s="2">
        <v>0.9271759259259259</v>
      </c>
      <c r="Z476" s="2">
        <f t="shared" si="67"/>
        <v>0.91666666666666663</v>
      </c>
      <c r="AA476">
        <f>1</f>
        <v>1</v>
      </c>
      <c r="AB476" s="1">
        <v>42813</v>
      </c>
      <c r="AC476" s="3">
        <f t="shared" si="68"/>
        <v>42795</v>
      </c>
      <c r="AD476" s="4">
        <f t="shared" si="73"/>
        <v>42813</v>
      </c>
      <c r="AE476" s="1" t="str">
        <f t="shared" si="69"/>
        <v>Sunday</v>
      </c>
      <c r="AF476" s="2">
        <v>6.5972222222222213E-4</v>
      </c>
      <c r="AG476" s="2">
        <f t="shared" si="70"/>
        <v>0</v>
      </c>
      <c r="AH476" t="s">
        <v>35</v>
      </c>
    </row>
    <row r="477" spans="1:34" x14ac:dyDescent="0.25">
      <c r="A477">
        <v>1540719</v>
      </c>
      <c r="B477" t="s">
        <v>88</v>
      </c>
      <c r="E477">
        <v>53037</v>
      </c>
      <c r="F477" t="s">
        <v>23</v>
      </c>
      <c r="G477" t="s">
        <v>89</v>
      </c>
      <c r="H477">
        <v>11090</v>
      </c>
      <c r="I477" t="s">
        <v>54</v>
      </c>
      <c r="J477">
        <f>VLOOKUP(I477,Key!$A$1:$C$72,2,FALSE)</f>
        <v>43.046570000000003</v>
      </c>
      <c r="K477">
        <f>VLOOKUP(I477,Key!$A$1:$C$72,3,FALSE)</f>
        <v>-87.908720000000002</v>
      </c>
      <c r="L477" t="s">
        <v>77</v>
      </c>
      <c r="M477">
        <f>VLOOKUP(L477,Key!$A$1:$C$72,2,FALSE)</f>
        <v>43.074655999999997</v>
      </c>
      <c r="N477">
        <f>VLOOKUP(L477,Key!$A$1:$C$72,3,FALSE)</f>
        <v>-87.889011999999994</v>
      </c>
      <c r="O477">
        <v>68</v>
      </c>
      <c r="P477">
        <v>6</v>
      </c>
      <c r="Q477">
        <v>10.199999999999999</v>
      </c>
      <c r="R477">
        <v>9.6999999999999993</v>
      </c>
      <c r="S477">
        <v>408</v>
      </c>
      <c r="T477">
        <f t="shared" si="71"/>
        <v>-1</v>
      </c>
      <c r="U477" s="1">
        <v>42813</v>
      </c>
      <c r="V477" s="3">
        <f t="shared" si="65"/>
        <v>42795</v>
      </c>
      <c r="W477" s="4">
        <f t="shared" si="72"/>
        <v>42813</v>
      </c>
      <c r="X477" s="1" t="str">
        <f t="shared" si="66"/>
        <v>Sunday</v>
      </c>
      <c r="Y477" s="2">
        <v>8.8761574074074076E-2</v>
      </c>
      <c r="Z477" s="2">
        <f t="shared" si="67"/>
        <v>8.3333333333333329E-2</v>
      </c>
      <c r="AA477">
        <f>1</f>
        <v>1</v>
      </c>
      <c r="AB477" s="1">
        <v>42813</v>
      </c>
      <c r="AC477" s="3">
        <f t="shared" si="68"/>
        <v>42795</v>
      </c>
      <c r="AD477" s="4">
        <f t="shared" si="73"/>
        <v>42813</v>
      </c>
      <c r="AE477" s="1" t="str">
        <f t="shared" si="69"/>
        <v>Sunday</v>
      </c>
      <c r="AF477" s="2">
        <v>0.13575231481481481</v>
      </c>
      <c r="AG477" s="2">
        <f t="shared" si="70"/>
        <v>0.125</v>
      </c>
      <c r="AH477" t="s">
        <v>27</v>
      </c>
    </row>
    <row r="478" spans="1:34" x14ac:dyDescent="0.25">
      <c r="A478">
        <v>1544216</v>
      </c>
      <c r="B478" t="s">
        <v>88</v>
      </c>
      <c r="E478">
        <v>53202</v>
      </c>
      <c r="F478" t="s">
        <v>23</v>
      </c>
      <c r="G478" t="s">
        <v>89</v>
      </c>
      <c r="H478">
        <v>5423</v>
      </c>
      <c r="I478" t="s">
        <v>80</v>
      </c>
      <c r="J478">
        <f>VLOOKUP(I478,Key!$A$1:$C$72,2,FALSE)</f>
        <v>43.052460000000004</v>
      </c>
      <c r="K478">
        <f>VLOOKUP(I478,Key!$A$1:$C$72,3,FALSE)</f>
        <v>-87.891000000000005</v>
      </c>
      <c r="L478" t="s">
        <v>80</v>
      </c>
      <c r="M478">
        <f>VLOOKUP(L478,Key!$A$1:$C$72,2,FALSE)</f>
        <v>43.052460000000004</v>
      </c>
      <c r="N478">
        <f>VLOOKUP(L478,Key!$A$1:$C$72,3,FALSE)</f>
        <v>-87.891000000000005</v>
      </c>
      <c r="O478">
        <v>81</v>
      </c>
      <c r="P478">
        <v>6</v>
      </c>
      <c r="Q478">
        <v>12.2</v>
      </c>
      <c r="R478">
        <v>11.5</v>
      </c>
      <c r="S478">
        <v>486</v>
      </c>
      <c r="T478">
        <f t="shared" si="71"/>
        <v>-1</v>
      </c>
      <c r="U478" s="1">
        <v>42813</v>
      </c>
      <c r="V478" s="3">
        <f t="shared" si="65"/>
        <v>42795</v>
      </c>
      <c r="W478" s="4">
        <f t="shared" si="72"/>
        <v>42813</v>
      </c>
      <c r="X478" s="1" t="str">
        <f t="shared" si="66"/>
        <v>Sunday</v>
      </c>
      <c r="Y478" s="2">
        <v>0.52221064814814822</v>
      </c>
      <c r="Z478" s="2">
        <f t="shared" si="67"/>
        <v>0.54166666666666663</v>
      </c>
      <c r="AA478">
        <f>1</f>
        <v>1</v>
      </c>
      <c r="AB478" s="1">
        <v>42813</v>
      </c>
      <c r="AC478" s="3">
        <f t="shared" si="68"/>
        <v>42795</v>
      </c>
      <c r="AD478" s="4">
        <f t="shared" si="73"/>
        <v>42813</v>
      </c>
      <c r="AE478" s="1" t="str">
        <f t="shared" si="69"/>
        <v>Sunday</v>
      </c>
      <c r="AF478" s="2">
        <v>0.57797453703703705</v>
      </c>
      <c r="AG478" s="2">
        <f t="shared" si="70"/>
        <v>0.58333333333333326</v>
      </c>
      <c r="AH478" t="s">
        <v>35</v>
      </c>
    </row>
    <row r="479" spans="1:34" x14ac:dyDescent="0.25">
      <c r="A479">
        <v>1544342</v>
      </c>
      <c r="B479" t="s">
        <v>88</v>
      </c>
      <c r="E479">
        <v>53221</v>
      </c>
      <c r="F479" t="s">
        <v>23</v>
      </c>
      <c r="G479" t="s">
        <v>89</v>
      </c>
      <c r="H479">
        <v>11080</v>
      </c>
      <c r="I479" t="s">
        <v>34</v>
      </c>
      <c r="J479">
        <f>VLOOKUP(I479,Key!$A$1:$C$72,2,FALSE)</f>
        <v>43.036900000000003</v>
      </c>
      <c r="K479">
        <f>VLOOKUP(I479,Key!$A$1:$C$72,3,FALSE)</f>
        <v>-87.89667</v>
      </c>
      <c r="L479" t="s">
        <v>34</v>
      </c>
      <c r="M479">
        <f>VLOOKUP(L479,Key!$A$1:$C$72,2,FALSE)</f>
        <v>43.036900000000003</v>
      </c>
      <c r="N479">
        <f>VLOOKUP(L479,Key!$A$1:$C$72,3,FALSE)</f>
        <v>-87.89667</v>
      </c>
      <c r="O479">
        <v>33</v>
      </c>
      <c r="P479">
        <v>0</v>
      </c>
      <c r="Q479">
        <v>5</v>
      </c>
      <c r="R479">
        <v>4.7</v>
      </c>
      <c r="S479">
        <v>198</v>
      </c>
      <c r="T479">
        <f t="shared" si="71"/>
        <v>-1</v>
      </c>
      <c r="U479" s="1">
        <v>42813</v>
      </c>
      <c r="V479" s="3">
        <f t="shared" si="65"/>
        <v>42795</v>
      </c>
      <c r="W479" s="4">
        <f t="shared" si="72"/>
        <v>42813</v>
      </c>
      <c r="X479" s="1" t="str">
        <f t="shared" si="66"/>
        <v>Sunday</v>
      </c>
      <c r="Y479" s="2">
        <v>0.54651620370370368</v>
      </c>
      <c r="Z479" s="2">
        <f t="shared" si="67"/>
        <v>0.54166666666666663</v>
      </c>
      <c r="AA479">
        <f>1</f>
        <v>1</v>
      </c>
      <c r="AB479" s="1">
        <v>42813</v>
      </c>
      <c r="AC479" s="3">
        <f t="shared" si="68"/>
        <v>42795</v>
      </c>
      <c r="AD479" s="4">
        <f t="shared" si="73"/>
        <v>42813</v>
      </c>
      <c r="AE479" s="1" t="str">
        <f t="shared" si="69"/>
        <v>Sunday</v>
      </c>
      <c r="AF479" s="2">
        <v>0.56922453703703701</v>
      </c>
      <c r="AG479" s="2">
        <f t="shared" si="70"/>
        <v>0.58333333333333326</v>
      </c>
      <c r="AH479" t="s">
        <v>35</v>
      </c>
    </row>
    <row r="480" spans="1:34" x14ac:dyDescent="0.25">
      <c r="A480">
        <v>1533400</v>
      </c>
      <c r="B480" t="s">
        <v>88</v>
      </c>
      <c r="E480">
        <v>60490</v>
      </c>
      <c r="F480" t="s">
        <v>23</v>
      </c>
      <c r="G480" t="s">
        <v>89</v>
      </c>
      <c r="H480">
        <v>216</v>
      </c>
      <c r="I480" t="s">
        <v>34</v>
      </c>
      <c r="J480">
        <f>VLOOKUP(I480,Key!$A$1:$C$72,2,FALSE)</f>
        <v>43.036900000000003</v>
      </c>
      <c r="K480">
        <f>VLOOKUP(I480,Key!$A$1:$C$72,3,FALSE)</f>
        <v>-87.89667</v>
      </c>
      <c r="L480" t="s">
        <v>34</v>
      </c>
      <c r="M480">
        <f>VLOOKUP(L480,Key!$A$1:$C$72,2,FALSE)</f>
        <v>43.036900000000003</v>
      </c>
      <c r="N480">
        <f>VLOOKUP(L480,Key!$A$1:$C$72,3,FALSE)</f>
        <v>-87.89667</v>
      </c>
      <c r="O480">
        <v>18</v>
      </c>
      <c r="P480">
        <v>3</v>
      </c>
      <c r="Q480">
        <v>2.7</v>
      </c>
      <c r="R480">
        <v>2.6</v>
      </c>
      <c r="S480">
        <v>108</v>
      </c>
      <c r="T480">
        <f t="shared" si="71"/>
        <v>-1</v>
      </c>
      <c r="U480" s="1">
        <v>42806</v>
      </c>
      <c r="V480" s="3">
        <f t="shared" si="65"/>
        <v>42795</v>
      </c>
      <c r="W480" s="4">
        <f t="shared" si="72"/>
        <v>42806</v>
      </c>
      <c r="X480" s="1" t="str">
        <f t="shared" si="66"/>
        <v>Sunday</v>
      </c>
      <c r="Y480" s="2">
        <v>0.71582175925925917</v>
      </c>
      <c r="Z480" s="2">
        <f t="shared" si="67"/>
        <v>0.70833333333333326</v>
      </c>
      <c r="AA480">
        <f>1</f>
        <v>1</v>
      </c>
      <c r="AB480" s="1">
        <v>42806</v>
      </c>
      <c r="AC480" s="3">
        <f t="shared" si="68"/>
        <v>42795</v>
      </c>
      <c r="AD480" s="4">
        <f t="shared" si="73"/>
        <v>42806</v>
      </c>
      <c r="AE480" s="1" t="str">
        <f t="shared" si="69"/>
        <v>Sunday</v>
      </c>
      <c r="AF480" s="2">
        <v>0.72815972222222225</v>
      </c>
      <c r="AG480" s="2">
        <f t="shared" si="70"/>
        <v>0.70833333333333326</v>
      </c>
      <c r="AH480" t="s">
        <v>35</v>
      </c>
    </row>
    <row r="481" spans="1:34" x14ac:dyDescent="0.25">
      <c r="A481">
        <v>1306778</v>
      </c>
      <c r="B481" t="s">
        <v>88</v>
      </c>
      <c r="E481">
        <v>53204</v>
      </c>
      <c r="F481" t="s">
        <v>23</v>
      </c>
      <c r="G481" t="s">
        <v>89</v>
      </c>
      <c r="H481">
        <v>217</v>
      </c>
      <c r="I481" t="s">
        <v>38</v>
      </c>
      <c r="J481">
        <f>VLOOKUP(I481,Key!$A$1:$C$72,2,FALSE)</f>
        <v>43.004728999999998</v>
      </c>
      <c r="K481">
        <f>VLOOKUP(I481,Key!$A$1:$C$72,3,FALSE)</f>
        <v>-87.905463999999995</v>
      </c>
      <c r="L481" t="s">
        <v>40</v>
      </c>
      <c r="M481">
        <f>VLOOKUP(L481,Key!$A$1:$C$72,2,FALSE)</f>
        <v>43.031480000000002</v>
      </c>
      <c r="N481">
        <f>VLOOKUP(L481,Key!$A$1:$C$72,3,FALSE)</f>
        <v>-87.908169999999998</v>
      </c>
      <c r="O481">
        <v>12</v>
      </c>
      <c r="P481">
        <v>3</v>
      </c>
      <c r="Q481">
        <v>1.8</v>
      </c>
      <c r="R481">
        <v>1.7</v>
      </c>
      <c r="S481">
        <v>72</v>
      </c>
      <c r="T481">
        <f t="shared" si="71"/>
        <v>-1</v>
      </c>
      <c r="U481" s="1">
        <v>42803</v>
      </c>
      <c r="V481" s="3">
        <f t="shared" si="65"/>
        <v>42795</v>
      </c>
      <c r="W481" s="4">
        <f t="shared" si="72"/>
        <v>42803</v>
      </c>
      <c r="X481" s="1" t="str">
        <f t="shared" si="66"/>
        <v>Thursday</v>
      </c>
      <c r="Y481" s="2">
        <v>0.61334490740740744</v>
      </c>
      <c r="Z481" s="2">
        <f t="shared" si="67"/>
        <v>0.625</v>
      </c>
      <c r="AA481">
        <f>1</f>
        <v>1</v>
      </c>
      <c r="AB481" s="1">
        <v>42803</v>
      </c>
      <c r="AC481" s="3">
        <f t="shared" si="68"/>
        <v>42795</v>
      </c>
      <c r="AD481" s="4">
        <f t="shared" si="73"/>
        <v>42803</v>
      </c>
      <c r="AE481" s="1" t="str">
        <f t="shared" si="69"/>
        <v>Thursday</v>
      </c>
      <c r="AF481" s="2">
        <v>0.62195601851851856</v>
      </c>
      <c r="AG481" s="2">
        <f t="shared" si="70"/>
        <v>0.625</v>
      </c>
      <c r="AH481" t="s">
        <v>27</v>
      </c>
    </row>
    <row r="482" spans="1:34" x14ac:dyDescent="0.25">
      <c r="A482">
        <v>1530709</v>
      </c>
      <c r="B482" t="s">
        <v>88</v>
      </c>
      <c r="E482">
        <v>53125</v>
      </c>
      <c r="F482" t="s">
        <v>23</v>
      </c>
      <c r="G482" t="s">
        <v>89</v>
      </c>
      <c r="H482">
        <v>143</v>
      </c>
      <c r="I482" t="s">
        <v>67</v>
      </c>
      <c r="J482">
        <f>VLOOKUP(I482,Key!$A$1:$C$72,2,FALSE)</f>
        <v>43.074890000000003</v>
      </c>
      <c r="K482">
        <f>VLOOKUP(I482,Key!$A$1:$C$72,3,FALSE)</f>
        <v>-87.882810000000006</v>
      </c>
      <c r="L482" t="s">
        <v>67</v>
      </c>
      <c r="M482">
        <f>VLOOKUP(L482,Key!$A$1:$C$72,2,FALSE)</f>
        <v>43.074890000000003</v>
      </c>
      <c r="N482">
        <f>VLOOKUP(L482,Key!$A$1:$C$72,3,FALSE)</f>
        <v>-87.882810000000006</v>
      </c>
      <c r="O482">
        <v>0</v>
      </c>
      <c r="P482">
        <v>0</v>
      </c>
      <c r="Q482">
        <v>0</v>
      </c>
      <c r="R482">
        <v>0</v>
      </c>
      <c r="S482">
        <v>0</v>
      </c>
      <c r="T482">
        <f t="shared" si="71"/>
        <v>-1</v>
      </c>
      <c r="U482" s="1">
        <v>42804</v>
      </c>
      <c r="V482" s="3">
        <f t="shared" si="65"/>
        <v>42795</v>
      </c>
      <c r="W482" s="4">
        <f t="shared" si="72"/>
        <v>42804</v>
      </c>
      <c r="X482" s="1" t="str">
        <f t="shared" si="66"/>
        <v>Friday</v>
      </c>
      <c r="Y482" s="2">
        <v>0.13212962962962962</v>
      </c>
      <c r="Z482" s="2">
        <f t="shared" si="67"/>
        <v>0.125</v>
      </c>
      <c r="AA482">
        <f>1</f>
        <v>1</v>
      </c>
      <c r="AB482" s="1">
        <v>42804</v>
      </c>
      <c r="AC482" s="3">
        <f t="shared" si="68"/>
        <v>42795</v>
      </c>
      <c r="AD482" s="4">
        <f t="shared" si="73"/>
        <v>42804</v>
      </c>
      <c r="AE482" s="1" t="str">
        <f t="shared" si="69"/>
        <v>Friday</v>
      </c>
      <c r="AF482" s="2">
        <v>0.13250000000000001</v>
      </c>
      <c r="AG482" s="2">
        <f t="shared" si="70"/>
        <v>0.125</v>
      </c>
      <c r="AH482" t="s">
        <v>35</v>
      </c>
    </row>
    <row r="483" spans="1:34" x14ac:dyDescent="0.25">
      <c r="A483">
        <v>1531176</v>
      </c>
      <c r="B483" t="s">
        <v>88</v>
      </c>
      <c r="F483" t="s">
        <v>23</v>
      </c>
      <c r="G483" t="s">
        <v>89</v>
      </c>
      <c r="H483">
        <v>5429</v>
      </c>
      <c r="I483" t="s">
        <v>81</v>
      </c>
      <c r="J483">
        <f>VLOOKUP(I483,Key!$A$1:$C$72,2,FALSE)</f>
        <v>43.06033</v>
      </c>
      <c r="K483">
        <f>VLOOKUP(I483,Key!$A$1:$C$72,3,FALSE)</f>
        <v>-87.89546</v>
      </c>
      <c r="L483" t="s">
        <v>92</v>
      </c>
      <c r="M483">
        <f>VLOOKUP(L483,Key!$A$1:$C$72,2,FALSE)</f>
        <v>43.069021999999997</v>
      </c>
      <c r="N483">
        <f>VLOOKUP(L483,Key!$A$1:$C$72,3,FALSE)</f>
        <v>-87.887940999999998</v>
      </c>
      <c r="O483">
        <v>11</v>
      </c>
      <c r="P483">
        <v>3</v>
      </c>
      <c r="Q483">
        <v>1.7</v>
      </c>
      <c r="R483">
        <v>1.6</v>
      </c>
      <c r="S483">
        <v>66</v>
      </c>
      <c r="T483">
        <f t="shared" si="71"/>
        <v>-1</v>
      </c>
      <c r="U483" s="1">
        <v>42804</v>
      </c>
      <c r="V483" s="3">
        <f t="shared" si="65"/>
        <v>42795</v>
      </c>
      <c r="W483" s="4">
        <f t="shared" si="72"/>
        <v>42804</v>
      </c>
      <c r="X483" s="1" t="str">
        <f t="shared" si="66"/>
        <v>Friday</v>
      </c>
      <c r="Y483" s="2">
        <v>0.58229166666666665</v>
      </c>
      <c r="Z483" s="2">
        <f t="shared" si="67"/>
        <v>0.58333333333333326</v>
      </c>
      <c r="AA483">
        <f>1</f>
        <v>1</v>
      </c>
      <c r="AB483" s="1">
        <v>42804</v>
      </c>
      <c r="AC483" s="3">
        <f t="shared" si="68"/>
        <v>42795</v>
      </c>
      <c r="AD483" s="4">
        <f t="shared" si="73"/>
        <v>42804</v>
      </c>
      <c r="AE483" s="1" t="str">
        <f t="shared" si="69"/>
        <v>Friday</v>
      </c>
      <c r="AF483" s="2">
        <v>0.58964120370370365</v>
      </c>
      <c r="AG483" s="2">
        <f t="shared" si="70"/>
        <v>0.58333333333333326</v>
      </c>
      <c r="AH483" t="s">
        <v>27</v>
      </c>
    </row>
    <row r="484" spans="1:34" x14ac:dyDescent="0.25">
      <c r="A484">
        <v>1532120</v>
      </c>
      <c r="B484" t="s">
        <v>88</v>
      </c>
      <c r="F484" t="s">
        <v>23</v>
      </c>
      <c r="G484" t="s">
        <v>89</v>
      </c>
      <c r="H484">
        <v>32</v>
      </c>
      <c r="I484" t="s">
        <v>62</v>
      </c>
      <c r="J484">
        <f>VLOOKUP(I484,Key!$A$1:$C$72,2,FALSE)</f>
        <v>43.058010000000003</v>
      </c>
      <c r="K484">
        <f>VLOOKUP(I484,Key!$A$1:$C$72,3,FALSE)</f>
        <v>-87.877300000000005</v>
      </c>
      <c r="L484" t="s">
        <v>81</v>
      </c>
      <c r="M484">
        <f>VLOOKUP(L484,Key!$A$1:$C$72,2,FALSE)</f>
        <v>43.06033</v>
      </c>
      <c r="N484">
        <f>VLOOKUP(L484,Key!$A$1:$C$72,3,FALSE)</f>
        <v>-87.89546</v>
      </c>
      <c r="O484">
        <v>32</v>
      </c>
      <c r="P484">
        <v>3</v>
      </c>
      <c r="Q484">
        <v>4.8</v>
      </c>
      <c r="R484">
        <v>4.5999999999999996</v>
      </c>
      <c r="S484">
        <v>192</v>
      </c>
      <c r="T484">
        <f t="shared" si="71"/>
        <v>-1</v>
      </c>
      <c r="U484" s="1">
        <v>42805</v>
      </c>
      <c r="V484" s="3">
        <f t="shared" si="65"/>
        <v>42795</v>
      </c>
      <c r="W484" s="4">
        <f t="shared" si="72"/>
        <v>42805</v>
      </c>
      <c r="X484" s="1" t="str">
        <f t="shared" si="66"/>
        <v>Saturday</v>
      </c>
      <c r="Y484" s="2">
        <v>0.54341435185185183</v>
      </c>
      <c r="Z484" s="2">
        <f t="shared" si="67"/>
        <v>0.54166666666666663</v>
      </c>
      <c r="AA484">
        <f>1</f>
        <v>1</v>
      </c>
      <c r="AB484" s="1">
        <v>42805</v>
      </c>
      <c r="AC484" s="3">
        <f t="shared" si="68"/>
        <v>42795</v>
      </c>
      <c r="AD484" s="4">
        <f t="shared" si="73"/>
        <v>42805</v>
      </c>
      <c r="AE484" s="1" t="str">
        <f t="shared" si="69"/>
        <v>Saturday</v>
      </c>
      <c r="AF484" s="2">
        <v>0.56532407407407403</v>
      </c>
      <c r="AG484" s="2">
        <f t="shared" si="70"/>
        <v>0.58333333333333326</v>
      </c>
      <c r="AH484" t="s">
        <v>27</v>
      </c>
    </row>
    <row r="485" spans="1:34" x14ac:dyDescent="0.25">
      <c r="A485">
        <v>1242204</v>
      </c>
      <c r="B485" t="s">
        <v>88</v>
      </c>
      <c r="E485">
        <v>53202</v>
      </c>
      <c r="F485" t="s">
        <v>23</v>
      </c>
      <c r="G485" t="s">
        <v>89</v>
      </c>
      <c r="H485">
        <v>967</v>
      </c>
      <c r="I485" t="s">
        <v>69</v>
      </c>
      <c r="J485">
        <f>VLOOKUP(I485,Key!$A$1:$C$72,2,FALSE)</f>
        <v>43.048200000000001</v>
      </c>
      <c r="K485">
        <f>VLOOKUP(I485,Key!$A$1:$C$72,3,FALSE)</f>
        <v>-87.900859999999994</v>
      </c>
      <c r="L485" t="s">
        <v>82</v>
      </c>
      <c r="M485">
        <f>VLOOKUP(L485,Key!$A$1:$C$72,2,FALSE)</f>
        <v>43.026229999999998</v>
      </c>
      <c r="N485">
        <f>VLOOKUP(L485,Key!$A$1:$C$72,3,FALSE)</f>
        <v>-87.912809999999993</v>
      </c>
      <c r="O485">
        <v>12</v>
      </c>
      <c r="P485">
        <v>3</v>
      </c>
      <c r="Q485">
        <v>1.8</v>
      </c>
      <c r="R485">
        <v>1.7</v>
      </c>
      <c r="S485">
        <v>72</v>
      </c>
      <c r="T485">
        <f t="shared" si="71"/>
        <v>-1</v>
      </c>
      <c r="U485" s="1">
        <v>42805</v>
      </c>
      <c r="V485" s="3">
        <f t="shared" si="65"/>
        <v>42795</v>
      </c>
      <c r="W485" s="4">
        <f t="shared" si="72"/>
        <v>42805</v>
      </c>
      <c r="X485" s="1" t="str">
        <f t="shared" si="66"/>
        <v>Saturday</v>
      </c>
      <c r="Y485" s="2">
        <v>0.64414351851851859</v>
      </c>
      <c r="Z485" s="2">
        <f t="shared" si="67"/>
        <v>0.625</v>
      </c>
      <c r="AA485">
        <f>1</f>
        <v>1</v>
      </c>
      <c r="AB485" s="1">
        <v>42805</v>
      </c>
      <c r="AC485" s="3">
        <f t="shared" si="68"/>
        <v>42795</v>
      </c>
      <c r="AD485" s="4">
        <f t="shared" si="73"/>
        <v>42805</v>
      </c>
      <c r="AE485" s="1" t="str">
        <f t="shared" si="69"/>
        <v>Saturday</v>
      </c>
      <c r="AF485" s="2">
        <v>0.65271990740740737</v>
      </c>
      <c r="AG485" s="2">
        <f t="shared" si="70"/>
        <v>0.66666666666666663</v>
      </c>
      <c r="AH485" t="s">
        <v>27</v>
      </c>
    </row>
    <row r="486" spans="1:34" x14ac:dyDescent="0.25">
      <c r="A486">
        <v>1532724</v>
      </c>
      <c r="B486" t="s">
        <v>88</v>
      </c>
      <c r="E486">
        <v>52722</v>
      </c>
      <c r="F486" t="s">
        <v>23</v>
      </c>
      <c r="G486" t="s">
        <v>89</v>
      </c>
      <c r="H486">
        <v>5509</v>
      </c>
      <c r="I486" t="s">
        <v>74</v>
      </c>
      <c r="J486">
        <f>VLOOKUP(I486,Key!$A$1:$C$72,2,FALSE)</f>
        <v>43.040154000000001</v>
      </c>
      <c r="K486">
        <f>VLOOKUP(I486,Key!$A$1:$C$72,3,FALSE)</f>
        <v>-87.932113000000001</v>
      </c>
      <c r="L486" t="s">
        <v>73</v>
      </c>
      <c r="M486">
        <f>VLOOKUP(L486,Key!$A$1:$C$72,2,FALSE)</f>
        <v>43.040349999999997</v>
      </c>
      <c r="N486">
        <f>VLOOKUP(L486,Key!$A$1:$C$72,3,FALSE)</f>
        <v>-87.920760000000001</v>
      </c>
      <c r="O486">
        <v>11</v>
      </c>
      <c r="P486">
        <v>3</v>
      </c>
      <c r="Q486">
        <v>1.7</v>
      </c>
      <c r="R486">
        <v>1.6</v>
      </c>
      <c r="S486">
        <v>66</v>
      </c>
      <c r="T486">
        <f t="shared" si="71"/>
        <v>-1</v>
      </c>
      <c r="U486" s="1">
        <v>42806</v>
      </c>
      <c r="V486" s="3">
        <f t="shared" si="65"/>
        <v>42795</v>
      </c>
      <c r="W486" s="4">
        <f t="shared" si="72"/>
        <v>42806</v>
      </c>
      <c r="X486" s="1" t="str">
        <f t="shared" si="66"/>
        <v>Sunday</v>
      </c>
      <c r="Y486" s="2">
        <v>4.7233796296296295E-2</v>
      </c>
      <c r="Z486" s="2">
        <f t="shared" si="67"/>
        <v>4.1666666666666664E-2</v>
      </c>
      <c r="AA486">
        <f>1</f>
        <v>1</v>
      </c>
      <c r="AB486" s="1">
        <v>42806</v>
      </c>
      <c r="AC486" s="3">
        <f t="shared" si="68"/>
        <v>42795</v>
      </c>
      <c r="AD486" s="4">
        <f t="shared" si="73"/>
        <v>42806</v>
      </c>
      <c r="AE486" s="1" t="str">
        <f t="shared" si="69"/>
        <v>Sunday</v>
      </c>
      <c r="AF486" s="2">
        <v>5.5162037037037037E-2</v>
      </c>
      <c r="AG486" s="2">
        <f t="shared" si="70"/>
        <v>4.1666666666666664E-2</v>
      </c>
      <c r="AH486" t="s">
        <v>27</v>
      </c>
    </row>
    <row r="487" spans="1:34" x14ac:dyDescent="0.25">
      <c r="A487">
        <v>1528568</v>
      </c>
      <c r="B487" t="s">
        <v>88</v>
      </c>
      <c r="E487">
        <v>53202</v>
      </c>
      <c r="F487" t="s">
        <v>23</v>
      </c>
      <c r="G487" t="s">
        <v>89</v>
      </c>
      <c r="H487">
        <v>5479</v>
      </c>
      <c r="I487" t="s">
        <v>82</v>
      </c>
      <c r="J487">
        <f>VLOOKUP(I487,Key!$A$1:$C$72,2,FALSE)</f>
        <v>43.026229999999998</v>
      </c>
      <c r="K487">
        <f>VLOOKUP(I487,Key!$A$1:$C$72,3,FALSE)</f>
        <v>-87.912809999999993</v>
      </c>
      <c r="L487" t="s">
        <v>44</v>
      </c>
      <c r="M487">
        <f>VLOOKUP(L487,Key!$A$1:$C$72,2,FALSE)</f>
        <v>43.045712999999999</v>
      </c>
      <c r="N487">
        <f>VLOOKUP(L487,Key!$A$1:$C$72,3,FALSE)</f>
        <v>-87.899756999999994</v>
      </c>
      <c r="O487">
        <v>17</v>
      </c>
      <c r="P487">
        <v>3</v>
      </c>
      <c r="Q487">
        <v>2.6</v>
      </c>
      <c r="R487">
        <v>2.4</v>
      </c>
      <c r="S487">
        <v>102</v>
      </c>
      <c r="T487">
        <f t="shared" si="71"/>
        <v>-1</v>
      </c>
      <c r="U487" s="1">
        <v>42800</v>
      </c>
      <c r="V487" s="3">
        <f t="shared" si="65"/>
        <v>42795</v>
      </c>
      <c r="W487" s="4">
        <f t="shared" si="72"/>
        <v>42800</v>
      </c>
      <c r="X487" s="1" t="str">
        <f t="shared" si="66"/>
        <v>Monday</v>
      </c>
      <c r="Y487" s="2">
        <v>0.78255787037037028</v>
      </c>
      <c r="Z487" s="2">
        <f t="shared" si="67"/>
        <v>0.79166666666666663</v>
      </c>
      <c r="AA487">
        <f>1</f>
        <v>1</v>
      </c>
      <c r="AB487" s="1">
        <v>42800</v>
      </c>
      <c r="AC487" s="3">
        <f t="shared" si="68"/>
        <v>42795</v>
      </c>
      <c r="AD487" s="4">
        <f t="shared" si="73"/>
        <v>42800</v>
      </c>
      <c r="AE487" s="1" t="str">
        <f t="shared" si="69"/>
        <v>Monday</v>
      </c>
      <c r="AF487" s="2">
        <v>0.79440972222222228</v>
      </c>
      <c r="AG487" s="2">
        <f t="shared" si="70"/>
        <v>0.79166666666666663</v>
      </c>
      <c r="AH487" t="s">
        <v>27</v>
      </c>
    </row>
    <row r="488" spans="1:34" x14ac:dyDescent="0.25">
      <c r="A488">
        <v>1528650</v>
      </c>
      <c r="B488" t="s">
        <v>88</v>
      </c>
      <c r="E488">
        <v>53188</v>
      </c>
      <c r="F488" t="s">
        <v>23</v>
      </c>
      <c r="G488" t="s">
        <v>89</v>
      </c>
      <c r="H488">
        <v>11169</v>
      </c>
      <c r="I488" t="s">
        <v>51</v>
      </c>
      <c r="J488">
        <f>VLOOKUP(I488,Key!$A$1:$C$72,2,FALSE)</f>
        <v>43.05536</v>
      </c>
      <c r="K488">
        <f>VLOOKUP(I488,Key!$A$1:$C$72,3,FALSE)</f>
        <v>-87.90504</v>
      </c>
      <c r="L488" t="s">
        <v>51</v>
      </c>
      <c r="M488">
        <f>VLOOKUP(L488,Key!$A$1:$C$72,2,FALSE)</f>
        <v>43.05536</v>
      </c>
      <c r="N488">
        <f>VLOOKUP(L488,Key!$A$1:$C$72,3,FALSE)</f>
        <v>-87.90504</v>
      </c>
      <c r="O488">
        <v>28</v>
      </c>
      <c r="P488">
        <v>3</v>
      </c>
      <c r="Q488">
        <v>4.2</v>
      </c>
      <c r="R488">
        <v>4</v>
      </c>
      <c r="S488">
        <v>168</v>
      </c>
      <c r="T488">
        <f t="shared" si="71"/>
        <v>-1</v>
      </c>
      <c r="U488" s="1">
        <v>42801</v>
      </c>
      <c r="V488" s="3">
        <f t="shared" si="65"/>
        <v>42795</v>
      </c>
      <c r="W488" s="4">
        <f t="shared" si="72"/>
        <v>42801</v>
      </c>
      <c r="X488" s="1" t="str">
        <f t="shared" si="66"/>
        <v>Tuesday</v>
      </c>
      <c r="Y488" s="2">
        <v>0.12917824074074075</v>
      </c>
      <c r="Z488" s="2">
        <f t="shared" si="67"/>
        <v>0.125</v>
      </c>
      <c r="AA488">
        <f>1</f>
        <v>1</v>
      </c>
      <c r="AB488" s="1">
        <v>42801</v>
      </c>
      <c r="AC488" s="3">
        <f t="shared" si="68"/>
        <v>42795</v>
      </c>
      <c r="AD488" s="4">
        <f t="shared" si="73"/>
        <v>42801</v>
      </c>
      <c r="AE488" s="1" t="str">
        <f t="shared" si="69"/>
        <v>Tuesday</v>
      </c>
      <c r="AF488" s="2">
        <v>0.14900462962962963</v>
      </c>
      <c r="AG488" s="2">
        <f t="shared" si="70"/>
        <v>0.16666666666666666</v>
      </c>
      <c r="AH488" t="s">
        <v>35</v>
      </c>
    </row>
    <row r="489" spans="1:34" x14ac:dyDescent="0.25">
      <c r="A489">
        <v>1528494</v>
      </c>
      <c r="B489" t="s">
        <v>88</v>
      </c>
      <c r="E489">
        <v>53221</v>
      </c>
      <c r="F489" t="s">
        <v>23</v>
      </c>
      <c r="G489" t="s">
        <v>89</v>
      </c>
      <c r="H489">
        <v>5584</v>
      </c>
      <c r="I489" t="s">
        <v>47</v>
      </c>
      <c r="J489">
        <f>VLOOKUP(I489,Key!$A$1:$C$72,2,FALSE)</f>
        <v>43.049230000000001</v>
      </c>
      <c r="K489">
        <f>VLOOKUP(I489,Key!$A$1:$C$72,3,FALSE)</f>
        <v>-87.911940000000001</v>
      </c>
      <c r="L489" t="s">
        <v>73</v>
      </c>
      <c r="M489">
        <f>VLOOKUP(L489,Key!$A$1:$C$72,2,FALSE)</f>
        <v>43.040349999999997</v>
      </c>
      <c r="N489">
        <f>VLOOKUP(L489,Key!$A$1:$C$72,3,FALSE)</f>
        <v>-87.920760000000001</v>
      </c>
      <c r="O489">
        <v>9</v>
      </c>
      <c r="P489">
        <v>3</v>
      </c>
      <c r="Q489">
        <v>1.4</v>
      </c>
      <c r="R489">
        <v>1.3</v>
      </c>
      <c r="S489">
        <v>54</v>
      </c>
      <c r="T489">
        <f t="shared" si="71"/>
        <v>-1</v>
      </c>
      <c r="U489" s="1">
        <v>42801</v>
      </c>
      <c r="V489" s="3">
        <f t="shared" si="65"/>
        <v>42795</v>
      </c>
      <c r="W489" s="4">
        <f t="shared" si="72"/>
        <v>42801</v>
      </c>
      <c r="X489" s="1" t="str">
        <f t="shared" si="66"/>
        <v>Tuesday</v>
      </c>
      <c r="Y489" s="2">
        <v>0.3654398148148148</v>
      </c>
      <c r="Z489" s="2">
        <f t="shared" si="67"/>
        <v>0.375</v>
      </c>
      <c r="AA489">
        <f>1</f>
        <v>1</v>
      </c>
      <c r="AB489" s="1">
        <v>42801</v>
      </c>
      <c r="AC489" s="3">
        <f t="shared" si="68"/>
        <v>42795</v>
      </c>
      <c r="AD489" s="4">
        <f t="shared" si="73"/>
        <v>42801</v>
      </c>
      <c r="AE489" s="1" t="str">
        <f t="shared" si="69"/>
        <v>Tuesday</v>
      </c>
      <c r="AF489" s="2">
        <v>0.37185185185185188</v>
      </c>
      <c r="AG489" s="2">
        <f t="shared" si="70"/>
        <v>0.375</v>
      </c>
      <c r="AH489" t="s">
        <v>27</v>
      </c>
    </row>
    <row r="490" spans="1:34" x14ac:dyDescent="0.25">
      <c r="A490">
        <v>1528677</v>
      </c>
      <c r="B490" t="s">
        <v>88</v>
      </c>
      <c r="E490">
        <v>53211</v>
      </c>
      <c r="F490" t="s">
        <v>23</v>
      </c>
      <c r="G490" t="s">
        <v>89</v>
      </c>
      <c r="H490">
        <v>11072</v>
      </c>
      <c r="I490" t="s">
        <v>66</v>
      </c>
      <c r="J490">
        <f>VLOOKUP(I490,Key!$A$1:$C$72,2,FALSE)</f>
        <v>43.060155999999999</v>
      </c>
      <c r="K490">
        <f>VLOOKUP(I490,Key!$A$1:$C$72,3,FALSE)</f>
        <v>-87.881258000000003</v>
      </c>
      <c r="L490" t="s">
        <v>62</v>
      </c>
      <c r="M490">
        <f>VLOOKUP(L490,Key!$A$1:$C$72,2,FALSE)</f>
        <v>43.058010000000003</v>
      </c>
      <c r="N490">
        <f>VLOOKUP(L490,Key!$A$1:$C$72,3,FALSE)</f>
        <v>-87.877300000000005</v>
      </c>
      <c r="O490">
        <v>51</v>
      </c>
      <c r="P490">
        <v>6</v>
      </c>
      <c r="Q490">
        <v>7.7</v>
      </c>
      <c r="R490">
        <v>7.3</v>
      </c>
      <c r="S490">
        <v>306</v>
      </c>
      <c r="T490">
        <f t="shared" si="71"/>
        <v>-1</v>
      </c>
      <c r="U490" s="1">
        <v>42801</v>
      </c>
      <c r="V490" s="3">
        <f t="shared" si="65"/>
        <v>42795</v>
      </c>
      <c r="W490" s="4">
        <f t="shared" si="72"/>
        <v>42801</v>
      </c>
      <c r="X490" s="1" t="str">
        <f t="shared" si="66"/>
        <v>Tuesday</v>
      </c>
      <c r="Y490" s="2">
        <v>0.38930555555555557</v>
      </c>
      <c r="Z490" s="2">
        <f t="shared" si="67"/>
        <v>0.375</v>
      </c>
      <c r="AA490">
        <f>1</f>
        <v>1</v>
      </c>
      <c r="AB490" s="1">
        <v>42801</v>
      </c>
      <c r="AC490" s="3">
        <f t="shared" si="68"/>
        <v>42795</v>
      </c>
      <c r="AD490" s="4">
        <f t="shared" si="73"/>
        <v>42801</v>
      </c>
      <c r="AE490" s="1" t="str">
        <f t="shared" si="69"/>
        <v>Tuesday</v>
      </c>
      <c r="AF490" s="2">
        <v>0.42443287037037036</v>
      </c>
      <c r="AG490" s="2">
        <f t="shared" si="70"/>
        <v>0.41666666666666663</v>
      </c>
      <c r="AH490" t="s">
        <v>27</v>
      </c>
    </row>
    <row r="491" spans="1:34" x14ac:dyDescent="0.25">
      <c r="A491">
        <v>1528495</v>
      </c>
      <c r="B491" t="s">
        <v>88</v>
      </c>
      <c r="E491">
        <v>54115</v>
      </c>
      <c r="F491" t="s">
        <v>23</v>
      </c>
      <c r="G491" t="s">
        <v>89</v>
      </c>
      <c r="H491">
        <v>11066</v>
      </c>
      <c r="I491" t="s">
        <v>44</v>
      </c>
      <c r="J491">
        <f>VLOOKUP(I491,Key!$A$1:$C$72,2,FALSE)</f>
        <v>43.045712999999999</v>
      </c>
      <c r="K491">
        <f>VLOOKUP(I491,Key!$A$1:$C$72,3,FALSE)</f>
        <v>-87.899756999999994</v>
      </c>
      <c r="L491" t="s">
        <v>34</v>
      </c>
      <c r="M491">
        <f>VLOOKUP(L491,Key!$A$1:$C$72,2,FALSE)</f>
        <v>43.036900000000003</v>
      </c>
      <c r="N491">
        <f>VLOOKUP(L491,Key!$A$1:$C$72,3,FALSE)</f>
        <v>-87.89667</v>
      </c>
      <c r="O491">
        <v>38</v>
      </c>
      <c r="P491">
        <v>6</v>
      </c>
      <c r="Q491">
        <v>5.7</v>
      </c>
      <c r="R491">
        <v>5.4</v>
      </c>
      <c r="S491">
        <v>228</v>
      </c>
      <c r="T491">
        <f t="shared" si="71"/>
        <v>-1</v>
      </c>
      <c r="U491" s="1">
        <v>42801</v>
      </c>
      <c r="V491" s="3">
        <f t="shared" si="65"/>
        <v>42795</v>
      </c>
      <c r="W491" s="4">
        <f t="shared" si="72"/>
        <v>42801</v>
      </c>
      <c r="X491" s="1" t="str">
        <f t="shared" si="66"/>
        <v>Tuesday</v>
      </c>
      <c r="Y491" s="2">
        <v>0.48325231481481484</v>
      </c>
      <c r="Z491" s="2">
        <f t="shared" si="67"/>
        <v>0.5</v>
      </c>
      <c r="AA491">
        <f>1</f>
        <v>1</v>
      </c>
      <c r="AB491" s="1">
        <v>42801</v>
      </c>
      <c r="AC491" s="3">
        <f t="shared" si="68"/>
        <v>42795</v>
      </c>
      <c r="AD491" s="4">
        <f t="shared" si="73"/>
        <v>42801</v>
      </c>
      <c r="AE491" s="1" t="str">
        <f t="shared" si="69"/>
        <v>Tuesday</v>
      </c>
      <c r="AF491" s="2">
        <v>0.50960648148148147</v>
      </c>
      <c r="AG491" s="2">
        <f t="shared" si="70"/>
        <v>0.5</v>
      </c>
      <c r="AH491" t="s">
        <v>27</v>
      </c>
    </row>
    <row r="492" spans="1:34" x14ac:dyDescent="0.25">
      <c r="A492">
        <v>1409956</v>
      </c>
      <c r="B492" t="s">
        <v>88</v>
      </c>
      <c r="E492">
        <v>53089</v>
      </c>
      <c r="F492" t="s">
        <v>23</v>
      </c>
      <c r="G492" t="s">
        <v>89</v>
      </c>
      <c r="H492">
        <v>11081</v>
      </c>
      <c r="I492" t="s">
        <v>74</v>
      </c>
      <c r="J492">
        <f>VLOOKUP(I492,Key!$A$1:$C$72,2,FALSE)</f>
        <v>43.040154000000001</v>
      </c>
      <c r="K492">
        <f>VLOOKUP(I492,Key!$A$1:$C$72,3,FALSE)</f>
        <v>-87.932113000000001</v>
      </c>
      <c r="L492" t="s">
        <v>85</v>
      </c>
      <c r="M492">
        <f>VLOOKUP(L492,Key!$A$1:$C$72,2,FALSE)</f>
        <v>43.041646999999998</v>
      </c>
      <c r="N492">
        <f>VLOOKUP(L492,Key!$A$1:$C$72,3,FALSE)</f>
        <v>-87.927257999999995</v>
      </c>
      <c r="O492">
        <v>16</v>
      </c>
      <c r="P492">
        <v>3</v>
      </c>
      <c r="Q492">
        <v>2.4</v>
      </c>
      <c r="R492">
        <v>2.2999999999999998</v>
      </c>
      <c r="S492">
        <v>96</v>
      </c>
      <c r="T492">
        <f t="shared" si="71"/>
        <v>-1</v>
      </c>
      <c r="U492" s="1">
        <v>42798</v>
      </c>
      <c r="V492" s="3">
        <f t="shared" si="65"/>
        <v>42795</v>
      </c>
      <c r="W492" s="4">
        <f t="shared" si="72"/>
        <v>42798</v>
      </c>
      <c r="X492" s="1" t="str">
        <f t="shared" si="66"/>
        <v>Saturday</v>
      </c>
      <c r="Y492" s="2">
        <v>6.3877314814814817E-2</v>
      </c>
      <c r="Z492" s="2">
        <f t="shared" si="67"/>
        <v>8.3333333333333329E-2</v>
      </c>
      <c r="AA492">
        <f>1</f>
        <v>1</v>
      </c>
      <c r="AB492" s="1">
        <v>42798</v>
      </c>
      <c r="AC492" s="3">
        <f t="shared" si="68"/>
        <v>42795</v>
      </c>
      <c r="AD492" s="4">
        <f t="shared" si="73"/>
        <v>42798</v>
      </c>
      <c r="AE492" s="1" t="str">
        <f t="shared" si="69"/>
        <v>Saturday</v>
      </c>
      <c r="AF492" s="2">
        <v>7.4456018518518519E-2</v>
      </c>
      <c r="AG492" s="2">
        <f t="shared" si="70"/>
        <v>8.3333333333333329E-2</v>
      </c>
      <c r="AH492" t="s">
        <v>27</v>
      </c>
    </row>
    <row r="493" spans="1:34" x14ac:dyDescent="0.25">
      <c r="A493">
        <v>1147177</v>
      </c>
      <c r="B493" t="s">
        <v>88</v>
      </c>
      <c r="E493">
        <v>53212</v>
      </c>
      <c r="F493" t="s">
        <v>23</v>
      </c>
      <c r="G493" t="s">
        <v>89</v>
      </c>
      <c r="H493">
        <v>11168</v>
      </c>
      <c r="I493" t="s">
        <v>47</v>
      </c>
      <c r="J493">
        <f>VLOOKUP(I493,Key!$A$1:$C$72,2,FALSE)</f>
        <v>43.049230000000001</v>
      </c>
      <c r="K493">
        <f>VLOOKUP(I493,Key!$A$1:$C$72,3,FALSE)</f>
        <v>-87.911940000000001</v>
      </c>
      <c r="L493" t="s">
        <v>92</v>
      </c>
      <c r="M493">
        <f>VLOOKUP(L493,Key!$A$1:$C$72,2,FALSE)</f>
        <v>43.069021999999997</v>
      </c>
      <c r="N493">
        <f>VLOOKUP(L493,Key!$A$1:$C$72,3,FALSE)</f>
        <v>-87.887940999999998</v>
      </c>
      <c r="O493">
        <v>24</v>
      </c>
      <c r="P493">
        <v>3</v>
      </c>
      <c r="Q493">
        <v>3.6</v>
      </c>
      <c r="R493">
        <v>3.4</v>
      </c>
      <c r="S493">
        <v>144</v>
      </c>
      <c r="T493">
        <f t="shared" si="71"/>
        <v>-1</v>
      </c>
      <c r="U493" s="1">
        <v>42798</v>
      </c>
      <c r="V493" s="3">
        <f t="shared" si="65"/>
        <v>42795</v>
      </c>
      <c r="W493" s="4">
        <f t="shared" si="72"/>
        <v>42798</v>
      </c>
      <c r="X493" s="1" t="str">
        <f t="shared" si="66"/>
        <v>Saturday</v>
      </c>
      <c r="Y493" s="2">
        <v>0.16027777777777777</v>
      </c>
      <c r="Z493" s="2">
        <f t="shared" si="67"/>
        <v>0.16666666666666666</v>
      </c>
      <c r="AA493">
        <f>1</f>
        <v>1</v>
      </c>
      <c r="AB493" s="1">
        <v>42798</v>
      </c>
      <c r="AC493" s="3">
        <f t="shared" si="68"/>
        <v>42795</v>
      </c>
      <c r="AD493" s="4">
        <f t="shared" si="73"/>
        <v>42798</v>
      </c>
      <c r="AE493" s="1" t="str">
        <f t="shared" si="69"/>
        <v>Saturday</v>
      </c>
      <c r="AF493" s="2">
        <v>0.1766550925925926</v>
      </c>
      <c r="AG493" s="2">
        <f t="shared" si="70"/>
        <v>0.16666666666666666</v>
      </c>
      <c r="AH493" t="s">
        <v>27</v>
      </c>
    </row>
    <row r="494" spans="1:34" x14ac:dyDescent="0.25">
      <c r="A494">
        <v>1526369</v>
      </c>
      <c r="B494" t="s">
        <v>88</v>
      </c>
      <c r="E494">
        <v>53202</v>
      </c>
      <c r="F494" t="s">
        <v>23</v>
      </c>
      <c r="G494" t="s">
        <v>89</v>
      </c>
      <c r="H494">
        <v>11168</v>
      </c>
      <c r="I494" t="s">
        <v>92</v>
      </c>
      <c r="J494">
        <f>VLOOKUP(I494,Key!$A$1:$C$72,2,FALSE)</f>
        <v>43.069021999999997</v>
      </c>
      <c r="K494">
        <f>VLOOKUP(I494,Key!$A$1:$C$72,3,FALSE)</f>
        <v>-87.887940999999998</v>
      </c>
      <c r="L494" t="s">
        <v>69</v>
      </c>
      <c r="M494">
        <f>VLOOKUP(L494,Key!$A$1:$C$72,2,FALSE)</f>
        <v>43.048200000000001</v>
      </c>
      <c r="N494">
        <f>VLOOKUP(L494,Key!$A$1:$C$72,3,FALSE)</f>
        <v>-87.900859999999994</v>
      </c>
      <c r="O494">
        <v>21</v>
      </c>
      <c r="P494">
        <v>3</v>
      </c>
      <c r="Q494">
        <v>3.2</v>
      </c>
      <c r="R494">
        <v>3</v>
      </c>
      <c r="S494">
        <v>126</v>
      </c>
      <c r="T494">
        <f t="shared" si="71"/>
        <v>-1</v>
      </c>
      <c r="U494" s="1">
        <v>42798</v>
      </c>
      <c r="V494" s="3">
        <f t="shared" si="65"/>
        <v>42795</v>
      </c>
      <c r="W494" s="4">
        <f t="shared" si="72"/>
        <v>42798</v>
      </c>
      <c r="X494" s="1" t="str">
        <f t="shared" si="66"/>
        <v>Saturday</v>
      </c>
      <c r="Y494" s="2">
        <v>0.64217592592592598</v>
      </c>
      <c r="Z494" s="2">
        <f t="shared" si="67"/>
        <v>0.625</v>
      </c>
      <c r="AA494">
        <f>1</f>
        <v>1</v>
      </c>
      <c r="AB494" s="1">
        <v>42798</v>
      </c>
      <c r="AC494" s="3">
        <f t="shared" si="68"/>
        <v>42795</v>
      </c>
      <c r="AD494" s="4">
        <f t="shared" si="73"/>
        <v>42798</v>
      </c>
      <c r="AE494" s="1" t="str">
        <f t="shared" si="69"/>
        <v>Saturday</v>
      </c>
      <c r="AF494" s="2">
        <v>0.65630787037037031</v>
      </c>
      <c r="AG494" s="2">
        <f t="shared" si="70"/>
        <v>0.66666666666666663</v>
      </c>
      <c r="AH494" t="s">
        <v>27</v>
      </c>
    </row>
    <row r="495" spans="1:34" x14ac:dyDescent="0.25">
      <c r="A495">
        <v>1526493</v>
      </c>
      <c r="B495" t="s">
        <v>88</v>
      </c>
      <c r="E495">
        <v>7423</v>
      </c>
      <c r="F495" t="s">
        <v>23</v>
      </c>
      <c r="G495" t="s">
        <v>89</v>
      </c>
      <c r="H495">
        <v>11054</v>
      </c>
      <c r="I495" t="s">
        <v>73</v>
      </c>
      <c r="J495">
        <f>VLOOKUP(I495,Key!$A$1:$C$72,2,FALSE)</f>
        <v>43.040349999999997</v>
      </c>
      <c r="K495">
        <f>VLOOKUP(I495,Key!$A$1:$C$72,3,FALSE)</f>
        <v>-87.920760000000001</v>
      </c>
      <c r="L495" t="s">
        <v>74</v>
      </c>
      <c r="M495">
        <f>VLOOKUP(L495,Key!$A$1:$C$72,2,FALSE)</f>
        <v>43.040154000000001</v>
      </c>
      <c r="N495">
        <f>VLOOKUP(L495,Key!$A$1:$C$72,3,FALSE)</f>
        <v>-87.932113000000001</v>
      </c>
      <c r="O495">
        <v>6</v>
      </c>
      <c r="P495">
        <v>3</v>
      </c>
      <c r="Q495">
        <v>0.9</v>
      </c>
      <c r="R495">
        <v>0.9</v>
      </c>
      <c r="S495">
        <v>36</v>
      </c>
      <c r="T495">
        <f t="shared" si="71"/>
        <v>-1</v>
      </c>
      <c r="U495" s="1">
        <v>42798</v>
      </c>
      <c r="V495" s="3">
        <f t="shared" si="65"/>
        <v>42795</v>
      </c>
      <c r="W495" s="4">
        <f t="shared" si="72"/>
        <v>42798</v>
      </c>
      <c r="X495" s="1" t="str">
        <f t="shared" si="66"/>
        <v>Saturday</v>
      </c>
      <c r="Y495" s="2">
        <v>0.68637731481481479</v>
      </c>
      <c r="Z495" s="2">
        <f t="shared" si="67"/>
        <v>0.66666666666666663</v>
      </c>
      <c r="AA495">
        <f>1</f>
        <v>1</v>
      </c>
      <c r="AB495" s="1">
        <v>42798</v>
      </c>
      <c r="AC495" s="3">
        <f t="shared" si="68"/>
        <v>42795</v>
      </c>
      <c r="AD495" s="4">
        <f t="shared" si="73"/>
        <v>42798</v>
      </c>
      <c r="AE495" s="1" t="str">
        <f t="shared" si="69"/>
        <v>Saturday</v>
      </c>
      <c r="AF495" s="2">
        <v>0.69034722222222233</v>
      </c>
      <c r="AG495" s="2">
        <f t="shared" si="70"/>
        <v>0.70833333333333326</v>
      </c>
      <c r="AH495" t="s">
        <v>27</v>
      </c>
    </row>
    <row r="496" spans="1:34" x14ac:dyDescent="0.25">
      <c r="A496">
        <v>1526603</v>
      </c>
      <c r="B496" t="s">
        <v>88</v>
      </c>
      <c r="E496">
        <v>53150</v>
      </c>
      <c r="F496" t="s">
        <v>23</v>
      </c>
      <c r="G496" t="s">
        <v>89</v>
      </c>
      <c r="H496">
        <v>5453</v>
      </c>
      <c r="I496" t="s">
        <v>41</v>
      </c>
      <c r="J496">
        <f>VLOOKUP(I496,Key!$A$1:$C$72,2,FALSE)</f>
        <v>43.04824</v>
      </c>
      <c r="K496">
        <f>VLOOKUP(I496,Key!$A$1:$C$72,3,FALSE)</f>
        <v>-87.904970000000006</v>
      </c>
      <c r="L496" t="s">
        <v>41</v>
      </c>
      <c r="M496">
        <f>VLOOKUP(L496,Key!$A$1:$C$72,2,FALSE)</f>
        <v>43.04824</v>
      </c>
      <c r="N496">
        <f>VLOOKUP(L496,Key!$A$1:$C$72,3,FALSE)</f>
        <v>-87.904970000000006</v>
      </c>
      <c r="O496">
        <v>34</v>
      </c>
      <c r="P496">
        <v>3</v>
      </c>
      <c r="Q496">
        <v>5.0999999999999996</v>
      </c>
      <c r="R496">
        <v>4.8</v>
      </c>
      <c r="S496">
        <v>204</v>
      </c>
      <c r="T496">
        <f t="shared" si="71"/>
        <v>-1</v>
      </c>
      <c r="U496" s="1">
        <v>42798</v>
      </c>
      <c r="V496" s="3">
        <f t="shared" si="65"/>
        <v>42795</v>
      </c>
      <c r="W496" s="4">
        <f t="shared" si="72"/>
        <v>42798</v>
      </c>
      <c r="X496" s="1" t="str">
        <f t="shared" si="66"/>
        <v>Saturday</v>
      </c>
      <c r="Y496" s="2">
        <v>0.72765046296296287</v>
      </c>
      <c r="Z496" s="2">
        <f t="shared" si="67"/>
        <v>0.70833333333333326</v>
      </c>
      <c r="AA496">
        <f>1</f>
        <v>1</v>
      </c>
      <c r="AB496" s="1">
        <v>42798</v>
      </c>
      <c r="AC496" s="3">
        <f t="shared" si="68"/>
        <v>42795</v>
      </c>
      <c r="AD496" s="4">
        <f t="shared" si="73"/>
        <v>42798</v>
      </c>
      <c r="AE496" s="1" t="str">
        <f t="shared" si="69"/>
        <v>Saturday</v>
      </c>
      <c r="AF496" s="2">
        <v>0.75074074074074071</v>
      </c>
      <c r="AG496" s="2">
        <f t="shared" si="70"/>
        <v>0.75</v>
      </c>
      <c r="AH496" t="s">
        <v>35</v>
      </c>
    </row>
    <row r="497" spans="1:34" x14ac:dyDescent="0.25">
      <c r="A497">
        <v>1526787</v>
      </c>
      <c r="B497" t="s">
        <v>88</v>
      </c>
      <c r="E497">
        <v>53051</v>
      </c>
      <c r="F497" t="s">
        <v>23</v>
      </c>
      <c r="G497" t="s">
        <v>89</v>
      </c>
      <c r="H497">
        <v>5565</v>
      </c>
      <c r="I497" t="s">
        <v>68</v>
      </c>
      <c r="J497">
        <f>VLOOKUP(I497,Key!$A$1:$C$72,2,FALSE)</f>
        <v>43.04804</v>
      </c>
      <c r="K497">
        <f>VLOOKUP(I497,Key!$A$1:$C$72,3,FALSE)</f>
        <v>-87.896720000000002</v>
      </c>
      <c r="L497" t="s">
        <v>68</v>
      </c>
      <c r="M497">
        <f>VLOOKUP(L497,Key!$A$1:$C$72,2,FALSE)</f>
        <v>43.04804</v>
      </c>
      <c r="N497">
        <f>VLOOKUP(L497,Key!$A$1:$C$72,3,FALSE)</f>
        <v>-87.896720000000002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f t="shared" si="71"/>
        <v>-1</v>
      </c>
      <c r="U497" s="1">
        <v>42799</v>
      </c>
      <c r="V497" s="3">
        <f t="shared" si="65"/>
        <v>42795</v>
      </c>
      <c r="W497" s="4">
        <f t="shared" si="72"/>
        <v>42799</v>
      </c>
      <c r="X497" s="1" t="str">
        <f t="shared" si="66"/>
        <v>Sunday</v>
      </c>
      <c r="Y497" s="2">
        <v>0.15839120370370371</v>
      </c>
      <c r="Z497" s="2">
        <f t="shared" si="67"/>
        <v>0.16666666666666666</v>
      </c>
      <c r="AA497">
        <f>1</f>
        <v>1</v>
      </c>
      <c r="AB497" s="1">
        <v>42799</v>
      </c>
      <c r="AC497" s="3">
        <f t="shared" si="68"/>
        <v>42795</v>
      </c>
      <c r="AD497" s="4">
        <f t="shared" si="73"/>
        <v>42799</v>
      </c>
      <c r="AE497" s="1" t="str">
        <f t="shared" si="69"/>
        <v>Sunday</v>
      </c>
      <c r="AF497" s="2">
        <v>0.15872685185185184</v>
      </c>
      <c r="AG497" s="2">
        <f t="shared" si="70"/>
        <v>0.16666666666666666</v>
      </c>
      <c r="AH497" t="s">
        <v>35</v>
      </c>
    </row>
    <row r="498" spans="1:34" x14ac:dyDescent="0.25">
      <c r="A498">
        <v>1527421</v>
      </c>
      <c r="B498" t="s">
        <v>88</v>
      </c>
      <c r="E498">
        <v>52162</v>
      </c>
      <c r="F498" t="s">
        <v>23</v>
      </c>
      <c r="G498" t="s">
        <v>89</v>
      </c>
      <c r="H498">
        <v>15</v>
      </c>
      <c r="I498" t="s">
        <v>73</v>
      </c>
      <c r="J498">
        <f>VLOOKUP(I498,Key!$A$1:$C$72,2,FALSE)</f>
        <v>43.040349999999997</v>
      </c>
      <c r="K498">
        <f>VLOOKUP(I498,Key!$A$1:$C$72,3,FALSE)</f>
        <v>-87.920760000000001</v>
      </c>
      <c r="L498" t="s">
        <v>34</v>
      </c>
      <c r="M498">
        <f>VLOOKUP(L498,Key!$A$1:$C$72,2,FALSE)</f>
        <v>43.036900000000003</v>
      </c>
      <c r="N498">
        <f>VLOOKUP(L498,Key!$A$1:$C$72,3,FALSE)</f>
        <v>-87.89667</v>
      </c>
      <c r="O498">
        <v>63</v>
      </c>
      <c r="P498">
        <v>6</v>
      </c>
      <c r="Q498">
        <v>9.5</v>
      </c>
      <c r="R498">
        <v>9</v>
      </c>
      <c r="S498">
        <v>378</v>
      </c>
      <c r="T498">
        <f t="shared" si="71"/>
        <v>-1</v>
      </c>
      <c r="U498" s="1">
        <v>42799</v>
      </c>
      <c r="V498" s="3">
        <f t="shared" si="65"/>
        <v>42795</v>
      </c>
      <c r="W498" s="4">
        <f t="shared" si="72"/>
        <v>42799</v>
      </c>
      <c r="X498" s="1" t="str">
        <f t="shared" si="66"/>
        <v>Sunday</v>
      </c>
      <c r="Y498" s="2">
        <v>0.58474537037037033</v>
      </c>
      <c r="Z498" s="2">
        <f t="shared" si="67"/>
        <v>0.58333333333333326</v>
      </c>
      <c r="AA498">
        <f>1</f>
        <v>1</v>
      </c>
      <c r="AB498" s="1">
        <v>42799</v>
      </c>
      <c r="AC498" s="3">
        <f t="shared" si="68"/>
        <v>42795</v>
      </c>
      <c r="AD498" s="4">
        <f t="shared" si="73"/>
        <v>42799</v>
      </c>
      <c r="AE498" s="1" t="str">
        <f t="shared" si="69"/>
        <v>Sunday</v>
      </c>
      <c r="AF498" s="2">
        <v>0.6290972222222222</v>
      </c>
      <c r="AG498" s="2">
        <f t="shared" si="70"/>
        <v>0.625</v>
      </c>
      <c r="AH498" t="s">
        <v>27</v>
      </c>
    </row>
    <row r="499" spans="1:34" x14ac:dyDescent="0.25">
      <c r="A499">
        <v>1511540</v>
      </c>
      <c r="B499" t="s">
        <v>88</v>
      </c>
      <c r="E499">
        <v>60482</v>
      </c>
      <c r="F499" t="s">
        <v>23</v>
      </c>
      <c r="G499" t="s">
        <v>89</v>
      </c>
      <c r="H499">
        <v>357</v>
      </c>
      <c r="I499" t="s">
        <v>36</v>
      </c>
      <c r="J499">
        <f>VLOOKUP(I499,Key!$A$1:$C$72,2,FALSE)</f>
        <v>43.038580000000003</v>
      </c>
      <c r="K499">
        <f>VLOOKUP(I499,Key!$A$1:$C$72,3,FALSE)</f>
        <v>-87.90934</v>
      </c>
      <c r="L499" t="s">
        <v>29</v>
      </c>
      <c r="M499">
        <f>VLOOKUP(L499,Key!$A$1:$C$72,2,FALSE)</f>
        <v>43.042490000000001</v>
      </c>
      <c r="N499">
        <f>VLOOKUP(L499,Key!$A$1:$C$72,3,FALSE)</f>
        <v>-87.909959999999998</v>
      </c>
      <c r="O499">
        <v>3</v>
      </c>
      <c r="P499">
        <v>0</v>
      </c>
      <c r="Q499">
        <v>0.5</v>
      </c>
      <c r="R499">
        <v>0.4</v>
      </c>
      <c r="S499">
        <v>18</v>
      </c>
      <c r="T499">
        <f t="shared" si="71"/>
        <v>-1</v>
      </c>
      <c r="U499" s="1">
        <v>42799</v>
      </c>
      <c r="V499" s="3">
        <f t="shared" si="65"/>
        <v>42795</v>
      </c>
      <c r="W499" s="4">
        <f t="shared" si="72"/>
        <v>42799</v>
      </c>
      <c r="X499" s="1" t="str">
        <f t="shared" si="66"/>
        <v>Sunday</v>
      </c>
      <c r="Y499" s="2">
        <v>0.71961805555555547</v>
      </c>
      <c r="Z499" s="2">
        <f t="shared" si="67"/>
        <v>0.70833333333333326</v>
      </c>
      <c r="AA499">
        <f>1</f>
        <v>1</v>
      </c>
      <c r="AB499" s="1">
        <v>42799</v>
      </c>
      <c r="AC499" s="3">
        <f t="shared" si="68"/>
        <v>42795</v>
      </c>
      <c r="AD499" s="4">
        <f t="shared" si="73"/>
        <v>42799</v>
      </c>
      <c r="AE499" s="1" t="str">
        <f t="shared" si="69"/>
        <v>Sunday</v>
      </c>
      <c r="AF499" s="2">
        <v>0.72163194444444445</v>
      </c>
      <c r="AG499" s="2">
        <f t="shared" si="70"/>
        <v>0.70833333333333326</v>
      </c>
      <c r="AH499" t="s">
        <v>27</v>
      </c>
    </row>
    <row r="500" spans="1:34" x14ac:dyDescent="0.25">
      <c r="A500">
        <v>1528075</v>
      </c>
      <c r="B500" t="s">
        <v>88</v>
      </c>
      <c r="E500">
        <v>54303</v>
      </c>
      <c r="F500" t="s">
        <v>23</v>
      </c>
      <c r="G500" t="s">
        <v>89</v>
      </c>
      <c r="H500">
        <v>11101</v>
      </c>
      <c r="I500" t="s">
        <v>41</v>
      </c>
      <c r="J500">
        <f>VLOOKUP(I500,Key!$A$1:$C$72,2,FALSE)</f>
        <v>43.04824</v>
      </c>
      <c r="K500">
        <f>VLOOKUP(I500,Key!$A$1:$C$72,3,FALSE)</f>
        <v>-87.904970000000006</v>
      </c>
      <c r="L500" t="s">
        <v>70</v>
      </c>
      <c r="M500">
        <f>VLOOKUP(L500,Key!$A$1:$C$72,2,FALSE)</f>
        <v>43.053040000000003</v>
      </c>
      <c r="N500">
        <f>VLOOKUP(L500,Key!$A$1:$C$72,3,FALSE)</f>
        <v>-87.897660000000002</v>
      </c>
      <c r="O500">
        <v>548</v>
      </c>
      <c r="P500">
        <v>57</v>
      </c>
      <c r="Q500">
        <v>18</v>
      </c>
      <c r="R500">
        <v>17.100000000000001</v>
      </c>
      <c r="S500">
        <v>720</v>
      </c>
      <c r="T500">
        <f t="shared" si="71"/>
        <v>-1</v>
      </c>
      <c r="U500" s="1">
        <v>42799</v>
      </c>
      <c r="V500" s="3">
        <f t="shared" si="65"/>
        <v>42795</v>
      </c>
      <c r="W500" s="4">
        <f t="shared" si="72"/>
        <v>42799</v>
      </c>
      <c r="X500" s="1" t="str">
        <f t="shared" si="66"/>
        <v>Sunday</v>
      </c>
      <c r="Y500" s="2">
        <v>0.93935185185185188</v>
      </c>
      <c r="Z500" s="2">
        <f t="shared" si="67"/>
        <v>0.95833333333333326</v>
      </c>
      <c r="AA500">
        <f>1</f>
        <v>1</v>
      </c>
      <c r="AB500" s="1">
        <v>42800</v>
      </c>
      <c r="AC500" s="3">
        <f t="shared" si="68"/>
        <v>42795</v>
      </c>
      <c r="AD500" s="4">
        <f t="shared" si="73"/>
        <v>42800</v>
      </c>
      <c r="AE500" s="1" t="str">
        <f t="shared" si="69"/>
        <v>Monday</v>
      </c>
      <c r="AF500" s="2">
        <v>0.31998842592592591</v>
      </c>
      <c r="AG500" s="2">
        <f t="shared" si="70"/>
        <v>0.33333333333333331</v>
      </c>
      <c r="AH500" t="s">
        <v>27</v>
      </c>
    </row>
    <row r="501" spans="1:34" x14ac:dyDescent="0.25">
      <c r="A501">
        <v>1442354</v>
      </c>
      <c r="B501" t="s">
        <v>88</v>
      </c>
      <c r="E501">
        <v>53211</v>
      </c>
      <c r="F501" t="s">
        <v>23</v>
      </c>
      <c r="G501" t="s">
        <v>89</v>
      </c>
      <c r="H501">
        <v>11096</v>
      </c>
      <c r="I501" t="s">
        <v>92</v>
      </c>
      <c r="J501">
        <f>VLOOKUP(I501,Key!$A$1:$C$72,2,FALSE)</f>
        <v>43.069021999999997</v>
      </c>
      <c r="K501">
        <f>VLOOKUP(I501,Key!$A$1:$C$72,3,FALSE)</f>
        <v>-87.887940999999998</v>
      </c>
      <c r="L501" t="s">
        <v>67</v>
      </c>
      <c r="M501">
        <f>VLOOKUP(L501,Key!$A$1:$C$72,2,FALSE)</f>
        <v>43.074890000000003</v>
      </c>
      <c r="N501">
        <f>VLOOKUP(L501,Key!$A$1:$C$72,3,FALSE)</f>
        <v>-87.882810000000006</v>
      </c>
      <c r="O501">
        <v>6</v>
      </c>
      <c r="P501">
        <v>3</v>
      </c>
      <c r="Q501">
        <v>0.9</v>
      </c>
      <c r="R501">
        <v>0.9</v>
      </c>
      <c r="S501">
        <v>36</v>
      </c>
      <c r="T501">
        <f t="shared" si="71"/>
        <v>-1</v>
      </c>
      <c r="U501" s="1">
        <v>42800</v>
      </c>
      <c r="V501" s="3">
        <f t="shared" si="65"/>
        <v>42795</v>
      </c>
      <c r="W501" s="4">
        <f t="shared" si="72"/>
        <v>42800</v>
      </c>
      <c r="X501" s="1" t="str">
        <f t="shared" si="66"/>
        <v>Monday</v>
      </c>
      <c r="Y501" s="2">
        <v>0.3699884259259259</v>
      </c>
      <c r="Z501" s="2">
        <f t="shared" si="67"/>
        <v>0.375</v>
      </c>
      <c r="AA501">
        <f>1</f>
        <v>1</v>
      </c>
      <c r="AB501" s="1">
        <v>42800</v>
      </c>
      <c r="AC501" s="3">
        <f t="shared" si="68"/>
        <v>42795</v>
      </c>
      <c r="AD501" s="4">
        <f t="shared" si="73"/>
        <v>42800</v>
      </c>
      <c r="AE501" s="1" t="str">
        <f t="shared" si="69"/>
        <v>Monday</v>
      </c>
      <c r="AF501" s="2">
        <v>0.3740856481481481</v>
      </c>
      <c r="AG501" s="2">
        <f t="shared" si="70"/>
        <v>0.375</v>
      </c>
      <c r="AH501" t="s">
        <v>27</v>
      </c>
    </row>
    <row r="502" spans="1:34" x14ac:dyDescent="0.25">
      <c r="A502">
        <v>1528494</v>
      </c>
      <c r="B502" t="s">
        <v>88</v>
      </c>
      <c r="E502">
        <v>53221</v>
      </c>
      <c r="F502" t="s">
        <v>23</v>
      </c>
      <c r="G502" t="s">
        <v>89</v>
      </c>
      <c r="H502">
        <v>5584</v>
      </c>
      <c r="I502" t="s">
        <v>73</v>
      </c>
      <c r="J502">
        <f>VLOOKUP(I502,Key!$A$1:$C$72,2,FALSE)</f>
        <v>43.040349999999997</v>
      </c>
      <c r="K502">
        <f>VLOOKUP(I502,Key!$A$1:$C$72,3,FALSE)</f>
        <v>-87.920760000000001</v>
      </c>
      <c r="L502" t="s">
        <v>47</v>
      </c>
      <c r="M502">
        <f>VLOOKUP(L502,Key!$A$1:$C$72,2,FALSE)</f>
        <v>43.049230000000001</v>
      </c>
      <c r="N502">
        <f>VLOOKUP(L502,Key!$A$1:$C$72,3,FALSE)</f>
        <v>-87.911940000000001</v>
      </c>
      <c r="O502">
        <v>12</v>
      </c>
      <c r="P502">
        <v>3</v>
      </c>
      <c r="Q502">
        <v>1.8</v>
      </c>
      <c r="R502">
        <v>1.7</v>
      </c>
      <c r="S502">
        <v>72</v>
      </c>
      <c r="T502">
        <f t="shared" si="71"/>
        <v>-1</v>
      </c>
      <c r="U502" s="1">
        <v>42800</v>
      </c>
      <c r="V502" s="3">
        <f t="shared" si="65"/>
        <v>42795</v>
      </c>
      <c r="W502" s="4">
        <f t="shared" si="72"/>
        <v>42800</v>
      </c>
      <c r="X502" s="1" t="str">
        <f t="shared" si="66"/>
        <v>Monday</v>
      </c>
      <c r="Y502" s="2">
        <v>0.71725694444444443</v>
      </c>
      <c r="Z502" s="2">
        <f t="shared" si="67"/>
        <v>0.70833333333333326</v>
      </c>
      <c r="AA502">
        <f>1</f>
        <v>1</v>
      </c>
      <c r="AB502" s="1">
        <v>42800</v>
      </c>
      <c r="AC502" s="3">
        <f t="shared" si="68"/>
        <v>42795</v>
      </c>
      <c r="AD502" s="4">
        <f t="shared" si="73"/>
        <v>42800</v>
      </c>
      <c r="AE502" s="1" t="str">
        <f t="shared" si="69"/>
        <v>Monday</v>
      </c>
      <c r="AF502" s="2">
        <v>0.72501157407407402</v>
      </c>
      <c r="AG502" s="2">
        <f t="shared" si="70"/>
        <v>0.70833333333333326</v>
      </c>
      <c r="AH502" t="s">
        <v>27</v>
      </c>
    </row>
    <row r="503" spans="1:34" x14ac:dyDescent="0.25">
      <c r="A503">
        <v>1442354</v>
      </c>
      <c r="B503" t="s">
        <v>88</v>
      </c>
      <c r="E503">
        <v>53211</v>
      </c>
      <c r="F503" t="s">
        <v>23</v>
      </c>
      <c r="G503" t="s">
        <v>89</v>
      </c>
      <c r="H503">
        <v>291</v>
      </c>
      <c r="I503" t="s">
        <v>92</v>
      </c>
      <c r="J503">
        <f>VLOOKUP(I503,Key!$A$1:$C$72,2,FALSE)</f>
        <v>43.069021999999997</v>
      </c>
      <c r="K503">
        <f>VLOOKUP(I503,Key!$A$1:$C$72,3,FALSE)</f>
        <v>-87.887940999999998</v>
      </c>
      <c r="L503" t="s">
        <v>87</v>
      </c>
      <c r="M503">
        <f>VLOOKUP(L503,Key!$A$1:$C$72,2,FALSE)</f>
        <v>43.077359999999999</v>
      </c>
      <c r="N503">
        <f>VLOOKUP(L503,Key!$A$1:$C$72,3,FALSE)</f>
        <v>-87.880769999999998</v>
      </c>
      <c r="O503">
        <v>11</v>
      </c>
      <c r="P503">
        <v>3</v>
      </c>
      <c r="Q503">
        <v>1.7</v>
      </c>
      <c r="R503">
        <v>1.6</v>
      </c>
      <c r="S503">
        <v>66</v>
      </c>
      <c r="T503">
        <f t="shared" si="71"/>
        <v>-1</v>
      </c>
      <c r="U503" s="1">
        <v>42795</v>
      </c>
      <c r="V503" s="3">
        <f t="shared" si="65"/>
        <v>42795</v>
      </c>
      <c r="W503" s="4">
        <f t="shared" si="72"/>
        <v>42795</v>
      </c>
      <c r="X503" s="1" t="str">
        <f t="shared" si="66"/>
        <v>Wednesday</v>
      </c>
      <c r="Y503" s="2">
        <v>0.41127314814814814</v>
      </c>
      <c r="Z503" s="2">
        <f t="shared" si="67"/>
        <v>0.41666666666666663</v>
      </c>
      <c r="AA503">
        <f>1</f>
        <v>1</v>
      </c>
      <c r="AB503" s="1">
        <v>42795</v>
      </c>
      <c r="AC503" s="3">
        <f t="shared" si="68"/>
        <v>42795</v>
      </c>
      <c r="AD503" s="4">
        <f t="shared" si="73"/>
        <v>42795</v>
      </c>
      <c r="AE503" s="1" t="str">
        <f t="shared" si="69"/>
        <v>Wednesday</v>
      </c>
      <c r="AF503" s="2">
        <v>0.41921296296296301</v>
      </c>
      <c r="AG503" s="2">
        <f t="shared" si="70"/>
        <v>0.41666666666666663</v>
      </c>
      <c r="AH503" t="s">
        <v>27</v>
      </c>
    </row>
    <row r="504" spans="1:34" x14ac:dyDescent="0.25">
      <c r="A504">
        <v>1523614</v>
      </c>
      <c r="B504" t="s">
        <v>88</v>
      </c>
      <c r="E504">
        <v>53110</v>
      </c>
      <c r="F504" t="s">
        <v>23</v>
      </c>
      <c r="G504" t="s">
        <v>89</v>
      </c>
      <c r="H504">
        <v>199</v>
      </c>
      <c r="I504" t="s">
        <v>77</v>
      </c>
      <c r="J504">
        <f>VLOOKUP(I504,Key!$A$1:$C$72,2,FALSE)</f>
        <v>43.074655999999997</v>
      </c>
      <c r="K504">
        <f>VLOOKUP(I504,Key!$A$1:$C$72,3,FALSE)</f>
        <v>-87.889011999999994</v>
      </c>
      <c r="L504" t="s">
        <v>77</v>
      </c>
      <c r="M504">
        <f>VLOOKUP(L504,Key!$A$1:$C$72,2,FALSE)</f>
        <v>43.074655999999997</v>
      </c>
      <c r="N504">
        <f>VLOOKUP(L504,Key!$A$1:$C$72,3,FALSE)</f>
        <v>-87.889011999999994</v>
      </c>
      <c r="O504">
        <v>6</v>
      </c>
      <c r="P504">
        <v>3</v>
      </c>
      <c r="Q504">
        <v>0.9</v>
      </c>
      <c r="R504">
        <v>0.9</v>
      </c>
      <c r="S504">
        <v>36</v>
      </c>
      <c r="T504">
        <f t="shared" si="71"/>
        <v>-1</v>
      </c>
      <c r="U504" s="1">
        <v>42795</v>
      </c>
      <c r="V504" s="3">
        <f t="shared" si="65"/>
        <v>42795</v>
      </c>
      <c r="W504" s="4">
        <f t="shared" si="72"/>
        <v>42795</v>
      </c>
      <c r="X504" s="1" t="str">
        <f t="shared" si="66"/>
        <v>Wednesday</v>
      </c>
      <c r="Y504" s="2">
        <v>0.45711805555555557</v>
      </c>
      <c r="Z504" s="2">
        <f t="shared" si="67"/>
        <v>0.45833333333333331</v>
      </c>
      <c r="AA504">
        <f>1</f>
        <v>1</v>
      </c>
      <c r="AB504" s="1">
        <v>42795</v>
      </c>
      <c r="AC504" s="3">
        <f t="shared" si="68"/>
        <v>42795</v>
      </c>
      <c r="AD504" s="4">
        <f t="shared" si="73"/>
        <v>42795</v>
      </c>
      <c r="AE504" s="1" t="str">
        <f t="shared" si="69"/>
        <v>Wednesday</v>
      </c>
      <c r="AF504" s="2">
        <v>0.46120370370370373</v>
      </c>
      <c r="AG504" s="2">
        <f t="shared" si="70"/>
        <v>0.45833333333333331</v>
      </c>
      <c r="AH504" t="s">
        <v>35</v>
      </c>
    </row>
    <row r="505" spans="1:34" x14ac:dyDescent="0.25">
      <c r="A505">
        <v>1519515</v>
      </c>
      <c r="B505" t="s">
        <v>88</v>
      </c>
      <c r="E505">
        <v>91945</v>
      </c>
      <c r="F505" t="s">
        <v>23</v>
      </c>
      <c r="G505" t="s">
        <v>89</v>
      </c>
      <c r="H505">
        <v>11054</v>
      </c>
      <c r="I505" t="s">
        <v>74</v>
      </c>
      <c r="J505">
        <f>VLOOKUP(I505,Key!$A$1:$C$72,2,FALSE)</f>
        <v>43.040154000000001</v>
      </c>
      <c r="K505">
        <f>VLOOKUP(I505,Key!$A$1:$C$72,3,FALSE)</f>
        <v>-87.932113000000001</v>
      </c>
      <c r="L505" t="s">
        <v>43</v>
      </c>
      <c r="M505">
        <f>VLOOKUP(L505,Key!$A$1:$C$72,2,FALSE)</f>
        <v>43.03886</v>
      </c>
      <c r="N505">
        <f>VLOOKUP(L505,Key!$A$1:$C$72,3,FALSE)</f>
        <v>-87.902720000000002</v>
      </c>
      <c r="O505">
        <v>15</v>
      </c>
      <c r="P505">
        <v>3</v>
      </c>
      <c r="Q505">
        <v>2.2999999999999998</v>
      </c>
      <c r="R505">
        <v>2.1</v>
      </c>
      <c r="S505">
        <v>90</v>
      </c>
      <c r="T505">
        <f t="shared" si="71"/>
        <v>-1</v>
      </c>
      <c r="U505" s="1">
        <v>42796</v>
      </c>
      <c r="V505" s="3">
        <f t="shared" si="65"/>
        <v>42795</v>
      </c>
      <c r="W505" s="4">
        <f t="shared" si="72"/>
        <v>42796</v>
      </c>
      <c r="X505" s="1" t="str">
        <f t="shared" si="66"/>
        <v>Thursday</v>
      </c>
      <c r="Y505" s="2">
        <v>0.31891203703703702</v>
      </c>
      <c r="Z505" s="2">
        <f t="shared" si="67"/>
        <v>0.33333333333333331</v>
      </c>
      <c r="AA505">
        <f>1</f>
        <v>1</v>
      </c>
      <c r="AB505" s="1">
        <v>42796</v>
      </c>
      <c r="AC505" s="3">
        <f t="shared" si="68"/>
        <v>42795</v>
      </c>
      <c r="AD505" s="4">
        <f t="shared" si="73"/>
        <v>42796</v>
      </c>
      <c r="AE505" s="1" t="str">
        <f t="shared" si="69"/>
        <v>Thursday</v>
      </c>
      <c r="AF505" s="2">
        <v>0.32924768518518516</v>
      </c>
      <c r="AG505" s="2">
        <f t="shared" si="70"/>
        <v>0.33333333333333331</v>
      </c>
      <c r="AH505" t="s">
        <v>27</v>
      </c>
    </row>
    <row r="506" spans="1:34" x14ac:dyDescent="0.25">
      <c r="A506">
        <v>1524086</v>
      </c>
      <c r="B506" t="s">
        <v>88</v>
      </c>
      <c r="F506" t="s">
        <v>23</v>
      </c>
      <c r="G506" t="s">
        <v>89</v>
      </c>
      <c r="H506">
        <v>11052</v>
      </c>
      <c r="I506" t="s">
        <v>38</v>
      </c>
      <c r="J506">
        <f>VLOOKUP(I506,Key!$A$1:$C$72,2,FALSE)</f>
        <v>43.004728999999998</v>
      </c>
      <c r="K506">
        <f>VLOOKUP(I506,Key!$A$1:$C$72,3,FALSE)</f>
        <v>-87.905463999999995</v>
      </c>
      <c r="L506" t="s">
        <v>38</v>
      </c>
      <c r="M506">
        <f>VLOOKUP(L506,Key!$A$1:$C$72,2,FALSE)</f>
        <v>43.004728999999998</v>
      </c>
      <c r="N506">
        <f>VLOOKUP(L506,Key!$A$1:$C$72,3,FALSE)</f>
        <v>-87.905463999999995</v>
      </c>
      <c r="O506">
        <v>3</v>
      </c>
      <c r="P506">
        <v>0</v>
      </c>
      <c r="Q506">
        <v>0.5</v>
      </c>
      <c r="R506">
        <v>0.4</v>
      </c>
      <c r="S506">
        <v>18</v>
      </c>
      <c r="T506">
        <f t="shared" si="71"/>
        <v>-1</v>
      </c>
      <c r="U506" s="1">
        <v>42796</v>
      </c>
      <c r="V506" s="3">
        <f t="shared" si="65"/>
        <v>42795</v>
      </c>
      <c r="W506" s="4">
        <f t="shared" si="72"/>
        <v>42796</v>
      </c>
      <c r="X506" s="1" t="str">
        <f t="shared" si="66"/>
        <v>Thursday</v>
      </c>
      <c r="Y506" s="2">
        <v>0.37929398148148147</v>
      </c>
      <c r="Z506" s="2">
        <f t="shared" si="67"/>
        <v>0.375</v>
      </c>
      <c r="AA506">
        <f>1</f>
        <v>1</v>
      </c>
      <c r="AB506" s="1">
        <v>42796</v>
      </c>
      <c r="AC506" s="3">
        <f t="shared" si="68"/>
        <v>42795</v>
      </c>
      <c r="AD506" s="4">
        <f t="shared" si="73"/>
        <v>42796</v>
      </c>
      <c r="AE506" s="1" t="str">
        <f t="shared" si="69"/>
        <v>Thursday</v>
      </c>
      <c r="AF506" s="2">
        <v>0.38155092592592593</v>
      </c>
      <c r="AG506" s="2">
        <f t="shared" si="70"/>
        <v>0.375</v>
      </c>
      <c r="AH506" t="s">
        <v>35</v>
      </c>
    </row>
    <row r="507" spans="1:34" x14ac:dyDescent="0.25">
      <c r="A507">
        <v>1150427</v>
      </c>
      <c r="B507" t="s">
        <v>88</v>
      </c>
      <c r="E507">
        <v>53233</v>
      </c>
      <c r="F507" t="s">
        <v>23</v>
      </c>
      <c r="G507" t="s">
        <v>89</v>
      </c>
      <c r="H507">
        <v>5470</v>
      </c>
      <c r="I507" t="s">
        <v>36</v>
      </c>
      <c r="J507">
        <f>VLOOKUP(I507,Key!$A$1:$C$72,2,FALSE)</f>
        <v>43.038580000000003</v>
      </c>
      <c r="K507">
        <f>VLOOKUP(I507,Key!$A$1:$C$72,3,FALSE)</f>
        <v>-87.90934</v>
      </c>
      <c r="L507" t="s">
        <v>62</v>
      </c>
      <c r="M507">
        <f>VLOOKUP(L507,Key!$A$1:$C$72,2,FALSE)</f>
        <v>43.058010000000003</v>
      </c>
      <c r="N507">
        <f>VLOOKUP(L507,Key!$A$1:$C$72,3,FALSE)</f>
        <v>-87.877300000000005</v>
      </c>
      <c r="O507">
        <v>47</v>
      </c>
      <c r="P507">
        <v>6</v>
      </c>
      <c r="Q507">
        <v>7.1</v>
      </c>
      <c r="R507">
        <v>6.7</v>
      </c>
      <c r="S507">
        <v>282</v>
      </c>
      <c r="T507">
        <f t="shared" si="71"/>
        <v>-1</v>
      </c>
      <c r="U507" s="1">
        <v>42796</v>
      </c>
      <c r="V507" s="3">
        <f t="shared" si="65"/>
        <v>42795</v>
      </c>
      <c r="W507" s="4">
        <f t="shared" si="72"/>
        <v>42796</v>
      </c>
      <c r="X507" s="1" t="str">
        <f t="shared" si="66"/>
        <v>Thursday</v>
      </c>
      <c r="Y507" s="2">
        <v>0.50476851851851856</v>
      </c>
      <c r="Z507" s="2">
        <f t="shared" si="67"/>
        <v>0.5</v>
      </c>
      <c r="AA507">
        <f>1</f>
        <v>1</v>
      </c>
      <c r="AB507" s="1">
        <v>42796</v>
      </c>
      <c r="AC507" s="3">
        <f t="shared" si="68"/>
        <v>42795</v>
      </c>
      <c r="AD507" s="4">
        <f t="shared" si="73"/>
        <v>42796</v>
      </c>
      <c r="AE507" s="1" t="str">
        <f t="shared" si="69"/>
        <v>Thursday</v>
      </c>
      <c r="AF507" s="2">
        <v>0.5372569444444445</v>
      </c>
      <c r="AG507" s="2">
        <f t="shared" si="70"/>
        <v>0.54166666666666663</v>
      </c>
      <c r="AH507" t="s">
        <v>27</v>
      </c>
    </row>
    <row r="508" spans="1:34" x14ac:dyDescent="0.25">
      <c r="A508">
        <v>1391484</v>
      </c>
      <c r="B508" t="s">
        <v>88</v>
      </c>
      <c r="E508">
        <v>53224</v>
      </c>
      <c r="F508" t="s">
        <v>23</v>
      </c>
      <c r="G508" t="s">
        <v>89</v>
      </c>
      <c r="H508">
        <v>209</v>
      </c>
      <c r="I508" t="s">
        <v>75</v>
      </c>
      <c r="J508">
        <f>VLOOKUP(I508,Key!$A$1:$C$72,2,FALSE)</f>
        <v>43.056539999999998</v>
      </c>
      <c r="K508">
        <f>VLOOKUP(I508,Key!$A$1:$C$72,3,FALSE)</f>
        <v>-87.914370000000005</v>
      </c>
      <c r="L508" t="s">
        <v>39</v>
      </c>
      <c r="M508">
        <f>VLOOKUP(L508,Key!$A$1:$C$72,2,FALSE)</f>
        <v>43.03913</v>
      </c>
      <c r="N508">
        <f>VLOOKUP(L508,Key!$A$1:$C$72,3,FALSE)</f>
        <v>-87.916150000000002</v>
      </c>
      <c r="O508">
        <v>10</v>
      </c>
      <c r="P508">
        <v>3</v>
      </c>
      <c r="Q508">
        <v>1.5</v>
      </c>
      <c r="R508">
        <v>1.4</v>
      </c>
      <c r="S508">
        <v>60</v>
      </c>
      <c r="T508">
        <f t="shared" si="71"/>
        <v>-1</v>
      </c>
      <c r="U508" s="1">
        <v>42796</v>
      </c>
      <c r="V508" s="3">
        <f t="shared" si="65"/>
        <v>42795</v>
      </c>
      <c r="W508" s="4">
        <f t="shared" si="72"/>
        <v>42796</v>
      </c>
      <c r="X508" s="1" t="str">
        <f t="shared" si="66"/>
        <v>Thursday</v>
      </c>
      <c r="Y508" s="2">
        <v>0.51525462962962965</v>
      </c>
      <c r="Z508" s="2">
        <f t="shared" si="67"/>
        <v>0.5</v>
      </c>
      <c r="AA508">
        <f>1</f>
        <v>1</v>
      </c>
      <c r="AB508" s="1">
        <v>42796</v>
      </c>
      <c r="AC508" s="3">
        <f t="shared" si="68"/>
        <v>42795</v>
      </c>
      <c r="AD508" s="4">
        <f t="shared" si="73"/>
        <v>42796</v>
      </c>
      <c r="AE508" s="1" t="str">
        <f t="shared" si="69"/>
        <v>Thursday</v>
      </c>
      <c r="AF508" s="2">
        <v>0.52174768518518522</v>
      </c>
      <c r="AG508" s="2">
        <f t="shared" si="70"/>
        <v>0.54166666666666663</v>
      </c>
      <c r="AH508" t="s">
        <v>27</v>
      </c>
    </row>
    <row r="509" spans="1:34" x14ac:dyDescent="0.25">
      <c r="A509">
        <v>1558860</v>
      </c>
      <c r="B509" t="s">
        <v>88</v>
      </c>
      <c r="E509">
        <v>61601</v>
      </c>
      <c r="F509" t="s">
        <v>23</v>
      </c>
      <c r="G509" t="s">
        <v>89</v>
      </c>
      <c r="H509">
        <v>11095</v>
      </c>
      <c r="I509" t="s">
        <v>29</v>
      </c>
      <c r="J509">
        <f>VLOOKUP(I509,Key!$A$1:$C$72,2,FALSE)</f>
        <v>43.042490000000001</v>
      </c>
      <c r="K509">
        <f>VLOOKUP(I509,Key!$A$1:$C$72,3,FALSE)</f>
        <v>-87.909959999999998</v>
      </c>
      <c r="L509" t="s">
        <v>51</v>
      </c>
      <c r="M509">
        <f>VLOOKUP(L509,Key!$A$1:$C$72,2,FALSE)</f>
        <v>43.05536</v>
      </c>
      <c r="N509">
        <f>VLOOKUP(L509,Key!$A$1:$C$72,3,FALSE)</f>
        <v>-87.90504</v>
      </c>
      <c r="O509">
        <v>123</v>
      </c>
      <c r="P509">
        <v>9</v>
      </c>
      <c r="Q509">
        <v>18</v>
      </c>
      <c r="R509">
        <v>17.100000000000001</v>
      </c>
      <c r="S509">
        <v>720</v>
      </c>
      <c r="T509">
        <f t="shared" si="71"/>
        <v>-1</v>
      </c>
      <c r="U509" s="1">
        <v>42825</v>
      </c>
      <c r="V509" s="3">
        <f t="shared" si="65"/>
        <v>42795</v>
      </c>
      <c r="W509" s="4">
        <f t="shared" si="72"/>
        <v>42825</v>
      </c>
      <c r="X509" s="1" t="str">
        <f t="shared" si="66"/>
        <v>Friday</v>
      </c>
      <c r="Y509" s="2">
        <v>0.59371527777777777</v>
      </c>
      <c r="Z509" s="2">
        <f t="shared" si="67"/>
        <v>0.58333333333333326</v>
      </c>
      <c r="AA509">
        <f>1</f>
        <v>1</v>
      </c>
      <c r="AB509" s="1">
        <v>42825</v>
      </c>
      <c r="AC509" s="3">
        <f t="shared" si="68"/>
        <v>42795</v>
      </c>
      <c r="AD509" s="4">
        <f t="shared" si="73"/>
        <v>42825</v>
      </c>
      <c r="AE509" s="1" t="str">
        <f t="shared" si="69"/>
        <v>Friday</v>
      </c>
      <c r="AF509" s="2">
        <v>0.67912037037037043</v>
      </c>
      <c r="AG509" s="2">
        <f t="shared" si="70"/>
        <v>0.66666666666666663</v>
      </c>
      <c r="AH509" t="s">
        <v>27</v>
      </c>
    </row>
    <row r="510" spans="1:34" x14ac:dyDescent="0.25">
      <c r="A510">
        <v>1306778</v>
      </c>
      <c r="B510" t="s">
        <v>88</v>
      </c>
      <c r="E510">
        <v>53204</v>
      </c>
      <c r="F510" t="s">
        <v>23</v>
      </c>
      <c r="G510" t="s">
        <v>89</v>
      </c>
      <c r="H510">
        <v>5438</v>
      </c>
      <c r="I510" t="s">
        <v>38</v>
      </c>
      <c r="J510">
        <f>VLOOKUP(I510,Key!$A$1:$C$72,2,FALSE)</f>
        <v>43.004728999999998</v>
      </c>
      <c r="K510">
        <f>VLOOKUP(I510,Key!$A$1:$C$72,3,FALSE)</f>
        <v>-87.905463999999995</v>
      </c>
      <c r="L510" t="s">
        <v>104</v>
      </c>
      <c r="M510">
        <f>VLOOKUP(L510,Key!$A$1:$C$72,2,FALSE)</f>
        <v>43.020020000000002</v>
      </c>
      <c r="N510">
        <f>VLOOKUP(L510,Key!$A$1:$C$72,3,FALSE)</f>
        <v>-87.912540000000007</v>
      </c>
      <c r="O510">
        <v>9</v>
      </c>
      <c r="P510">
        <v>0</v>
      </c>
      <c r="Q510">
        <v>1.4</v>
      </c>
      <c r="R510">
        <v>1.3</v>
      </c>
      <c r="S510">
        <v>54</v>
      </c>
      <c r="T510">
        <f t="shared" si="71"/>
        <v>-1</v>
      </c>
      <c r="U510" s="1">
        <v>42825</v>
      </c>
      <c r="V510" s="3">
        <f t="shared" si="65"/>
        <v>42795</v>
      </c>
      <c r="W510" s="4">
        <f t="shared" si="72"/>
        <v>42825</v>
      </c>
      <c r="X510" s="1" t="str">
        <f t="shared" si="66"/>
        <v>Friday</v>
      </c>
      <c r="Y510" s="2">
        <v>0.64495370370370375</v>
      </c>
      <c r="Z510" s="2">
        <f t="shared" si="67"/>
        <v>0.625</v>
      </c>
      <c r="AA510">
        <f>1</f>
        <v>1</v>
      </c>
      <c r="AB510" s="1">
        <v>42825</v>
      </c>
      <c r="AC510" s="3">
        <f t="shared" si="68"/>
        <v>42795</v>
      </c>
      <c r="AD510" s="4">
        <f t="shared" si="73"/>
        <v>42825</v>
      </c>
      <c r="AE510" s="1" t="str">
        <f t="shared" si="69"/>
        <v>Friday</v>
      </c>
      <c r="AF510" s="2">
        <v>0.65129629629629626</v>
      </c>
      <c r="AG510" s="2">
        <f t="shared" si="70"/>
        <v>0.66666666666666663</v>
      </c>
      <c r="AH510" t="s">
        <v>27</v>
      </c>
    </row>
    <row r="511" spans="1:34" x14ac:dyDescent="0.25">
      <c r="A511">
        <v>1558857</v>
      </c>
      <c r="B511" t="s">
        <v>88</v>
      </c>
      <c r="E511">
        <v>65321</v>
      </c>
      <c r="F511" t="s">
        <v>23</v>
      </c>
      <c r="G511" t="s">
        <v>89</v>
      </c>
      <c r="H511">
        <v>5418</v>
      </c>
      <c r="I511" t="s">
        <v>51</v>
      </c>
      <c r="J511">
        <f>VLOOKUP(I511,Key!$A$1:$C$72,2,FALSE)</f>
        <v>43.05536</v>
      </c>
      <c r="K511">
        <f>VLOOKUP(I511,Key!$A$1:$C$72,3,FALSE)</f>
        <v>-87.90504</v>
      </c>
      <c r="L511" t="s">
        <v>29</v>
      </c>
      <c r="M511">
        <f>VLOOKUP(L511,Key!$A$1:$C$72,2,FALSE)</f>
        <v>43.042490000000001</v>
      </c>
      <c r="N511">
        <f>VLOOKUP(L511,Key!$A$1:$C$72,3,FALSE)</f>
        <v>-87.909959999999998</v>
      </c>
      <c r="O511">
        <v>23</v>
      </c>
      <c r="P511">
        <v>0</v>
      </c>
      <c r="Q511">
        <v>3.5</v>
      </c>
      <c r="R511">
        <v>3.3</v>
      </c>
      <c r="S511">
        <v>138</v>
      </c>
      <c r="T511">
        <f t="shared" si="71"/>
        <v>-1</v>
      </c>
      <c r="U511" s="1">
        <v>42825</v>
      </c>
      <c r="V511" s="3">
        <f t="shared" si="65"/>
        <v>42795</v>
      </c>
      <c r="W511" s="4">
        <f t="shared" si="72"/>
        <v>42825</v>
      </c>
      <c r="X511" s="1" t="str">
        <f t="shared" si="66"/>
        <v>Friday</v>
      </c>
      <c r="Y511" s="2">
        <v>0.7061574074074074</v>
      </c>
      <c r="Z511" s="2">
        <f t="shared" si="67"/>
        <v>0.70833333333333326</v>
      </c>
      <c r="AA511">
        <f>1</f>
        <v>1</v>
      </c>
      <c r="AB511" s="1">
        <v>42825</v>
      </c>
      <c r="AC511" s="3">
        <f t="shared" si="68"/>
        <v>42795</v>
      </c>
      <c r="AD511" s="4">
        <f t="shared" si="73"/>
        <v>42825</v>
      </c>
      <c r="AE511" s="1" t="str">
        <f t="shared" si="69"/>
        <v>Friday</v>
      </c>
      <c r="AF511" s="2">
        <v>0.7220833333333333</v>
      </c>
      <c r="AG511" s="2">
        <f t="shared" si="70"/>
        <v>0.70833333333333326</v>
      </c>
      <c r="AH511" t="s">
        <v>27</v>
      </c>
    </row>
    <row r="512" spans="1:34" x14ac:dyDescent="0.25">
      <c r="A512">
        <v>1559377</v>
      </c>
      <c r="B512" t="s">
        <v>88</v>
      </c>
      <c r="E512">
        <v>53211</v>
      </c>
      <c r="F512" t="s">
        <v>23</v>
      </c>
      <c r="G512" t="s">
        <v>89</v>
      </c>
      <c r="H512">
        <v>11142</v>
      </c>
      <c r="I512" t="s">
        <v>65</v>
      </c>
      <c r="J512">
        <f>VLOOKUP(I512,Key!$A$1:$C$72,2,FALSE)</f>
        <v>43.060786</v>
      </c>
      <c r="K512">
        <f>VLOOKUP(I512,Key!$A$1:$C$72,3,FALSE)</f>
        <v>-87.883825999999999</v>
      </c>
      <c r="L512" t="s">
        <v>78</v>
      </c>
      <c r="M512">
        <f>VLOOKUP(L512,Key!$A$1:$C$72,2,FALSE)</f>
        <v>43.060250000000003</v>
      </c>
      <c r="N512">
        <f>VLOOKUP(L512,Key!$A$1:$C$72,3,FALSE)</f>
        <v>-87.892169999999993</v>
      </c>
      <c r="O512">
        <v>3</v>
      </c>
      <c r="P512">
        <v>0</v>
      </c>
      <c r="Q512">
        <v>0.5</v>
      </c>
      <c r="R512">
        <v>0.4</v>
      </c>
      <c r="S512">
        <v>18</v>
      </c>
      <c r="T512">
        <f t="shared" si="71"/>
        <v>-1</v>
      </c>
      <c r="U512" s="1">
        <v>42825</v>
      </c>
      <c r="V512" s="3">
        <f t="shared" si="65"/>
        <v>42795</v>
      </c>
      <c r="W512" s="4">
        <f t="shared" si="72"/>
        <v>42825</v>
      </c>
      <c r="X512" s="1" t="str">
        <f t="shared" si="66"/>
        <v>Friday</v>
      </c>
      <c r="Y512" s="2">
        <v>0.88770833333333332</v>
      </c>
      <c r="Z512" s="2">
        <f t="shared" si="67"/>
        <v>0.875</v>
      </c>
      <c r="AA512">
        <f>1</f>
        <v>1</v>
      </c>
      <c r="AB512" s="1">
        <v>42825</v>
      </c>
      <c r="AC512" s="3">
        <f t="shared" si="68"/>
        <v>42795</v>
      </c>
      <c r="AD512" s="4">
        <f t="shared" si="73"/>
        <v>42825</v>
      </c>
      <c r="AE512" s="1" t="str">
        <f t="shared" si="69"/>
        <v>Friday</v>
      </c>
      <c r="AF512" s="2">
        <v>0.890162037037037</v>
      </c>
      <c r="AG512" s="2">
        <f t="shared" si="70"/>
        <v>0.875</v>
      </c>
      <c r="AH512" t="s">
        <v>27</v>
      </c>
    </row>
    <row r="513" spans="1:34" x14ac:dyDescent="0.25">
      <c r="A513">
        <v>1380203</v>
      </c>
      <c r="B513" t="s">
        <v>88</v>
      </c>
      <c r="E513">
        <v>53233</v>
      </c>
      <c r="F513" t="s">
        <v>23</v>
      </c>
      <c r="G513" t="s">
        <v>89</v>
      </c>
      <c r="H513">
        <v>11073</v>
      </c>
      <c r="I513" t="s">
        <v>36</v>
      </c>
      <c r="J513">
        <f>VLOOKUP(I513,Key!$A$1:$C$72,2,FALSE)</f>
        <v>43.038580000000003</v>
      </c>
      <c r="K513">
        <f>VLOOKUP(I513,Key!$A$1:$C$72,3,FALSE)</f>
        <v>-87.90934</v>
      </c>
      <c r="L513" t="s">
        <v>40</v>
      </c>
      <c r="M513">
        <f>VLOOKUP(L513,Key!$A$1:$C$72,2,FALSE)</f>
        <v>43.031480000000002</v>
      </c>
      <c r="N513">
        <f>VLOOKUP(L513,Key!$A$1:$C$72,3,FALSE)</f>
        <v>-87.908169999999998</v>
      </c>
      <c r="O513">
        <v>6</v>
      </c>
      <c r="P513">
        <v>3</v>
      </c>
      <c r="Q513">
        <v>0.9</v>
      </c>
      <c r="R513">
        <v>0.9</v>
      </c>
      <c r="S513">
        <v>36</v>
      </c>
      <c r="T513">
        <f t="shared" si="71"/>
        <v>-1</v>
      </c>
      <c r="U513" s="1">
        <v>42796</v>
      </c>
      <c r="V513" s="3">
        <f t="shared" si="65"/>
        <v>42795</v>
      </c>
      <c r="W513" s="4">
        <f t="shared" si="72"/>
        <v>42796</v>
      </c>
      <c r="X513" s="1" t="str">
        <f t="shared" si="66"/>
        <v>Thursday</v>
      </c>
      <c r="Y513" s="2">
        <v>0.50063657407407403</v>
      </c>
      <c r="Z513" s="2">
        <f t="shared" si="67"/>
        <v>0.5</v>
      </c>
      <c r="AA513">
        <f>1</f>
        <v>1</v>
      </c>
      <c r="AB513" s="1">
        <v>42796</v>
      </c>
      <c r="AC513" s="3">
        <f t="shared" si="68"/>
        <v>42795</v>
      </c>
      <c r="AD513" s="4">
        <f t="shared" si="73"/>
        <v>42796</v>
      </c>
      <c r="AE513" s="1" t="str">
        <f t="shared" si="69"/>
        <v>Thursday</v>
      </c>
      <c r="AF513" s="2">
        <v>0.50484953703703705</v>
      </c>
      <c r="AG513" s="2">
        <f t="shared" si="70"/>
        <v>0.5</v>
      </c>
      <c r="AH513" t="s">
        <v>27</v>
      </c>
    </row>
    <row r="514" spans="1:34" x14ac:dyDescent="0.25">
      <c r="A514">
        <v>1202877</v>
      </c>
      <c r="B514" t="s">
        <v>88</v>
      </c>
      <c r="E514">
        <v>53204</v>
      </c>
      <c r="F514" t="s">
        <v>23</v>
      </c>
      <c r="G514" t="s">
        <v>89</v>
      </c>
      <c r="H514">
        <v>961</v>
      </c>
      <c r="I514" t="s">
        <v>43</v>
      </c>
      <c r="J514">
        <f>VLOOKUP(I514,Key!$A$1:$C$72,2,FALSE)</f>
        <v>43.03886</v>
      </c>
      <c r="K514">
        <f>VLOOKUP(I514,Key!$A$1:$C$72,3,FALSE)</f>
        <v>-87.902720000000002</v>
      </c>
      <c r="L514" t="s">
        <v>104</v>
      </c>
      <c r="M514">
        <f>VLOOKUP(L514,Key!$A$1:$C$72,2,FALSE)</f>
        <v>43.020020000000002</v>
      </c>
      <c r="N514">
        <f>VLOOKUP(L514,Key!$A$1:$C$72,3,FALSE)</f>
        <v>-87.912540000000007</v>
      </c>
      <c r="O514">
        <v>10</v>
      </c>
      <c r="P514">
        <v>3</v>
      </c>
      <c r="Q514">
        <v>1.5</v>
      </c>
      <c r="R514">
        <v>1.4</v>
      </c>
      <c r="S514">
        <v>60</v>
      </c>
      <c r="T514">
        <f t="shared" si="71"/>
        <v>-1</v>
      </c>
      <c r="U514" s="1">
        <v>42796</v>
      </c>
      <c r="V514" s="3">
        <f t="shared" ref="V514:V577" si="74">DATE(YEAR(U514), MONTH(U514), 1)</f>
        <v>42795</v>
      </c>
      <c r="W514" s="4">
        <f t="shared" si="72"/>
        <v>42796</v>
      </c>
      <c r="X514" s="1" t="str">
        <f t="shared" ref="X514:X577" si="75">TEXT(W514,"dddd")</f>
        <v>Thursday</v>
      </c>
      <c r="Y514" s="2">
        <v>0.69098379629629625</v>
      </c>
      <c r="Z514" s="2">
        <f t="shared" ref="Z514:Z577" si="76">MROUND(Y514, "1:00")</f>
        <v>0.70833333333333326</v>
      </c>
      <c r="AA514">
        <f>1</f>
        <v>1</v>
      </c>
      <c r="AB514" s="1">
        <v>42796</v>
      </c>
      <c r="AC514" s="3">
        <f t="shared" ref="AC514:AC577" si="77">DATE(YEAR(AB514), MONTH(AB514), 1)</f>
        <v>42795</v>
      </c>
      <c r="AD514" s="4">
        <f t="shared" si="73"/>
        <v>42796</v>
      </c>
      <c r="AE514" s="1" t="str">
        <f t="shared" ref="AE514:AE577" si="78">TEXT(AD514,"dddd")</f>
        <v>Thursday</v>
      </c>
      <c r="AF514" s="2">
        <v>0.69813657407407403</v>
      </c>
      <c r="AG514" s="2">
        <f t="shared" ref="AG514:AG577" si="79">MROUND(AF514, "1:00")</f>
        <v>0.70833333333333326</v>
      </c>
      <c r="AH514" t="s">
        <v>27</v>
      </c>
    </row>
    <row r="515" spans="1:34" x14ac:dyDescent="0.25">
      <c r="A515">
        <v>1193471</v>
      </c>
      <c r="B515" t="s">
        <v>88</v>
      </c>
      <c r="E515">
        <v>26236</v>
      </c>
      <c r="F515" t="s">
        <v>23</v>
      </c>
      <c r="G515" t="s">
        <v>89</v>
      </c>
      <c r="H515">
        <v>5418</v>
      </c>
      <c r="I515" t="s">
        <v>70</v>
      </c>
      <c r="J515">
        <f>VLOOKUP(I515,Key!$A$1:$C$72,2,FALSE)</f>
        <v>43.053040000000003</v>
      </c>
      <c r="K515">
        <f>VLOOKUP(I515,Key!$A$1:$C$72,3,FALSE)</f>
        <v>-87.897660000000002</v>
      </c>
      <c r="L515" t="s">
        <v>50</v>
      </c>
      <c r="M515">
        <f>VLOOKUP(L515,Key!$A$1:$C$72,2,FALSE)</f>
        <v>43.052549999999997</v>
      </c>
      <c r="N515">
        <f>VLOOKUP(L515,Key!$A$1:$C$72,3,FALSE)</f>
        <v>-87.909329999999997</v>
      </c>
      <c r="O515">
        <v>7</v>
      </c>
      <c r="P515">
        <v>3</v>
      </c>
      <c r="Q515">
        <v>1.1000000000000001</v>
      </c>
      <c r="R515">
        <v>1</v>
      </c>
      <c r="S515">
        <v>42</v>
      </c>
      <c r="T515">
        <f t="shared" ref="T515:T578" si="80">-1</f>
        <v>-1</v>
      </c>
      <c r="U515" s="1">
        <v>42799</v>
      </c>
      <c r="V515" s="3">
        <f t="shared" si="74"/>
        <v>42795</v>
      </c>
      <c r="W515" s="4">
        <f t="shared" ref="W515:W578" si="81">U515</f>
        <v>42799</v>
      </c>
      <c r="X515" s="1" t="str">
        <f t="shared" si="75"/>
        <v>Sunday</v>
      </c>
      <c r="Y515" s="2">
        <v>5.6608796296296303E-2</v>
      </c>
      <c r="Z515" s="2">
        <f t="shared" si="76"/>
        <v>4.1666666666666664E-2</v>
      </c>
      <c r="AA515">
        <f>1</f>
        <v>1</v>
      </c>
      <c r="AB515" s="1">
        <v>42799</v>
      </c>
      <c r="AC515" s="3">
        <f t="shared" si="77"/>
        <v>42795</v>
      </c>
      <c r="AD515" s="4">
        <f t="shared" ref="AD515:AD578" si="82">AB515</f>
        <v>42799</v>
      </c>
      <c r="AE515" s="1" t="str">
        <f t="shared" si="78"/>
        <v>Sunday</v>
      </c>
      <c r="AF515" s="2">
        <v>6.1423611111111109E-2</v>
      </c>
      <c r="AG515" s="2">
        <f t="shared" si="79"/>
        <v>4.1666666666666664E-2</v>
      </c>
      <c r="AH515" t="s">
        <v>27</v>
      </c>
    </row>
    <row r="516" spans="1:34" x14ac:dyDescent="0.25">
      <c r="A516">
        <v>1267215</v>
      </c>
      <c r="B516" t="s">
        <v>88</v>
      </c>
      <c r="E516">
        <v>53186</v>
      </c>
      <c r="F516" t="s">
        <v>23</v>
      </c>
      <c r="G516" t="s">
        <v>89</v>
      </c>
      <c r="H516">
        <v>24</v>
      </c>
      <c r="I516" t="s">
        <v>50</v>
      </c>
      <c r="J516">
        <f>VLOOKUP(I516,Key!$A$1:$C$72,2,FALSE)</f>
        <v>43.052549999999997</v>
      </c>
      <c r="K516">
        <f>VLOOKUP(I516,Key!$A$1:$C$72,3,FALSE)</f>
        <v>-87.909329999999997</v>
      </c>
      <c r="L516" t="s">
        <v>39</v>
      </c>
      <c r="M516">
        <f>VLOOKUP(L516,Key!$A$1:$C$72,2,FALSE)</f>
        <v>43.03913</v>
      </c>
      <c r="N516">
        <f>VLOOKUP(L516,Key!$A$1:$C$72,3,FALSE)</f>
        <v>-87.916150000000002</v>
      </c>
      <c r="O516">
        <v>8</v>
      </c>
      <c r="P516">
        <v>3</v>
      </c>
      <c r="Q516">
        <v>1.2</v>
      </c>
      <c r="R516">
        <v>1.1000000000000001</v>
      </c>
      <c r="S516">
        <v>48</v>
      </c>
      <c r="T516">
        <f t="shared" si="80"/>
        <v>-1</v>
      </c>
      <c r="U516" s="1">
        <v>42799</v>
      </c>
      <c r="V516" s="3">
        <f t="shared" si="74"/>
        <v>42795</v>
      </c>
      <c r="W516" s="4">
        <f t="shared" si="81"/>
        <v>42799</v>
      </c>
      <c r="X516" s="1" t="str">
        <f t="shared" si="75"/>
        <v>Sunday</v>
      </c>
      <c r="Y516" s="2">
        <v>0.4070023148148148</v>
      </c>
      <c r="Z516" s="2">
        <f t="shared" si="76"/>
        <v>0.41666666666666663</v>
      </c>
      <c r="AA516">
        <f>1</f>
        <v>1</v>
      </c>
      <c r="AB516" s="1">
        <v>42799</v>
      </c>
      <c r="AC516" s="3">
        <f t="shared" si="77"/>
        <v>42795</v>
      </c>
      <c r="AD516" s="4">
        <f t="shared" si="82"/>
        <v>42799</v>
      </c>
      <c r="AE516" s="1" t="str">
        <f t="shared" si="78"/>
        <v>Sunday</v>
      </c>
      <c r="AF516" s="2">
        <v>0.41289351851851852</v>
      </c>
      <c r="AG516" s="2">
        <f t="shared" si="79"/>
        <v>0.41666666666666663</v>
      </c>
      <c r="AH516" t="s">
        <v>27</v>
      </c>
    </row>
    <row r="517" spans="1:34" x14ac:dyDescent="0.25">
      <c r="A517">
        <v>1526952</v>
      </c>
      <c r="B517" t="s">
        <v>88</v>
      </c>
      <c r="E517">
        <v>53202</v>
      </c>
      <c r="F517" t="s">
        <v>23</v>
      </c>
      <c r="G517" t="s">
        <v>89</v>
      </c>
      <c r="H517">
        <v>5556</v>
      </c>
      <c r="I517" t="s">
        <v>80</v>
      </c>
      <c r="J517">
        <f>VLOOKUP(I517,Key!$A$1:$C$72,2,FALSE)</f>
        <v>43.052460000000004</v>
      </c>
      <c r="K517">
        <f>VLOOKUP(I517,Key!$A$1:$C$72,3,FALSE)</f>
        <v>-87.891000000000005</v>
      </c>
      <c r="L517" t="s">
        <v>80</v>
      </c>
      <c r="M517">
        <f>VLOOKUP(L517,Key!$A$1:$C$72,2,FALSE)</f>
        <v>43.052460000000004</v>
      </c>
      <c r="N517">
        <f>VLOOKUP(L517,Key!$A$1:$C$72,3,FALSE)</f>
        <v>-87.891000000000005</v>
      </c>
      <c r="O517">
        <v>56</v>
      </c>
      <c r="P517">
        <v>6</v>
      </c>
      <c r="Q517">
        <v>8.4</v>
      </c>
      <c r="R517">
        <v>8</v>
      </c>
      <c r="S517">
        <v>336</v>
      </c>
      <c r="T517">
        <f t="shared" si="80"/>
        <v>-1</v>
      </c>
      <c r="U517" s="1">
        <v>42799</v>
      </c>
      <c r="V517" s="3">
        <f t="shared" si="74"/>
        <v>42795</v>
      </c>
      <c r="W517" s="4">
        <f t="shared" si="81"/>
        <v>42799</v>
      </c>
      <c r="X517" s="1" t="str">
        <f t="shared" si="75"/>
        <v>Sunday</v>
      </c>
      <c r="Y517" s="2">
        <v>0.45563657407407404</v>
      </c>
      <c r="Z517" s="2">
        <f t="shared" si="76"/>
        <v>0.45833333333333331</v>
      </c>
      <c r="AA517">
        <f>1</f>
        <v>1</v>
      </c>
      <c r="AB517" s="1">
        <v>42799</v>
      </c>
      <c r="AC517" s="3">
        <f t="shared" si="77"/>
        <v>42795</v>
      </c>
      <c r="AD517" s="4">
        <f t="shared" si="82"/>
        <v>42799</v>
      </c>
      <c r="AE517" s="1" t="str">
        <f t="shared" si="78"/>
        <v>Sunday</v>
      </c>
      <c r="AF517" s="2">
        <v>0.49457175925925928</v>
      </c>
      <c r="AG517" s="2">
        <f t="shared" si="79"/>
        <v>0.5</v>
      </c>
      <c r="AH517" t="s">
        <v>35</v>
      </c>
    </row>
    <row r="518" spans="1:34" x14ac:dyDescent="0.25">
      <c r="A518">
        <v>1527236</v>
      </c>
      <c r="B518" t="s">
        <v>88</v>
      </c>
      <c r="E518">
        <v>53202</v>
      </c>
      <c r="F518" t="s">
        <v>23</v>
      </c>
      <c r="G518" t="s">
        <v>89</v>
      </c>
      <c r="H518">
        <v>11166</v>
      </c>
      <c r="I518" t="s">
        <v>61</v>
      </c>
      <c r="J518">
        <f>VLOOKUP(I518,Key!$A$1:$C$72,2,FALSE)</f>
        <v>43.058619999999998</v>
      </c>
      <c r="K518">
        <f>VLOOKUP(I518,Key!$A$1:$C$72,3,FALSE)</f>
        <v>-87.885319999999993</v>
      </c>
      <c r="L518" t="s">
        <v>31</v>
      </c>
      <c r="M518">
        <f>VLOOKUP(L518,Key!$A$1:$C$72,2,FALSE)</f>
        <v>43.03519</v>
      </c>
      <c r="N518">
        <f>VLOOKUP(L518,Key!$A$1:$C$72,3,FALSE)</f>
        <v>-87.907390000000007</v>
      </c>
      <c r="O518">
        <v>28</v>
      </c>
      <c r="P518">
        <v>3</v>
      </c>
      <c r="Q518">
        <v>4.2</v>
      </c>
      <c r="R518">
        <v>4</v>
      </c>
      <c r="S518">
        <v>168</v>
      </c>
      <c r="T518">
        <f t="shared" si="80"/>
        <v>-1</v>
      </c>
      <c r="U518" s="1">
        <v>42799</v>
      </c>
      <c r="V518" s="3">
        <f t="shared" si="74"/>
        <v>42795</v>
      </c>
      <c r="W518" s="4">
        <f t="shared" si="81"/>
        <v>42799</v>
      </c>
      <c r="X518" s="1" t="str">
        <f t="shared" si="75"/>
        <v>Sunday</v>
      </c>
      <c r="Y518" s="2">
        <v>0.55028935185185179</v>
      </c>
      <c r="Z518" s="2">
        <f t="shared" si="76"/>
        <v>0.54166666666666663</v>
      </c>
      <c r="AA518">
        <f>1</f>
        <v>1</v>
      </c>
      <c r="AB518" s="1">
        <v>42799</v>
      </c>
      <c r="AC518" s="3">
        <f t="shared" si="77"/>
        <v>42795</v>
      </c>
      <c r="AD518" s="4">
        <f t="shared" si="82"/>
        <v>42799</v>
      </c>
      <c r="AE518" s="1" t="str">
        <f t="shared" si="78"/>
        <v>Sunday</v>
      </c>
      <c r="AF518" s="2">
        <v>0.56957175925925929</v>
      </c>
      <c r="AG518" s="2">
        <f t="shared" si="79"/>
        <v>0.58333333333333326</v>
      </c>
      <c r="AH518" t="s">
        <v>27</v>
      </c>
    </row>
    <row r="519" spans="1:34" x14ac:dyDescent="0.25">
      <c r="A519">
        <v>1526369</v>
      </c>
      <c r="B519" t="s">
        <v>88</v>
      </c>
      <c r="E519">
        <v>53202</v>
      </c>
      <c r="F519" t="s">
        <v>23</v>
      </c>
      <c r="G519" t="s">
        <v>89</v>
      </c>
      <c r="H519">
        <v>5553</v>
      </c>
      <c r="I519" t="s">
        <v>36</v>
      </c>
      <c r="J519">
        <f>VLOOKUP(I519,Key!$A$1:$C$72,2,FALSE)</f>
        <v>43.038580000000003</v>
      </c>
      <c r="K519">
        <f>VLOOKUP(I519,Key!$A$1:$C$72,3,FALSE)</f>
        <v>-87.90934</v>
      </c>
      <c r="L519" t="s">
        <v>41</v>
      </c>
      <c r="M519">
        <f>VLOOKUP(L519,Key!$A$1:$C$72,2,FALSE)</f>
        <v>43.04824</v>
      </c>
      <c r="N519">
        <f>VLOOKUP(L519,Key!$A$1:$C$72,3,FALSE)</f>
        <v>-87.904970000000006</v>
      </c>
      <c r="O519">
        <v>10</v>
      </c>
      <c r="P519">
        <v>3</v>
      </c>
      <c r="Q519">
        <v>1.5</v>
      </c>
      <c r="R519">
        <v>1.4</v>
      </c>
      <c r="S519">
        <v>60</v>
      </c>
      <c r="T519">
        <f t="shared" si="80"/>
        <v>-1</v>
      </c>
      <c r="U519" s="1">
        <v>42799</v>
      </c>
      <c r="V519" s="3">
        <f t="shared" si="74"/>
        <v>42795</v>
      </c>
      <c r="W519" s="4">
        <f t="shared" si="81"/>
        <v>42799</v>
      </c>
      <c r="X519" s="1" t="str">
        <f t="shared" si="75"/>
        <v>Sunday</v>
      </c>
      <c r="Y519" s="2">
        <v>0.55623842592592598</v>
      </c>
      <c r="Z519" s="2">
        <f t="shared" si="76"/>
        <v>0.54166666666666663</v>
      </c>
      <c r="AA519">
        <f>1</f>
        <v>1</v>
      </c>
      <c r="AB519" s="1">
        <v>42799</v>
      </c>
      <c r="AC519" s="3">
        <f t="shared" si="77"/>
        <v>42795</v>
      </c>
      <c r="AD519" s="4">
        <f t="shared" si="82"/>
        <v>42799</v>
      </c>
      <c r="AE519" s="1" t="str">
        <f t="shared" si="78"/>
        <v>Sunday</v>
      </c>
      <c r="AF519" s="2">
        <v>0.56262731481481476</v>
      </c>
      <c r="AG519" s="2">
        <f t="shared" si="79"/>
        <v>0.58333333333333326</v>
      </c>
      <c r="AH519" t="s">
        <v>27</v>
      </c>
    </row>
    <row r="520" spans="1:34" x14ac:dyDescent="0.25">
      <c r="A520">
        <v>1527421</v>
      </c>
      <c r="B520" t="s">
        <v>88</v>
      </c>
      <c r="E520">
        <v>52162</v>
      </c>
      <c r="F520" t="s">
        <v>23</v>
      </c>
      <c r="G520" t="s">
        <v>89</v>
      </c>
      <c r="H520">
        <v>157</v>
      </c>
      <c r="I520" t="s">
        <v>73</v>
      </c>
      <c r="J520">
        <f>VLOOKUP(I520,Key!$A$1:$C$72,2,FALSE)</f>
        <v>43.040349999999997</v>
      </c>
      <c r="K520">
        <f>VLOOKUP(I520,Key!$A$1:$C$72,3,FALSE)</f>
        <v>-87.920760000000001</v>
      </c>
      <c r="L520" t="s">
        <v>34</v>
      </c>
      <c r="M520">
        <f>VLOOKUP(L520,Key!$A$1:$C$72,2,FALSE)</f>
        <v>43.036900000000003</v>
      </c>
      <c r="N520">
        <f>VLOOKUP(L520,Key!$A$1:$C$72,3,FALSE)</f>
        <v>-87.89667</v>
      </c>
      <c r="O520">
        <v>64</v>
      </c>
      <c r="P520">
        <v>6</v>
      </c>
      <c r="Q520">
        <v>9.6</v>
      </c>
      <c r="R520">
        <v>9.1</v>
      </c>
      <c r="S520">
        <v>384</v>
      </c>
      <c r="T520">
        <f t="shared" si="80"/>
        <v>-1</v>
      </c>
      <c r="U520" s="1">
        <v>42799</v>
      </c>
      <c r="V520" s="3">
        <f t="shared" si="74"/>
        <v>42795</v>
      </c>
      <c r="W520" s="4">
        <f t="shared" si="81"/>
        <v>42799</v>
      </c>
      <c r="X520" s="1" t="str">
        <f t="shared" si="75"/>
        <v>Sunday</v>
      </c>
      <c r="Y520" s="2">
        <v>0.58521990740740748</v>
      </c>
      <c r="Z520" s="2">
        <f t="shared" si="76"/>
        <v>0.58333333333333326</v>
      </c>
      <c r="AA520">
        <f>1</f>
        <v>1</v>
      </c>
      <c r="AB520" s="1">
        <v>42799</v>
      </c>
      <c r="AC520" s="3">
        <f t="shared" si="77"/>
        <v>42795</v>
      </c>
      <c r="AD520" s="4">
        <f t="shared" si="82"/>
        <v>42799</v>
      </c>
      <c r="AE520" s="1" t="str">
        <f t="shared" si="78"/>
        <v>Sunday</v>
      </c>
      <c r="AF520" s="2">
        <v>0.62944444444444447</v>
      </c>
      <c r="AG520" s="2">
        <f t="shared" si="79"/>
        <v>0.625</v>
      </c>
      <c r="AH520" t="s">
        <v>27</v>
      </c>
    </row>
    <row r="521" spans="1:34" x14ac:dyDescent="0.25">
      <c r="A521">
        <v>1511540</v>
      </c>
      <c r="B521" t="s">
        <v>88</v>
      </c>
      <c r="E521">
        <v>60482</v>
      </c>
      <c r="F521" t="s">
        <v>23</v>
      </c>
      <c r="G521" t="s">
        <v>89</v>
      </c>
      <c r="H521">
        <v>242</v>
      </c>
      <c r="I521" t="s">
        <v>29</v>
      </c>
      <c r="J521">
        <f>VLOOKUP(I521,Key!$A$1:$C$72,2,FALSE)</f>
        <v>43.042490000000001</v>
      </c>
      <c r="K521">
        <f>VLOOKUP(I521,Key!$A$1:$C$72,3,FALSE)</f>
        <v>-87.909959999999998</v>
      </c>
      <c r="L521" t="s">
        <v>33</v>
      </c>
      <c r="M521">
        <f>VLOOKUP(L521,Key!$A$1:$C$72,2,FALSE)</f>
        <v>43.034619999999997</v>
      </c>
      <c r="N521">
        <f>VLOOKUP(L521,Key!$A$1:$C$72,3,FALSE)</f>
        <v>-87.917500000000004</v>
      </c>
      <c r="O521">
        <v>17</v>
      </c>
      <c r="P521">
        <v>3</v>
      </c>
      <c r="Q521">
        <v>2.6</v>
      </c>
      <c r="R521">
        <v>2.4</v>
      </c>
      <c r="S521">
        <v>102</v>
      </c>
      <c r="T521">
        <f t="shared" si="80"/>
        <v>-1</v>
      </c>
      <c r="U521" s="1">
        <v>42799</v>
      </c>
      <c r="V521" s="3">
        <f t="shared" si="74"/>
        <v>42795</v>
      </c>
      <c r="W521" s="4">
        <f t="shared" si="81"/>
        <v>42799</v>
      </c>
      <c r="X521" s="1" t="str">
        <f t="shared" si="75"/>
        <v>Sunday</v>
      </c>
      <c r="Y521" s="2">
        <v>0.77355324074074072</v>
      </c>
      <c r="Z521" s="2">
        <f t="shared" si="76"/>
        <v>0.79166666666666663</v>
      </c>
      <c r="AA521">
        <f>1</f>
        <v>1</v>
      </c>
      <c r="AB521" s="1">
        <v>42799</v>
      </c>
      <c r="AC521" s="3">
        <f t="shared" si="77"/>
        <v>42795</v>
      </c>
      <c r="AD521" s="4">
        <f t="shared" si="82"/>
        <v>42799</v>
      </c>
      <c r="AE521" s="1" t="str">
        <f t="shared" si="78"/>
        <v>Sunday</v>
      </c>
      <c r="AF521" s="2">
        <v>0.78525462962962955</v>
      </c>
      <c r="AG521" s="2">
        <f t="shared" si="79"/>
        <v>0.79166666666666663</v>
      </c>
      <c r="AH521" t="s">
        <v>27</v>
      </c>
    </row>
    <row r="522" spans="1:34" x14ac:dyDescent="0.25">
      <c r="A522">
        <v>1528012</v>
      </c>
      <c r="B522" t="s">
        <v>88</v>
      </c>
      <c r="E522">
        <v>53204</v>
      </c>
      <c r="F522" t="s">
        <v>23</v>
      </c>
      <c r="G522" t="s">
        <v>89</v>
      </c>
      <c r="H522">
        <v>100</v>
      </c>
      <c r="I522" t="s">
        <v>70</v>
      </c>
      <c r="J522">
        <f>VLOOKUP(I522,Key!$A$1:$C$72,2,FALSE)</f>
        <v>43.053040000000003</v>
      </c>
      <c r="K522">
        <f>VLOOKUP(I522,Key!$A$1:$C$72,3,FALSE)</f>
        <v>-87.897660000000002</v>
      </c>
      <c r="L522" t="s">
        <v>30</v>
      </c>
      <c r="M522">
        <f>VLOOKUP(L522,Key!$A$1:$C$72,2,FALSE)</f>
        <v>43.05847</v>
      </c>
      <c r="N522">
        <f>VLOOKUP(L522,Key!$A$1:$C$72,3,FALSE)</f>
        <v>-87.898079999999993</v>
      </c>
      <c r="O522">
        <v>19</v>
      </c>
      <c r="P522">
        <v>3</v>
      </c>
      <c r="Q522">
        <v>2.9</v>
      </c>
      <c r="R522">
        <v>2.7</v>
      </c>
      <c r="S522">
        <v>114</v>
      </c>
      <c r="T522">
        <f t="shared" si="80"/>
        <v>-1</v>
      </c>
      <c r="U522" s="1">
        <v>42799</v>
      </c>
      <c r="V522" s="3">
        <f t="shared" si="74"/>
        <v>42795</v>
      </c>
      <c r="W522" s="4">
        <f t="shared" si="81"/>
        <v>42799</v>
      </c>
      <c r="X522" s="1" t="str">
        <f t="shared" si="75"/>
        <v>Sunday</v>
      </c>
      <c r="Y522" s="2">
        <v>0.83209490740740744</v>
      </c>
      <c r="Z522" s="2">
        <f t="shared" si="76"/>
        <v>0.83333333333333326</v>
      </c>
      <c r="AA522">
        <f>1</f>
        <v>1</v>
      </c>
      <c r="AB522" s="1">
        <v>42799</v>
      </c>
      <c r="AC522" s="3">
        <f t="shared" si="77"/>
        <v>42795</v>
      </c>
      <c r="AD522" s="4">
        <f t="shared" si="82"/>
        <v>42799</v>
      </c>
      <c r="AE522" s="1" t="str">
        <f t="shared" si="78"/>
        <v>Sunday</v>
      </c>
      <c r="AF522" s="2">
        <v>0.84564814814814815</v>
      </c>
      <c r="AG522" s="2">
        <f t="shared" si="79"/>
        <v>0.83333333333333326</v>
      </c>
      <c r="AH522" t="s">
        <v>27</v>
      </c>
    </row>
    <row r="523" spans="1:34" x14ac:dyDescent="0.25">
      <c r="A523">
        <v>1528264</v>
      </c>
      <c r="B523" t="s">
        <v>88</v>
      </c>
      <c r="E523">
        <v>53092</v>
      </c>
      <c r="F523" t="s">
        <v>23</v>
      </c>
      <c r="G523" t="s">
        <v>89</v>
      </c>
      <c r="H523">
        <v>5506</v>
      </c>
      <c r="I523" t="s">
        <v>43</v>
      </c>
      <c r="J523">
        <f>VLOOKUP(I523,Key!$A$1:$C$72,2,FALSE)</f>
        <v>43.03886</v>
      </c>
      <c r="K523">
        <f>VLOOKUP(I523,Key!$A$1:$C$72,3,FALSE)</f>
        <v>-87.902720000000002</v>
      </c>
      <c r="L523" t="s">
        <v>43</v>
      </c>
      <c r="M523">
        <f>VLOOKUP(L523,Key!$A$1:$C$72,2,FALSE)</f>
        <v>43.03886</v>
      </c>
      <c r="N523">
        <f>VLOOKUP(L523,Key!$A$1:$C$72,3,FALSE)</f>
        <v>-87.902720000000002</v>
      </c>
      <c r="O523">
        <v>16</v>
      </c>
      <c r="P523">
        <v>3</v>
      </c>
      <c r="Q523">
        <v>2.4</v>
      </c>
      <c r="R523">
        <v>2.2999999999999998</v>
      </c>
      <c r="S523">
        <v>96</v>
      </c>
      <c r="T523">
        <f t="shared" si="80"/>
        <v>-1</v>
      </c>
      <c r="U523" s="1">
        <v>42800</v>
      </c>
      <c r="V523" s="3">
        <f t="shared" si="74"/>
        <v>42795</v>
      </c>
      <c r="W523" s="4">
        <f t="shared" si="81"/>
        <v>42800</v>
      </c>
      <c r="X523" s="1" t="str">
        <f t="shared" si="75"/>
        <v>Monday</v>
      </c>
      <c r="Y523" s="2">
        <v>0.52258101851851857</v>
      </c>
      <c r="Z523" s="2">
        <f t="shared" si="76"/>
        <v>0.54166666666666663</v>
      </c>
      <c r="AA523">
        <f>1</f>
        <v>1</v>
      </c>
      <c r="AB523" s="1">
        <v>42800</v>
      </c>
      <c r="AC523" s="3">
        <f t="shared" si="77"/>
        <v>42795</v>
      </c>
      <c r="AD523" s="4">
        <f t="shared" si="82"/>
        <v>42800</v>
      </c>
      <c r="AE523" s="1" t="str">
        <f t="shared" si="78"/>
        <v>Monday</v>
      </c>
      <c r="AF523" s="2">
        <v>0.53363425925925922</v>
      </c>
      <c r="AG523" s="2">
        <f t="shared" si="79"/>
        <v>0.54166666666666663</v>
      </c>
      <c r="AH523" t="s">
        <v>35</v>
      </c>
    </row>
    <row r="524" spans="1:34" x14ac:dyDescent="0.25">
      <c r="A524">
        <v>1528353</v>
      </c>
      <c r="B524" t="s">
        <v>88</v>
      </c>
      <c r="E524">
        <v>53212</v>
      </c>
      <c r="F524" t="s">
        <v>23</v>
      </c>
      <c r="G524" t="s">
        <v>89</v>
      </c>
      <c r="H524">
        <v>5530</v>
      </c>
      <c r="I524" t="s">
        <v>69</v>
      </c>
      <c r="J524">
        <f>VLOOKUP(I524,Key!$A$1:$C$72,2,FALSE)</f>
        <v>43.048200000000001</v>
      </c>
      <c r="K524">
        <f>VLOOKUP(I524,Key!$A$1:$C$72,3,FALSE)</f>
        <v>-87.900859999999994</v>
      </c>
      <c r="L524" t="s">
        <v>30</v>
      </c>
      <c r="M524">
        <f>VLOOKUP(L524,Key!$A$1:$C$72,2,FALSE)</f>
        <v>43.05847</v>
      </c>
      <c r="N524">
        <f>VLOOKUP(L524,Key!$A$1:$C$72,3,FALSE)</f>
        <v>-87.898079999999993</v>
      </c>
      <c r="O524">
        <v>7</v>
      </c>
      <c r="P524">
        <v>3</v>
      </c>
      <c r="Q524">
        <v>1.1000000000000001</v>
      </c>
      <c r="R524">
        <v>1</v>
      </c>
      <c r="S524">
        <v>42</v>
      </c>
      <c r="T524">
        <f t="shared" si="80"/>
        <v>-1</v>
      </c>
      <c r="U524" s="1">
        <v>42800</v>
      </c>
      <c r="V524" s="3">
        <f t="shared" si="74"/>
        <v>42795</v>
      </c>
      <c r="W524" s="4">
        <f t="shared" si="81"/>
        <v>42800</v>
      </c>
      <c r="X524" s="1" t="str">
        <f t="shared" si="75"/>
        <v>Monday</v>
      </c>
      <c r="Y524" s="2">
        <v>0.59034722222222225</v>
      </c>
      <c r="Z524" s="2">
        <f t="shared" si="76"/>
        <v>0.58333333333333326</v>
      </c>
      <c r="AA524">
        <f>1</f>
        <v>1</v>
      </c>
      <c r="AB524" s="1">
        <v>42800</v>
      </c>
      <c r="AC524" s="3">
        <f t="shared" si="77"/>
        <v>42795</v>
      </c>
      <c r="AD524" s="4">
        <f t="shared" si="82"/>
        <v>42800</v>
      </c>
      <c r="AE524" s="1" t="str">
        <f t="shared" si="78"/>
        <v>Monday</v>
      </c>
      <c r="AF524" s="2">
        <v>0.59576388888888887</v>
      </c>
      <c r="AG524" s="2">
        <f t="shared" si="79"/>
        <v>0.58333333333333326</v>
      </c>
      <c r="AH524" t="s">
        <v>27</v>
      </c>
    </row>
    <row r="525" spans="1:34" x14ac:dyDescent="0.25">
      <c r="A525">
        <v>1528677</v>
      </c>
      <c r="B525" t="s">
        <v>88</v>
      </c>
      <c r="E525">
        <v>53211</v>
      </c>
      <c r="F525" t="s">
        <v>23</v>
      </c>
      <c r="G525" t="s">
        <v>89</v>
      </c>
      <c r="H525">
        <v>5437</v>
      </c>
      <c r="I525" t="s">
        <v>66</v>
      </c>
      <c r="J525">
        <f>VLOOKUP(I525,Key!$A$1:$C$72,2,FALSE)</f>
        <v>43.060155999999999</v>
      </c>
      <c r="K525">
        <f>VLOOKUP(I525,Key!$A$1:$C$72,3,FALSE)</f>
        <v>-87.881258000000003</v>
      </c>
      <c r="L525" t="s">
        <v>62</v>
      </c>
      <c r="M525">
        <f>VLOOKUP(L525,Key!$A$1:$C$72,2,FALSE)</f>
        <v>43.058010000000003</v>
      </c>
      <c r="N525">
        <f>VLOOKUP(L525,Key!$A$1:$C$72,3,FALSE)</f>
        <v>-87.877300000000005</v>
      </c>
      <c r="O525">
        <v>50</v>
      </c>
      <c r="P525">
        <v>6</v>
      </c>
      <c r="Q525">
        <v>7.5</v>
      </c>
      <c r="R525">
        <v>7.1</v>
      </c>
      <c r="S525">
        <v>300</v>
      </c>
      <c r="T525">
        <f t="shared" si="80"/>
        <v>-1</v>
      </c>
      <c r="U525" s="1">
        <v>42801</v>
      </c>
      <c r="V525" s="3">
        <f t="shared" si="74"/>
        <v>42795</v>
      </c>
      <c r="W525" s="4">
        <f t="shared" si="81"/>
        <v>42801</v>
      </c>
      <c r="X525" s="1" t="str">
        <f t="shared" si="75"/>
        <v>Tuesday</v>
      </c>
      <c r="Y525" s="2">
        <v>0.39011574074074074</v>
      </c>
      <c r="Z525" s="2">
        <f t="shared" si="76"/>
        <v>0.375</v>
      </c>
      <c r="AA525">
        <f>1</f>
        <v>1</v>
      </c>
      <c r="AB525" s="1">
        <v>42801</v>
      </c>
      <c r="AC525" s="3">
        <f t="shared" si="77"/>
        <v>42795</v>
      </c>
      <c r="AD525" s="4">
        <f t="shared" si="82"/>
        <v>42801</v>
      </c>
      <c r="AE525" s="1" t="str">
        <f t="shared" si="78"/>
        <v>Tuesday</v>
      </c>
      <c r="AF525" s="2">
        <v>0.42430555555555555</v>
      </c>
      <c r="AG525" s="2">
        <f t="shared" si="79"/>
        <v>0.41666666666666663</v>
      </c>
      <c r="AH525" t="s">
        <v>27</v>
      </c>
    </row>
    <row r="526" spans="1:34" x14ac:dyDescent="0.25">
      <c r="A526">
        <v>1510088</v>
      </c>
      <c r="B526" t="s">
        <v>88</v>
      </c>
      <c r="E526">
        <v>53575</v>
      </c>
      <c r="F526" t="s">
        <v>23</v>
      </c>
      <c r="G526" t="s">
        <v>89</v>
      </c>
      <c r="H526">
        <v>319</v>
      </c>
      <c r="I526" t="s">
        <v>67</v>
      </c>
      <c r="J526">
        <f>VLOOKUP(I526,Key!$A$1:$C$72,2,FALSE)</f>
        <v>43.074890000000003</v>
      </c>
      <c r="K526">
        <f>VLOOKUP(I526,Key!$A$1:$C$72,3,FALSE)</f>
        <v>-87.882810000000006</v>
      </c>
      <c r="L526" t="s">
        <v>67</v>
      </c>
      <c r="M526">
        <f>VLOOKUP(L526,Key!$A$1:$C$72,2,FALSE)</f>
        <v>43.074890000000003</v>
      </c>
      <c r="N526">
        <f>VLOOKUP(L526,Key!$A$1:$C$72,3,FALSE)</f>
        <v>-87.882810000000006</v>
      </c>
      <c r="O526">
        <v>41</v>
      </c>
      <c r="P526">
        <v>6</v>
      </c>
      <c r="Q526">
        <v>6.2</v>
      </c>
      <c r="R526">
        <v>5.8</v>
      </c>
      <c r="S526">
        <v>246</v>
      </c>
      <c r="T526">
        <f t="shared" si="80"/>
        <v>-1</v>
      </c>
      <c r="U526" s="1">
        <v>42801</v>
      </c>
      <c r="V526" s="3">
        <f t="shared" si="74"/>
        <v>42795</v>
      </c>
      <c r="W526" s="4">
        <f t="shared" si="81"/>
        <v>42801</v>
      </c>
      <c r="X526" s="1" t="str">
        <f t="shared" si="75"/>
        <v>Tuesday</v>
      </c>
      <c r="Y526" s="2">
        <v>0.55219907407407409</v>
      </c>
      <c r="Z526" s="2">
        <f t="shared" si="76"/>
        <v>0.54166666666666663</v>
      </c>
      <c r="AA526">
        <f>1</f>
        <v>1</v>
      </c>
      <c r="AB526" s="1">
        <v>42801</v>
      </c>
      <c r="AC526" s="3">
        <f t="shared" si="77"/>
        <v>42795</v>
      </c>
      <c r="AD526" s="4">
        <f t="shared" si="82"/>
        <v>42801</v>
      </c>
      <c r="AE526" s="1" t="str">
        <f t="shared" si="78"/>
        <v>Tuesday</v>
      </c>
      <c r="AF526" s="2">
        <v>0.58071759259259259</v>
      </c>
      <c r="AG526" s="2">
        <f t="shared" si="79"/>
        <v>0.58333333333333326</v>
      </c>
      <c r="AH526" t="s">
        <v>35</v>
      </c>
    </row>
    <row r="527" spans="1:34" x14ac:dyDescent="0.25">
      <c r="A527">
        <v>1529236</v>
      </c>
      <c r="B527" t="s">
        <v>88</v>
      </c>
      <c r="E527">
        <v>53703</v>
      </c>
      <c r="F527" t="s">
        <v>23</v>
      </c>
      <c r="G527" t="s">
        <v>89</v>
      </c>
      <c r="H527">
        <v>5588</v>
      </c>
      <c r="I527" t="s">
        <v>33</v>
      </c>
      <c r="J527">
        <f>VLOOKUP(I527,Key!$A$1:$C$72,2,FALSE)</f>
        <v>43.034619999999997</v>
      </c>
      <c r="K527">
        <f>VLOOKUP(I527,Key!$A$1:$C$72,3,FALSE)</f>
        <v>-87.917500000000004</v>
      </c>
      <c r="L527" t="s">
        <v>50</v>
      </c>
      <c r="M527">
        <f>VLOOKUP(L527,Key!$A$1:$C$72,2,FALSE)</f>
        <v>43.052549999999997</v>
      </c>
      <c r="N527">
        <f>VLOOKUP(L527,Key!$A$1:$C$72,3,FALSE)</f>
        <v>-87.909329999999997</v>
      </c>
      <c r="O527">
        <v>24</v>
      </c>
      <c r="P527">
        <v>3</v>
      </c>
      <c r="Q527">
        <v>3.6</v>
      </c>
      <c r="R527">
        <v>3.4</v>
      </c>
      <c r="S527">
        <v>144</v>
      </c>
      <c r="T527">
        <f t="shared" si="80"/>
        <v>-1</v>
      </c>
      <c r="U527" s="1">
        <v>42802</v>
      </c>
      <c r="V527" s="3">
        <f t="shared" si="74"/>
        <v>42795</v>
      </c>
      <c r="W527" s="4">
        <f t="shared" si="81"/>
        <v>42802</v>
      </c>
      <c r="X527" s="1" t="str">
        <f t="shared" si="75"/>
        <v>Wednesday</v>
      </c>
      <c r="Y527" s="2">
        <v>0.52243055555555562</v>
      </c>
      <c r="Z527" s="2">
        <f t="shared" si="76"/>
        <v>0.54166666666666663</v>
      </c>
      <c r="AA527">
        <f>1</f>
        <v>1</v>
      </c>
      <c r="AB527" s="1">
        <v>42802</v>
      </c>
      <c r="AC527" s="3">
        <f t="shared" si="77"/>
        <v>42795</v>
      </c>
      <c r="AD527" s="4">
        <f t="shared" si="82"/>
        <v>42802</v>
      </c>
      <c r="AE527" s="1" t="str">
        <f t="shared" si="78"/>
        <v>Wednesday</v>
      </c>
      <c r="AF527" s="2">
        <v>0.53918981481481476</v>
      </c>
      <c r="AG527" s="2">
        <f t="shared" si="79"/>
        <v>0.54166666666666663</v>
      </c>
      <c r="AH527" t="s">
        <v>27</v>
      </c>
    </row>
    <row r="528" spans="1:34" x14ac:dyDescent="0.25">
      <c r="A528">
        <v>1529444</v>
      </c>
      <c r="B528" t="s">
        <v>88</v>
      </c>
      <c r="E528">
        <v>53207</v>
      </c>
      <c r="F528" t="s">
        <v>23</v>
      </c>
      <c r="G528" t="s">
        <v>89</v>
      </c>
      <c r="H528">
        <v>5546</v>
      </c>
      <c r="I528" t="s">
        <v>104</v>
      </c>
      <c r="J528">
        <f>VLOOKUP(I528,Key!$A$1:$C$72,2,FALSE)</f>
        <v>43.020020000000002</v>
      </c>
      <c r="K528">
        <f>VLOOKUP(I528,Key!$A$1:$C$72,3,FALSE)</f>
        <v>-87.912540000000007</v>
      </c>
      <c r="L528" t="s">
        <v>33</v>
      </c>
      <c r="M528">
        <f>VLOOKUP(L528,Key!$A$1:$C$72,2,FALSE)</f>
        <v>43.034619999999997</v>
      </c>
      <c r="N528">
        <f>VLOOKUP(L528,Key!$A$1:$C$72,3,FALSE)</f>
        <v>-87.917500000000004</v>
      </c>
      <c r="O528">
        <v>14</v>
      </c>
      <c r="P528">
        <v>3</v>
      </c>
      <c r="Q528">
        <v>2.1</v>
      </c>
      <c r="R528">
        <v>2</v>
      </c>
      <c r="S528">
        <v>84</v>
      </c>
      <c r="T528">
        <f t="shared" si="80"/>
        <v>-1</v>
      </c>
      <c r="U528" s="1">
        <v>42802</v>
      </c>
      <c r="V528" s="3">
        <f t="shared" si="74"/>
        <v>42795</v>
      </c>
      <c r="W528" s="4">
        <f t="shared" si="81"/>
        <v>42802</v>
      </c>
      <c r="X528" s="1" t="str">
        <f t="shared" si="75"/>
        <v>Wednesday</v>
      </c>
      <c r="Y528" s="2">
        <v>0.6544444444444445</v>
      </c>
      <c r="Z528" s="2">
        <f t="shared" si="76"/>
        <v>0.66666666666666663</v>
      </c>
      <c r="AA528">
        <f>1</f>
        <v>1</v>
      </c>
      <c r="AB528" s="1">
        <v>42802</v>
      </c>
      <c r="AC528" s="3">
        <f t="shared" si="77"/>
        <v>42795</v>
      </c>
      <c r="AD528" s="4">
        <f t="shared" si="82"/>
        <v>42802</v>
      </c>
      <c r="AE528" s="1" t="str">
        <f t="shared" si="78"/>
        <v>Wednesday</v>
      </c>
      <c r="AF528" s="2">
        <v>0.66457175925925926</v>
      </c>
      <c r="AG528" s="2">
        <f t="shared" si="79"/>
        <v>0.66666666666666663</v>
      </c>
      <c r="AH528" t="s">
        <v>27</v>
      </c>
    </row>
    <row r="529" spans="1:34" x14ac:dyDescent="0.25">
      <c r="A529">
        <v>1524514</v>
      </c>
      <c r="B529" t="s">
        <v>88</v>
      </c>
      <c r="E529">
        <v>91945</v>
      </c>
      <c r="F529" t="s">
        <v>23</v>
      </c>
      <c r="G529" t="s">
        <v>89</v>
      </c>
      <c r="H529">
        <v>5549</v>
      </c>
      <c r="I529" t="s">
        <v>74</v>
      </c>
      <c r="J529">
        <f>VLOOKUP(I529,Key!$A$1:$C$72,2,FALSE)</f>
        <v>43.040154000000001</v>
      </c>
      <c r="K529">
        <f>VLOOKUP(I529,Key!$A$1:$C$72,3,FALSE)</f>
        <v>-87.932113000000001</v>
      </c>
      <c r="L529" t="s">
        <v>43</v>
      </c>
      <c r="M529">
        <f>VLOOKUP(L529,Key!$A$1:$C$72,2,FALSE)</f>
        <v>43.03886</v>
      </c>
      <c r="N529">
        <f>VLOOKUP(L529,Key!$A$1:$C$72,3,FALSE)</f>
        <v>-87.902720000000002</v>
      </c>
      <c r="O529">
        <v>14</v>
      </c>
      <c r="P529">
        <v>3</v>
      </c>
      <c r="Q529">
        <v>2.1</v>
      </c>
      <c r="R529">
        <v>2</v>
      </c>
      <c r="S529">
        <v>84</v>
      </c>
      <c r="T529">
        <f t="shared" si="80"/>
        <v>-1</v>
      </c>
      <c r="U529" s="1">
        <v>42803</v>
      </c>
      <c r="V529" s="3">
        <f t="shared" si="74"/>
        <v>42795</v>
      </c>
      <c r="W529" s="4">
        <f t="shared" si="81"/>
        <v>42803</v>
      </c>
      <c r="X529" s="1" t="str">
        <f t="shared" si="75"/>
        <v>Thursday</v>
      </c>
      <c r="Y529" s="2">
        <v>0.32391203703703703</v>
      </c>
      <c r="Z529" s="2">
        <f t="shared" si="76"/>
        <v>0.33333333333333331</v>
      </c>
      <c r="AA529">
        <f>1</f>
        <v>1</v>
      </c>
      <c r="AB529" s="1">
        <v>42803</v>
      </c>
      <c r="AC529" s="3">
        <f t="shared" si="77"/>
        <v>42795</v>
      </c>
      <c r="AD529" s="4">
        <f t="shared" si="82"/>
        <v>42803</v>
      </c>
      <c r="AE529" s="1" t="str">
        <f t="shared" si="78"/>
        <v>Thursday</v>
      </c>
      <c r="AF529" s="2">
        <v>0.33334490740740735</v>
      </c>
      <c r="AG529" s="2">
        <f t="shared" si="79"/>
        <v>0.33333333333333331</v>
      </c>
      <c r="AH529" t="s">
        <v>27</v>
      </c>
    </row>
    <row r="530" spans="1:34" x14ac:dyDescent="0.25">
      <c r="A530">
        <v>1530302</v>
      </c>
      <c r="B530" t="s">
        <v>88</v>
      </c>
      <c r="E530">
        <v>53211</v>
      </c>
      <c r="F530" t="s">
        <v>23</v>
      </c>
      <c r="G530" t="s">
        <v>89</v>
      </c>
      <c r="H530">
        <v>5564</v>
      </c>
      <c r="I530" t="s">
        <v>67</v>
      </c>
      <c r="J530">
        <f>VLOOKUP(I530,Key!$A$1:$C$72,2,FALSE)</f>
        <v>43.074890000000003</v>
      </c>
      <c r="K530">
        <f>VLOOKUP(I530,Key!$A$1:$C$72,3,FALSE)</f>
        <v>-87.882810000000006</v>
      </c>
      <c r="L530" t="s">
        <v>62</v>
      </c>
      <c r="M530">
        <f>VLOOKUP(L530,Key!$A$1:$C$72,2,FALSE)</f>
        <v>43.058010000000003</v>
      </c>
      <c r="N530">
        <f>VLOOKUP(L530,Key!$A$1:$C$72,3,FALSE)</f>
        <v>-87.877300000000005</v>
      </c>
      <c r="O530">
        <v>27</v>
      </c>
      <c r="P530">
        <v>3</v>
      </c>
      <c r="Q530">
        <v>4.0999999999999996</v>
      </c>
      <c r="R530">
        <v>3.8</v>
      </c>
      <c r="S530">
        <v>162</v>
      </c>
      <c r="T530">
        <f t="shared" si="80"/>
        <v>-1</v>
      </c>
      <c r="U530" s="1">
        <v>42803</v>
      </c>
      <c r="V530" s="3">
        <f t="shared" si="74"/>
        <v>42795</v>
      </c>
      <c r="W530" s="4">
        <f t="shared" si="81"/>
        <v>42803</v>
      </c>
      <c r="X530" s="1" t="str">
        <f t="shared" si="75"/>
        <v>Thursday</v>
      </c>
      <c r="Y530" s="2">
        <v>0.61068287037037039</v>
      </c>
      <c r="Z530" s="2">
        <f t="shared" si="76"/>
        <v>0.625</v>
      </c>
      <c r="AA530">
        <f>1</f>
        <v>1</v>
      </c>
      <c r="AB530" s="1">
        <v>42803</v>
      </c>
      <c r="AC530" s="3">
        <f t="shared" si="77"/>
        <v>42795</v>
      </c>
      <c r="AD530" s="4">
        <f t="shared" si="82"/>
        <v>42803</v>
      </c>
      <c r="AE530" s="1" t="str">
        <f t="shared" si="78"/>
        <v>Thursday</v>
      </c>
      <c r="AF530" s="2">
        <v>0.6291782407407408</v>
      </c>
      <c r="AG530" s="2">
        <f t="shared" si="79"/>
        <v>0.625</v>
      </c>
      <c r="AH530" t="s">
        <v>27</v>
      </c>
    </row>
    <row r="531" spans="1:34" x14ac:dyDescent="0.25">
      <c r="A531">
        <v>1451638</v>
      </c>
      <c r="B531" t="s">
        <v>88</v>
      </c>
      <c r="E531">
        <v>53154</v>
      </c>
      <c r="F531" t="s">
        <v>23</v>
      </c>
      <c r="G531" t="s">
        <v>89</v>
      </c>
      <c r="H531">
        <v>5419</v>
      </c>
      <c r="I531" t="s">
        <v>34</v>
      </c>
      <c r="J531">
        <f>VLOOKUP(I531,Key!$A$1:$C$72,2,FALSE)</f>
        <v>43.036900000000003</v>
      </c>
      <c r="K531">
        <f>VLOOKUP(I531,Key!$A$1:$C$72,3,FALSE)</f>
        <v>-87.89667</v>
      </c>
      <c r="L531" t="s">
        <v>80</v>
      </c>
      <c r="M531">
        <f>VLOOKUP(L531,Key!$A$1:$C$72,2,FALSE)</f>
        <v>43.052460000000004</v>
      </c>
      <c r="N531">
        <f>VLOOKUP(L531,Key!$A$1:$C$72,3,FALSE)</f>
        <v>-87.891000000000005</v>
      </c>
      <c r="O531">
        <v>15</v>
      </c>
      <c r="P531">
        <v>3</v>
      </c>
      <c r="Q531">
        <v>2.2999999999999998</v>
      </c>
      <c r="R531">
        <v>2.1</v>
      </c>
      <c r="S531">
        <v>90</v>
      </c>
      <c r="T531">
        <f t="shared" si="80"/>
        <v>-1</v>
      </c>
      <c r="U531" s="1">
        <v>42803</v>
      </c>
      <c r="V531" s="3">
        <f t="shared" si="74"/>
        <v>42795</v>
      </c>
      <c r="W531" s="4">
        <f t="shared" si="81"/>
        <v>42803</v>
      </c>
      <c r="X531" s="1" t="str">
        <f t="shared" si="75"/>
        <v>Thursday</v>
      </c>
      <c r="Y531" s="2">
        <v>0.85357638888888887</v>
      </c>
      <c r="Z531" s="2">
        <f t="shared" si="76"/>
        <v>0.83333333333333326</v>
      </c>
      <c r="AA531">
        <f>1</f>
        <v>1</v>
      </c>
      <c r="AB531" s="1">
        <v>42803</v>
      </c>
      <c r="AC531" s="3">
        <f t="shared" si="77"/>
        <v>42795</v>
      </c>
      <c r="AD531" s="4">
        <f t="shared" si="82"/>
        <v>42803</v>
      </c>
      <c r="AE531" s="1" t="str">
        <f t="shared" si="78"/>
        <v>Thursday</v>
      </c>
      <c r="AF531" s="2">
        <v>0.8644560185185185</v>
      </c>
      <c r="AG531" s="2">
        <f t="shared" si="79"/>
        <v>0.875</v>
      </c>
      <c r="AH531" t="s">
        <v>27</v>
      </c>
    </row>
    <row r="532" spans="1:34" x14ac:dyDescent="0.25">
      <c r="A532">
        <v>1531001</v>
      </c>
      <c r="B532" t="s">
        <v>88</v>
      </c>
      <c r="F532" t="s">
        <v>23</v>
      </c>
      <c r="G532" t="s">
        <v>89</v>
      </c>
      <c r="H532">
        <v>5472</v>
      </c>
      <c r="I532" t="s">
        <v>40</v>
      </c>
      <c r="J532">
        <f>VLOOKUP(I532,Key!$A$1:$C$72,2,FALSE)</f>
        <v>43.031480000000002</v>
      </c>
      <c r="K532">
        <f>VLOOKUP(I532,Key!$A$1:$C$72,3,FALSE)</f>
        <v>-87.908169999999998</v>
      </c>
      <c r="L532" t="s">
        <v>32</v>
      </c>
      <c r="M532">
        <f>VLOOKUP(L532,Key!$A$1:$C$72,2,FALSE)</f>
        <v>43.038719999999998</v>
      </c>
      <c r="N532">
        <f>VLOOKUP(L532,Key!$A$1:$C$72,3,FALSE)</f>
        <v>-87.905339999999995</v>
      </c>
      <c r="O532">
        <v>7</v>
      </c>
      <c r="P532">
        <v>3</v>
      </c>
      <c r="Q532">
        <v>1.1000000000000001</v>
      </c>
      <c r="R532">
        <v>1</v>
      </c>
      <c r="S532">
        <v>42</v>
      </c>
      <c r="T532">
        <f t="shared" si="80"/>
        <v>-1</v>
      </c>
      <c r="U532" s="1">
        <v>42804</v>
      </c>
      <c r="V532" s="3">
        <f t="shared" si="74"/>
        <v>42795</v>
      </c>
      <c r="W532" s="4">
        <f t="shared" si="81"/>
        <v>42804</v>
      </c>
      <c r="X532" s="1" t="str">
        <f t="shared" si="75"/>
        <v>Friday</v>
      </c>
      <c r="Y532" s="2">
        <v>0.49594907407407413</v>
      </c>
      <c r="Z532" s="2">
        <f t="shared" si="76"/>
        <v>0.5</v>
      </c>
      <c r="AA532">
        <f>1</f>
        <v>1</v>
      </c>
      <c r="AB532" s="1">
        <v>42804</v>
      </c>
      <c r="AC532" s="3">
        <f t="shared" si="77"/>
        <v>42795</v>
      </c>
      <c r="AD532" s="4">
        <f t="shared" si="82"/>
        <v>42804</v>
      </c>
      <c r="AE532" s="1" t="str">
        <f t="shared" si="78"/>
        <v>Friday</v>
      </c>
      <c r="AF532" s="2">
        <v>0.50082175925925931</v>
      </c>
      <c r="AG532" s="2">
        <f t="shared" si="79"/>
        <v>0.5</v>
      </c>
      <c r="AH532" t="s">
        <v>27</v>
      </c>
    </row>
    <row r="533" spans="1:34" x14ac:dyDescent="0.25">
      <c r="A533">
        <v>1198458</v>
      </c>
      <c r="B533" t="s">
        <v>88</v>
      </c>
      <c r="E533">
        <v>53207</v>
      </c>
      <c r="F533" t="s">
        <v>23</v>
      </c>
      <c r="G533" t="s">
        <v>89</v>
      </c>
      <c r="H533">
        <v>5431</v>
      </c>
      <c r="I533" t="s">
        <v>38</v>
      </c>
      <c r="J533">
        <f>VLOOKUP(I533,Key!$A$1:$C$72,2,FALSE)</f>
        <v>43.004728999999998</v>
      </c>
      <c r="K533">
        <f>VLOOKUP(I533,Key!$A$1:$C$72,3,FALSE)</f>
        <v>-87.905463999999995</v>
      </c>
      <c r="L533" t="s">
        <v>38</v>
      </c>
      <c r="M533">
        <f>VLOOKUP(L533,Key!$A$1:$C$72,2,FALSE)</f>
        <v>43.004728999999998</v>
      </c>
      <c r="N533">
        <f>VLOOKUP(L533,Key!$A$1:$C$72,3,FALSE)</f>
        <v>-87.905463999999995</v>
      </c>
      <c r="O533">
        <v>0</v>
      </c>
      <c r="P533">
        <v>0</v>
      </c>
      <c r="Q533">
        <v>0</v>
      </c>
      <c r="R533">
        <v>0</v>
      </c>
      <c r="S533">
        <v>0</v>
      </c>
      <c r="T533">
        <f t="shared" si="80"/>
        <v>-1</v>
      </c>
      <c r="U533" s="1">
        <v>42804</v>
      </c>
      <c r="V533" s="3">
        <f t="shared" si="74"/>
        <v>42795</v>
      </c>
      <c r="W533" s="4">
        <f t="shared" si="81"/>
        <v>42804</v>
      </c>
      <c r="X533" s="1" t="str">
        <f t="shared" si="75"/>
        <v>Friday</v>
      </c>
      <c r="Y533" s="2">
        <v>0.64846064814814819</v>
      </c>
      <c r="Z533" s="2">
        <f t="shared" si="76"/>
        <v>0.66666666666666663</v>
      </c>
      <c r="AA533">
        <f>1</f>
        <v>1</v>
      </c>
      <c r="AB533" s="1">
        <v>42804</v>
      </c>
      <c r="AC533" s="3">
        <f t="shared" si="77"/>
        <v>42795</v>
      </c>
      <c r="AD533" s="4">
        <f t="shared" si="82"/>
        <v>42804</v>
      </c>
      <c r="AE533" s="1" t="str">
        <f t="shared" si="78"/>
        <v>Friday</v>
      </c>
      <c r="AF533" s="2">
        <v>0.64857638888888891</v>
      </c>
      <c r="AG533" s="2">
        <f t="shared" si="79"/>
        <v>0.66666666666666663</v>
      </c>
      <c r="AH533" t="s">
        <v>35</v>
      </c>
    </row>
    <row r="534" spans="1:34" x14ac:dyDescent="0.25">
      <c r="A534">
        <v>1531848</v>
      </c>
      <c r="B534" t="s">
        <v>88</v>
      </c>
      <c r="E534">
        <v>53211</v>
      </c>
      <c r="F534" t="s">
        <v>23</v>
      </c>
      <c r="G534" t="s">
        <v>89</v>
      </c>
      <c r="H534">
        <v>9</v>
      </c>
      <c r="I534" t="s">
        <v>78</v>
      </c>
      <c r="J534">
        <f>VLOOKUP(I534,Key!$A$1:$C$72,2,FALSE)</f>
        <v>43.060250000000003</v>
      </c>
      <c r="K534">
        <f>VLOOKUP(I534,Key!$A$1:$C$72,3,FALSE)</f>
        <v>-87.892169999999993</v>
      </c>
      <c r="L534" t="s">
        <v>78</v>
      </c>
      <c r="M534">
        <f>VLOOKUP(L534,Key!$A$1:$C$72,2,FALSE)</f>
        <v>43.060250000000003</v>
      </c>
      <c r="N534">
        <f>VLOOKUP(L534,Key!$A$1:$C$72,3,FALSE)</f>
        <v>-87.892169999999993</v>
      </c>
      <c r="O534">
        <v>16</v>
      </c>
      <c r="P534">
        <v>3</v>
      </c>
      <c r="Q534">
        <v>2.4</v>
      </c>
      <c r="R534">
        <v>2.2999999999999998</v>
      </c>
      <c r="S534">
        <v>96</v>
      </c>
      <c r="T534">
        <f t="shared" si="80"/>
        <v>-1</v>
      </c>
      <c r="U534" s="1">
        <v>42805</v>
      </c>
      <c r="V534" s="3">
        <f t="shared" si="74"/>
        <v>42795</v>
      </c>
      <c r="W534" s="4">
        <f t="shared" si="81"/>
        <v>42805</v>
      </c>
      <c r="X534" s="1" t="str">
        <f t="shared" si="75"/>
        <v>Saturday</v>
      </c>
      <c r="Y534" s="2">
        <v>0.30789351851851848</v>
      </c>
      <c r="Z534" s="2">
        <f t="shared" si="76"/>
        <v>0.29166666666666663</v>
      </c>
      <c r="AA534">
        <f>1</f>
        <v>1</v>
      </c>
      <c r="AB534" s="1">
        <v>42805</v>
      </c>
      <c r="AC534" s="3">
        <f t="shared" si="77"/>
        <v>42795</v>
      </c>
      <c r="AD534" s="4">
        <f t="shared" si="82"/>
        <v>42805</v>
      </c>
      <c r="AE534" s="1" t="str">
        <f t="shared" si="78"/>
        <v>Saturday</v>
      </c>
      <c r="AF534" s="2">
        <v>0.31899305555555557</v>
      </c>
      <c r="AG534" s="2">
        <f t="shared" si="79"/>
        <v>0.33333333333333331</v>
      </c>
      <c r="AH534" t="s">
        <v>35</v>
      </c>
    </row>
    <row r="535" spans="1:34" x14ac:dyDescent="0.25">
      <c r="A535">
        <v>1414652</v>
      </c>
      <c r="B535" t="s">
        <v>88</v>
      </c>
      <c r="E535">
        <v>53213</v>
      </c>
      <c r="F535" t="s">
        <v>23</v>
      </c>
      <c r="G535" t="s">
        <v>89</v>
      </c>
      <c r="H535">
        <v>5582</v>
      </c>
      <c r="I535" t="s">
        <v>59</v>
      </c>
      <c r="J535">
        <f>VLOOKUP(I535,Key!$A$1:$C$72,2,FALSE)</f>
        <v>43.060580000000002</v>
      </c>
      <c r="K535">
        <f>VLOOKUP(I535,Key!$A$1:$C$72,3,FALSE)</f>
        <v>-87.998589999999993</v>
      </c>
      <c r="L535" t="s">
        <v>29</v>
      </c>
      <c r="M535">
        <f>VLOOKUP(L535,Key!$A$1:$C$72,2,FALSE)</f>
        <v>43.042490000000001</v>
      </c>
      <c r="N535">
        <f>VLOOKUP(L535,Key!$A$1:$C$72,3,FALSE)</f>
        <v>-87.909959999999998</v>
      </c>
      <c r="O535">
        <v>543</v>
      </c>
      <c r="P535">
        <v>54</v>
      </c>
      <c r="Q535">
        <v>18</v>
      </c>
      <c r="R535">
        <v>17.100000000000001</v>
      </c>
      <c r="S535">
        <v>720</v>
      </c>
      <c r="T535">
        <f t="shared" si="80"/>
        <v>-1</v>
      </c>
      <c r="U535" s="1">
        <v>42806</v>
      </c>
      <c r="V535" s="3">
        <f t="shared" si="74"/>
        <v>42795</v>
      </c>
      <c r="W535" s="4">
        <f t="shared" si="81"/>
        <v>42806</v>
      </c>
      <c r="X535" s="1" t="str">
        <f t="shared" si="75"/>
        <v>Sunday</v>
      </c>
      <c r="Y535" s="2">
        <v>0.62320601851851853</v>
      </c>
      <c r="Z535" s="2">
        <f t="shared" si="76"/>
        <v>0.625</v>
      </c>
      <c r="AA535">
        <f>1</f>
        <v>1</v>
      </c>
      <c r="AB535" s="1">
        <v>42807</v>
      </c>
      <c r="AC535" s="3">
        <f t="shared" si="77"/>
        <v>42795</v>
      </c>
      <c r="AD535" s="4">
        <f t="shared" si="82"/>
        <v>42807</v>
      </c>
      <c r="AE535" s="1" t="str">
        <f t="shared" si="78"/>
        <v>Monday</v>
      </c>
      <c r="AF535" s="2">
        <v>5.4398148148148144E-4</v>
      </c>
      <c r="AG535" s="2">
        <f t="shared" si="79"/>
        <v>0</v>
      </c>
      <c r="AH535" t="s">
        <v>27</v>
      </c>
    </row>
    <row r="536" spans="1:34" x14ac:dyDescent="0.25">
      <c r="A536">
        <v>1533254</v>
      </c>
      <c r="B536" t="s">
        <v>88</v>
      </c>
      <c r="E536">
        <v>38671</v>
      </c>
      <c r="F536" t="s">
        <v>23</v>
      </c>
      <c r="G536" t="s">
        <v>89</v>
      </c>
      <c r="H536">
        <v>11111</v>
      </c>
      <c r="I536" t="s">
        <v>39</v>
      </c>
      <c r="J536">
        <f>VLOOKUP(I536,Key!$A$1:$C$72,2,FALSE)</f>
        <v>43.03913</v>
      </c>
      <c r="K536">
        <f>VLOOKUP(I536,Key!$A$1:$C$72,3,FALSE)</f>
        <v>-87.916150000000002</v>
      </c>
      <c r="L536" t="s">
        <v>39</v>
      </c>
      <c r="M536">
        <f>VLOOKUP(L536,Key!$A$1:$C$72,2,FALSE)</f>
        <v>43.03913</v>
      </c>
      <c r="N536">
        <f>VLOOKUP(L536,Key!$A$1:$C$72,3,FALSE)</f>
        <v>-87.916150000000002</v>
      </c>
      <c r="O536">
        <v>176</v>
      </c>
      <c r="P536">
        <v>18</v>
      </c>
      <c r="Q536">
        <v>18</v>
      </c>
      <c r="R536">
        <v>17.100000000000001</v>
      </c>
      <c r="S536">
        <v>720</v>
      </c>
      <c r="T536">
        <f t="shared" si="80"/>
        <v>-1</v>
      </c>
      <c r="U536" s="1">
        <v>42806</v>
      </c>
      <c r="V536" s="3">
        <f t="shared" si="74"/>
        <v>42795</v>
      </c>
      <c r="W536" s="4">
        <f t="shared" si="81"/>
        <v>42806</v>
      </c>
      <c r="X536" s="1" t="str">
        <f t="shared" si="75"/>
        <v>Sunday</v>
      </c>
      <c r="Y536" s="2">
        <v>0.65434027777777781</v>
      </c>
      <c r="Z536" s="2">
        <f t="shared" si="76"/>
        <v>0.66666666666666663</v>
      </c>
      <c r="AA536">
        <f>1</f>
        <v>1</v>
      </c>
      <c r="AB536" s="1">
        <v>42806</v>
      </c>
      <c r="AC536" s="3">
        <f t="shared" si="77"/>
        <v>42795</v>
      </c>
      <c r="AD536" s="4">
        <f t="shared" si="82"/>
        <v>42806</v>
      </c>
      <c r="AE536" s="1" t="str">
        <f t="shared" si="78"/>
        <v>Sunday</v>
      </c>
      <c r="AF536" s="2">
        <v>0.77707175925925931</v>
      </c>
      <c r="AG536" s="2">
        <f t="shared" si="79"/>
        <v>0.79166666666666663</v>
      </c>
      <c r="AH536" t="s">
        <v>35</v>
      </c>
    </row>
    <row r="537" spans="1:34" x14ac:dyDescent="0.25">
      <c r="A537">
        <v>1391484</v>
      </c>
      <c r="B537" t="s">
        <v>88</v>
      </c>
      <c r="E537">
        <v>53224</v>
      </c>
      <c r="F537" t="s">
        <v>23</v>
      </c>
      <c r="G537" t="s">
        <v>89</v>
      </c>
      <c r="H537">
        <v>81</v>
      </c>
      <c r="I537" t="s">
        <v>75</v>
      </c>
      <c r="J537">
        <f>VLOOKUP(I537,Key!$A$1:$C$72,2,FALSE)</f>
        <v>43.056539999999998</v>
      </c>
      <c r="K537">
        <f>VLOOKUP(I537,Key!$A$1:$C$72,3,FALSE)</f>
        <v>-87.914370000000005</v>
      </c>
      <c r="L537" t="s">
        <v>39</v>
      </c>
      <c r="M537">
        <f>VLOOKUP(L537,Key!$A$1:$C$72,2,FALSE)</f>
        <v>43.03913</v>
      </c>
      <c r="N537">
        <f>VLOOKUP(L537,Key!$A$1:$C$72,3,FALSE)</f>
        <v>-87.916150000000002</v>
      </c>
      <c r="O537">
        <v>9</v>
      </c>
      <c r="P537">
        <v>0</v>
      </c>
      <c r="Q537">
        <v>1.4</v>
      </c>
      <c r="R537">
        <v>1.3</v>
      </c>
      <c r="S537">
        <v>54</v>
      </c>
      <c r="T537">
        <f t="shared" si="80"/>
        <v>-1</v>
      </c>
      <c r="U537" s="1">
        <v>42809</v>
      </c>
      <c r="V537" s="3">
        <f t="shared" si="74"/>
        <v>42795</v>
      </c>
      <c r="W537" s="4">
        <f t="shared" si="81"/>
        <v>42809</v>
      </c>
      <c r="X537" s="1" t="str">
        <f t="shared" si="75"/>
        <v>Wednesday</v>
      </c>
      <c r="Y537" s="2">
        <v>0.67512731481481481</v>
      </c>
      <c r="Z537" s="2">
        <f t="shared" si="76"/>
        <v>0.66666666666666663</v>
      </c>
      <c r="AA537">
        <f>1</f>
        <v>1</v>
      </c>
      <c r="AB537" s="1">
        <v>42809</v>
      </c>
      <c r="AC537" s="3">
        <f t="shared" si="77"/>
        <v>42795</v>
      </c>
      <c r="AD537" s="4">
        <f t="shared" si="82"/>
        <v>42809</v>
      </c>
      <c r="AE537" s="1" t="str">
        <f t="shared" si="78"/>
        <v>Wednesday</v>
      </c>
      <c r="AF537" s="2">
        <v>0.6818749999999999</v>
      </c>
      <c r="AG537" s="2">
        <f t="shared" si="79"/>
        <v>0.66666666666666663</v>
      </c>
      <c r="AH537" t="s">
        <v>27</v>
      </c>
    </row>
    <row r="538" spans="1:34" x14ac:dyDescent="0.25">
      <c r="A538">
        <v>1539687</v>
      </c>
      <c r="B538" t="s">
        <v>88</v>
      </c>
      <c r="E538">
        <v>54935</v>
      </c>
      <c r="F538" t="s">
        <v>23</v>
      </c>
      <c r="G538" t="s">
        <v>89</v>
      </c>
      <c r="H538">
        <v>11125</v>
      </c>
      <c r="I538" t="s">
        <v>63</v>
      </c>
      <c r="J538">
        <f>VLOOKUP(I538,Key!$A$1:$C$72,2,FALSE)</f>
        <v>43.078530000000001</v>
      </c>
      <c r="K538">
        <f>VLOOKUP(I538,Key!$A$1:$C$72,3,FALSE)</f>
        <v>-87.882620000000003</v>
      </c>
      <c r="L538" t="s">
        <v>63</v>
      </c>
      <c r="M538">
        <f>VLOOKUP(L538,Key!$A$1:$C$72,2,FALSE)</f>
        <v>43.078530000000001</v>
      </c>
      <c r="N538">
        <f>VLOOKUP(L538,Key!$A$1:$C$72,3,FALSE)</f>
        <v>-87.882620000000003</v>
      </c>
      <c r="O538">
        <v>24</v>
      </c>
      <c r="P538">
        <v>0</v>
      </c>
      <c r="Q538">
        <v>3.6</v>
      </c>
      <c r="R538">
        <v>3.4</v>
      </c>
      <c r="S538">
        <v>144</v>
      </c>
      <c r="T538">
        <f t="shared" si="80"/>
        <v>-1</v>
      </c>
      <c r="U538" s="1">
        <v>42811</v>
      </c>
      <c r="V538" s="3">
        <f t="shared" si="74"/>
        <v>42795</v>
      </c>
      <c r="W538" s="4">
        <f t="shared" si="81"/>
        <v>42811</v>
      </c>
      <c r="X538" s="1" t="str">
        <f t="shared" si="75"/>
        <v>Friday</v>
      </c>
      <c r="Y538" s="2">
        <v>0.63767361111111109</v>
      </c>
      <c r="Z538" s="2">
        <f t="shared" si="76"/>
        <v>0.625</v>
      </c>
      <c r="AA538">
        <f>1</f>
        <v>1</v>
      </c>
      <c r="AB538" s="1">
        <v>42811</v>
      </c>
      <c r="AC538" s="3">
        <f t="shared" si="77"/>
        <v>42795</v>
      </c>
      <c r="AD538" s="4">
        <f t="shared" si="82"/>
        <v>42811</v>
      </c>
      <c r="AE538" s="1" t="str">
        <f t="shared" si="78"/>
        <v>Friday</v>
      </c>
      <c r="AF538" s="2">
        <v>0.65439814814814812</v>
      </c>
      <c r="AG538" s="2">
        <f t="shared" si="79"/>
        <v>0.66666666666666663</v>
      </c>
      <c r="AH538" t="s">
        <v>35</v>
      </c>
    </row>
    <row r="539" spans="1:34" x14ac:dyDescent="0.25">
      <c r="A539">
        <v>1539804</v>
      </c>
      <c r="B539" t="s">
        <v>88</v>
      </c>
      <c r="E539">
        <v>50501</v>
      </c>
      <c r="F539" t="s">
        <v>23</v>
      </c>
      <c r="G539" t="s">
        <v>89</v>
      </c>
      <c r="H539">
        <v>15</v>
      </c>
      <c r="I539" t="s">
        <v>34</v>
      </c>
      <c r="J539">
        <f>VLOOKUP(I539,Key!$A$1:$C$72,2,FALSE)</f>
        <v>43.036900000000003</v>
      </c>
      <c r="K539">
        <f>VLOOKUP(I539,Key!$A$1:$C$72,3,FALSE)</f>
        <v>-87.89667</v>
      </c>
      <c r="L539" t="s">
        <v>39</v>
      </c>
      <c r="M539">
        <f>VLOOKUP(L539,Key!$A$1:$C$72,2,FALSE)</f>
        <v>43.03913</v>
      </c>
      <c r="N539">
        <f>VLOOKUP(L539,Key!$A$1:$C$72,3,FALSE)</f>
        <v>-87.916150000000002</v>
      </c>
      <c r="O539">
        <v>51</v>
      </c>
      <c r="P539">
        <v>3</v>
      </c>
      <c r="Q539">
        <v>7.7</v>
      </c>
      <c r="R539">
        <v>7.3</v>
      </c>
      <c r="S539">
        <v>306</v>
      </c>
      <c r="T539">
        <f t="shared" si="80"/>
        <v>-1</v>
      </c>
      <c r="U539" s="1">
        <v>42811</v>
      </c>
      <c r="V539" s="3">
        <f t="shared" si="74"/>
        <v>42795</v>
      </c>
      <c r="W539" s="4">
        <f t="shared" si="81"/>
        <v>42811</v>
      </c>
      <c r="X539" s="1" t="str">
        <f t="shared" si="75"/>
        <v>Friday</v>
      </c>
      <c r="Y539" s="2">
        <v>0.67002314814814812</v>
      </c>
      <c r="Z539" s="2">
        <f t="shared" si="76"/>
        <v>0.66666666666666663</v>
      </c>
      <c r="AA539">
        <f>1</f>
        <v>1</v>
      </c>
      <c r="AB539" s="1">
        <v>42811</v>
      </c>
      <c r="AC539" s="3">
        <f t="shared" si="77"/>
        <v>42795</v>
      </c>
      <c r="AD539" s="4">
        <f t="shared" si="82"/>
        <v>42811</v>
      </c>
      <c r="AE539" s="1" t="str">
        <f t="shared" si="78"/>
        <v>Friday</v>
      </c>
      <c r="AF539" s="2">
        <v>0.70515046296296291</v>
      </c>
      <c r="AG539" s="2">
        <f t="shared" si="79"/>
        <v>0.70833333333333326</v>
      </c>
      <c r="AH539" t="s">
        <v>27</v>
      </c>
    </row>
    <row r="540" spans="1:34" x14ac:dyDescent="0.25">
      <c r="A540">
        <v>1261454</v>
      </c>
      <c r="B540" t="s">
        <v>88</v>
      </c>
      <c r="E540">
        <v>53226</v>
      </c>
      <c r="F540" t="s">
        <v>23</v>
      </c>
      <c r="G540" t="s">
        <v>89</v>
      </c>
      <c r="H540">
        <v>209</v>
      </c>
      <c r="I540" t="s">
        <v>41</v>
      </c>
      <c r="J540">
        <f>VLOOKUP(I540,Key!$A$1:$C$72,2,FALSE)</f>
        <v>43.04824</v>
      </c>
      <c r="K540">
        <f>VLOOKUP(I540,Key!$A$1:$C$72,3,FALSE)</f>
        <v>-87.904970000000006</v>
      </c>
      <c r="L540" t="s">
        <v>61</v>
      </c>
      <c r="M540">
        <f>VLOOKUP(L540,Key!$A$1:$C$72,2,FALSE)</f>
        <v>43.058619999999998</v>
      </c>
      <c r="N540">
        <f>VLOOKUP(L540,Key!$A$1:$C$72,3,FALSE)</f>
        <v>-87.885319999999993</v>
      </c>
      <c r="O540">
        <v>10</v>
      </c>
      <c r="P540">
        <v>0</v>
      </c>
      <c r="Q540">
        <v>1.5</v>
      </c>
      <c r="R540">
        <v>1.4</v>
      </c>
      <c r="S540">
        <v>60</v>
      </c>
      <c r="T540">
        <f t="shared" si="80"/>
        <v>-1</v>
      </c>
      <c r="U540" s="1">
        <v>42812</v>
      </c>
      <c r="V540" s="3">
        <f t="shared" si="74"/>
        <v>42795</v>
      </c>
      <c r="W540" s="4">
        <f t="shared" si="81"/>
        <v>42812</v>
      </c>
      <c r="X540" s="1" t="str">
        <f t="shared" si="75"/>
        <v>Saturday</v>
      </c>
      <c r="Y540" s="2">
        <v>8.4328703703703711E-2</v>
      </c>
      <c r="Z540" s="2">
        <f t="shared" si="76"/>
        <v>8.3333333333333329E-2</v>
      </c>
      <c r="AA540">
        <f>1</f>
        <v>1</v>
      </c>
      <c r="AB540" s="1">
        <v>42812</v>
      </c>
      <c r="AC540" s="3">
        <f t="shared" si="77"/>
        <v>42795</v>
      </c>
      <c r="AD540" s="4">
        <f t="shared" si="82"/>
        <v>42812</v>
      </c>
      <c r="AE540" s="1" t="str">
        <f t="shared" si="78"/>
        <v>Saturday</v>
      </c>
      <c r="AF540" s="2">
        <v>9.1238425925925917E-2</v>
      </c>
      <c r="AG540" s="2">
        <f t="shared" si="79"/>
        <v>8.3333333333333329E-2</v>
      </c>
      <c r="AH540" t="s">
        <v>27</v>
      </c>
    </row>
    <row r="541" spans="1:34" x14ac:dyDescent="0.25">
      <c r="A541">
        <v>1540708</v>
      </c>
      <c r="B541" t="s">
        <v>88</v>
      </c>
      <c r="E541">
        <v>53211</v>
      </c>
      <c r="F541" t="s">
        <v>23</v>
      </c>
      <c r="G541" t="s">
        <v>89</v>
      </c>
      <c r="H541">
        <v>11153</v>
      </c>
      <c r="I541" t="s">
        <v>71</v>
      </c>
      <c r="J541">
        <f>VLOOKUP(I541,Key!$A$1:$C$72,2,FALSE)</f>
        <v>43.060296999999998</v>
      </c>
      <c r="K541">
        <f>VLOOKUP(I541,Key!$A$1:$C$72,3,FALSE)</f>
        <v>-87.913150000000002</v>
      </c>
      <c r="L541" t="s">
        <v>65</v>
      </c>
      <c r="M541">
        <f>VLOOKUP(L541,Key!$A$1:$C$72,2,FALSE)</f>
        <v>43.060786</v>
      </c>
      <c r="N541">
        <f>VLOOKUP(L541,Key!$A$1:$C$72,3,FALSE)</f>
        <v>-87.883825999999999</v>
      </c>
      <c r="O541">
        <v>11</v>
      </c>
      <c r="P541">
        <v>0</v>
      </c>
      <c r="Q541">
        <v>1.7</v>
      </c>
      <c r="R541">
        <v>1.6</v>
      </c>
      <c r="S541">
        <v>66</v>
      </c>
      <c r="T541">
        <f t="shared" si="80"/>
        <v>-1</v>
      </c>
      <c r="U541" s="1">
        <v>42812</v>
      </c>
      <c r="V541" s="3">
        <f t="shared" si="74"/>
        <v>42795</v>
      </c>
      <c r="W541" s="4">
        <f t="shared" si="81"/>
        <v>42812</v>
      </c>
      <c r="X541" s="1" t="str">
        <f t="shared" si="75"/>
        <v>Saturday</v>
      </c>
      <c r="Y541" s="2">
        <v>9.8518518518518519E-2</v>
      </c>
      <c r="Z541" s="2">
        <f t="shared" si="76"/>
        <v>8.3333333333333329E-2</v>
      </c>
      <c r="AA541">
        <f>1</f>
        <v>1</v>
      </c>
      <c r="AB541" s="1">
        <v>42812</v>
      </c>
      <c r="AC541" s="3">
        <f t="shared" si="77"/>
        <v>42795</v>
      </c>
      <c r="AD541" s="4">
        <f t="shared" si="82"/>
        <v>42812</v>
      </c>
      <c r="AE541" s="1" t="str">
        <f t="shared" si="78"/>
        <v>Saturday</v>
      </c>
      <c r="AF541" s="2">
        <v>0.10590277777777778</v>
      </c>
      <c r="AG541" s="2">
        <f t="shared" si="79"/>
        <v>0.125</v>
      </c>
      <c r="AH541" t="s">
        <v>27</v>
      </c>
    </row>
    <row r="542" spans="1:34" x14ac:dyDescent="0.25">
      <c r="A542">
        <v>1540835</v>
      </c>
      <c r="B542" t="s">
        <v>88</v>
      </c>
      <c r="E542">
        <v>48103</v>
      </c>
      <c r="F542" t="s">
        <v>23</v>
      </c>
      <c r="G542" t="s">
        <v>89</v>
      </c>
      <c r="H542">
        <v>11149</v>
      </c>
      <c r="I542" t="s">
        <v>39</v>
      </c>
      <c r="J542">
        <f>VLOOKUP(I542,Key!$A$1:$C$72,2,FALSE)</f>
        <v>43.03913</v>
      </c>
      <c r="K542">
        <f>VLOOKUP(I542,Key!$A$1:$C$72,3,FALSE)</f>
        <v>-87.916150000000002</v>
      </c>
      <c r="L542" t="s">
        <v>62</v>
      </c>
      <c r="M542">
        <f>VLOOKUP(L542,Key!$A$1:$C$72,2,FALSE)</f>
        <v>43.058010000000003</v>
      </c>
      <c r="N542">
        <f>VLOOKUP(L542,Key!$A$1:$C$72,3,FALSE)</f>
        <v>-87.877300000000005</v>
      </c>
      <c r="O542">
        <v>27</v>
      </c>
      <c r="P542">
        <v>0</v>
      </c>
      <c r="Q542">
        <v>4.0999999999999996</v>
      </c>
      <c r="R542">
        <v>3.8</v>
      </c>
      <c r="S542">
        <v>162</v>
      </c>
      <c r="T542">
        <f t="shared" si="80"/>
        <v>-1</v>
      </c>
      <c r="U542" s="1">
        <v>42812</v>
      </c>
      <c r="V542" s="3">
        <f t="shared" si="74"/>
        <v>42795</v>
      </c>
      <c r="W542" s="4">
        <f t="shared" si="81"/>
        <v>42812</v>
      </c>
      <c r="X542" s="1" t="str">
        <f t="shared" si="75"/>
        <v>Saturday</v>
      </c>
      <c r="Y542" s="2">
        <v>0.41900462962962964</v>
      </c>
      <c r="Z542" s="2">
        <f t="shared" si="76"/>
        <v>0.41666666666666663</v>
      </c>
      <c r="AA542">
        <f>1</f>
        <v>1</v>
      </c>
      <c r="AB542" s="1">
        <v>42812</v>
      </c>
      <c r="AC542" s="3">
        <f t="shared" si="77"/>
        <v>42795</v>
      </c>
      <c r="AD542" s="4">
        <f t="shared" si="82"/>
        <v>42812</v>
      </c>
      <c r="AE542" s="1" t="str">
        <f t="shared" si="78"/>
        <v>Saturday</v>
      </c>
      <c r="AF542" s="2">
        <v>0.43785879629629632</v>
      </c>
      <c r="AG542" s="2">
        <f t="shared" si="79"/>
        <v>0.45833333333333331</v>
      </c>
      <c r="AH542" t="s">
        <v>27</v>
      </c>
    </row>
    <row r="543" spans="1:34" x14ac:dyDescent="0.25">
      <c r="A543">
        <v>1540921</v>
      </c>
      <c r="B543" t="s">
        <v>88</v>
      </c>
      <c r="F543" t="s">
        <v>23</v>
      </c>
      <c r="G543" t="s">
        <v>89</v>
      </c>
      <c r="H543">
        <v>5518</v>
      </c>
      <c r="I543" t="s">
        <v>78</v>
      </c>
      <c r="J543">
        <f>VLOOKUP(I543,Key!$A$1:$C$72,2,FALSE)</f>
        <v>43.060250000000003</v>
      </c>
      <c r="K543">
        <f>VLOOKUP(I543,Key!$A$1:$C$72,3,FALSE)</f>
        <v>-87.892169999999993</v>
      </c>
      <c r="L543" t="s">
        <v>81</v>
      </c>
      <c r="M543">
        <f>VLOOKUP(L543,Key!$A$1:$C$72,2,FALSE)</f>
        <v>43.06033</v>
      </c>
      <c r="N543">
        <f>VLOOKUP(L543,Key!$A$1:$C$72,3,FALSE)</f>
        <v>-87.89546</v>
      </c>
      <c r="O543">
        <v>20</v>
      </c>
      <c r="P543">
        <v>0</v>
      </c>
      <c r="Q543">
        <v>3</v>
      </c>
      <c r="R543">
        <v>2.9</v>
      </c>
      <c r="S543">
        <v>120</v>
      </c>
      <c r="T543">
        <f t="shared" si="80"/>
        <v>-1</v>
      </c>
      <c r="U543" s="1">
        <v>42812</v>
      </c>
      <c r="V543" s="3">
        <f t="shared" si="74"/>
        <v>42795</v>
      </c>
      <c r="W543" s="4">
        <f t="shared" si="81"/>
        <v>42812</v>
      </c>
      <c r="X543" s="1" t="str">
        <f t="shared" si="75"/>
        <v>Saturday</v>
      </c>
      <c r="Y543" s="2">
        <v>0.45006944444444441</v>
      </c>
      <c r="Z543" s="2">
        <f t="shared" si="76"/>
        <v>0.45833333333333331</v>
      </c>
      <c r="AA543">
        <f>1</f>
        <v>1</v>
      </c>
      <c r="AB543" s="1">
        <v>42812</v>
      </c>
      <c r="AC543" s="3">
        <f t="shared" si="77"/>
        <v>42795</v>
      </c>
      <c r="AD543" s="4">
        <f t="shared" si="82"/>
        <v>42812</v>
      </c>
      <c r="AE543" s="1" t="str">
        <f t="shared" si="78"/>
        <v>Saturday</v>
      </c>
      <c r="AF543" s="2">
        <v>0.46407407407407408</v>
      </c>
      <c r="AG543" s="2">
        <f t="shared" si="79"/>
        <v>0.45833333333333331</v>
      </c>
      <c r="AH543" t="s">
        <v>27</v>
      </c>
    </row>
    <row r="544" spans="1:34" x14ac:dyDescent="0.25">
      <c r="A544">
        <v>1542437</v>
      </c>
      <c r="B544" t="s">
        <v>88</v>
      </c>
      <c r="E544">
        <v>53208</v>
      </c>
      <c r="F544" t="s">
        <v>23</v>
      </c>
      <c r="G544" t="s">
        <v>89</v>
      </c>
      <c r="H544">
        <v>5566</v>
      </c>
      <c r="I544" t="s">
        <v>51</v>
      </c>
      <c r="J544">
        <f>VLOOKUP(I544,Key!$A$1:$C$72,2,FALSE)</f>
        <v>43.05536</v>
      </c>
      <c r="K544">
        <f>VLOOKUP(I544,Key!$A$1:$C$72,3,FALSE)</f>
        <v>-87.90504</v>
      </c>
      <c r="L544" t="s">
        <v>51</v>
      </c>
      <c r="M544">
        <f>VLOOKUP(L544,Key!$A$1:$C$72,2,FALSE)</f>
        <v>43.05536</v>
      </c>
      <c r="N544">
        <f>VLOOKUP(L544,Key!$A$1:$C$72,3,FALSE)</f>
        <v>-87.90504</v>
      </c>
      <c r="O544">
        <v>23</v>
      </c>
      <c r="P544">
        <v>0</v>
      </c>
      <c r="Q544">
        <v>3.5</v>
      </c>
      <c r="R544">
        <v>3.3</v>
      </c>
      <c r="S544">
        <v>138</v>
      </c>
      <c r="T544">
        <f t="shared" si="80"/>
        <v>-1</v>
      </c>
      <c r="U544" s="1">
        <v>42812</v>
      </c>
      <c r="V544" s="3">
        <f t="shared" si="74"/>
        <v>42795</v>
      </c>
      <c r="W544" s="4">
        <f t="shared" si="81"/>
        <v>42812</v>
      </c>
      <c r="X544" s="1" t="str">
        <f t="shared" si="75"/>
        <v>Saturday</v>
      </c>
      <c r="Y544" s="2">
        <v>0.66517361111111117</v>
      </c>
      <c r="Z544" s="2">
        <f t="shared" si="76"/>
        <v>0.66666666666666663</v>
      </c>
      <c r="AA544">
        <f>1</f>
        <v>1</v>
      </c>
      <c r="AB544" s="1">
        <v>42812</v>
      </c>
      <c r="AC544" s="3">
        <f t="shared" si="77"/>
        <v>42795</v>
      </c>
      <c r="AD544" s="4">
        <f t="shared" si="82"/>
        <v>42812</v>
      </c>
      <c r="AE544" s="1" t="str">
        <f t="shared" si="78"/>
        <v>Saturday</v>
      </c>
      <c r="AF544" s="2">
        <v>0.68077546296296287</v>
      </c>
      <c r="AG544" s="2">
        <f t="shared" si="79"/>
        <v>0.66666666666666663</v>
      </c>
      <c r="AH544" t="s">
        <v>35</v>
      </c>
    </row>
    <row r="545" spans="1:34" x14ac:dyDescent="0.25">
      <c r="A545">
        <v>1542472</v>
      </c>
      <c r="B545" t="s">
        <v>88</v>
      </c>
      <c r="E545">
        <v>53210</v>
      </c>
      <c r="F545" t="s">
        <v>23</v>
      </c>
      <c r="G545" t="s">
        <v>89</v>
      </c>
      <c r="H545">
        <v>5507</v>
      </c>
      <c r="I545" t="s">
        <v>51</v>
      </c>
      <c r="J545">
        <f>VLOOKUP(I545,Key!$A$1:$C$72,2,FALSE)</f>
        <v>43.05536</v>
      </c>
      <c r="K545">
        <f>VLOOKUP(I545,Key!$A$1:$C$72,3,FALSE)</f>
        <v>-87.90504</v>
      </c>
      <c r="L545" t="s">
        <v>51</v>
      </c>
      <c r="M545">
        <f>VLOOKUP(L545,Key!$A$1:$C$72,2,FALSE)</f>
        <v>43.05536</v>
      </c>
      <c r="N545">
        <f>VLOOKUP(L545,Key!$A$1:$C$72,3,FALSE)</f>
        <v>-87.90504</v>
      </c>
      <c r="O545">
        <v>149</v>
      </c>
      <c r="P545">
        <v>12</v>
      </c>
      <c r="Q545">
        <v>18</v>
      </c>
      <c r="R545">
        <v>17.100000000000001</v>
      </c>
      <c r="S545">
        <v>720</v>
      </c>
      <c r="T545">
        <f t="shared" si="80"/>
        <v>-1</v>
      </c>
      <c r="U545" s="1">
        <v>42812</v>
      </c>
      <c r="V545" s="3">
        <f t="shared" si="74"/>
        <v>42795</v>
      </c>
      <c r="W545" s="4">
        <f t="shared" si="81"/>
        <v>42812</v>
      </c>
      <c r="X545" s="1" t="str">
        <f t="shared" si="75"/>
        <v>Saturday</v>
      </c>
      <c r="Y545" s="2">
        <v>0.66674768518518512</v>
      </c>
      <c r="Z545" s="2">
        <f t="shared" si="76"/>
        <v>0.66666666666666663</v>
      </c>
      <c r="AA545">
        <f>1</f>
        <v>1</v>
      </c>
      <c r="AB545" s="1">
        <v>42812</v>
      </c>
      <c r="AC545" s="3">
        <f t="shared" si="77"/>
        <v>42795</v>
      </c>
      <c r="AD545" s="4">
        <f t="shared" si="82"/>
        <v>42812</v>
      </c>
      <c r="AE545" s="1" t="str">
        <f t="shared" si="78"/>
        <v>Saturday</v>
      </c>
      <c r="AF545" s="2">
        <v>0.77053240740740747</v>
      </c>
      <c r="AG545" s="2">
        <f t="shared" si="79"/>
        <v>0.75</v>
      </c>
      <c r="AH545" t="s">
        <v>35</v>
      </c>
    </row>
    <row r="546" spans="1:34" x14ac:dyDescent="0.25">
      <c r="A546">
        <v>1542771</v>
      </c>
      <c r="B546" t="s">
        <v>88</v>
      </c>
      <c r="E546">
        <v>11226</v>
      </c>
      <c r="F546" t="s">
        <v>23</v>
      </c>
      <c r="G546" t="s">
        <v>89</v>
      </c>
      <c r="H546">
        <v>11079</v>
      </c>
      <c r="I546" t="s">
        <v>80</v>
      </c>
      <c r="J546">
        <f>VLOOKUP(I546,Key!$A$1:$C$72,2,FALSE)</f>
        <v>43.052460000000004</v>
      </c>
      <c r="K546">
        <f>VLOOKUP(I546,Key!$A$1:$C$72,3,FALSE)</f>
        <v>-87.891000000000005</v>
      </c>
      <c r="L546" t="s">
        <v>54</v>
      </c>
      <c r="M546">
        <f>VLOOKUP(L546,Key!$A$1:$C$72,2,FALSE)</f>
        <v>43.046570000000003</v>
      </c>
      <c r="N546">
        <f>VLOOKUP(L546,Key!$A$1:$C$72,3,FALSE)</f>
        <v>-87.908720000000002</v>
      </c>
      <c r="O546">
        <v>39</v>
      </c>
      <c r="P546">
        <v>3</v>
      </c>
      <c r="Q546">
        <v>5.9</v>
      </c>
      <c r="R546">
        <v>5.6</v>
      </c>
      <c r="S546">
        <v>234</v>
      </c>
      <c r="T546">
        <f t="shared" si="80"/>
        <v>-1</v>
      </c>
      <c r="U546" s="1">
        <v>42812</v>
      </c>
      <c r="V546" s="3">
        <f t="shared" si="74"/>
        <v>42795</v>
      </c>
      <c r="W546" s="4">
        <f t="shared" si="81"/>
        <v>42812</v>
      </c>
      <c r="X546" s="1" t="str">
        <f t="shared" si="75"/>
        <v>Saturday</v>
      </c>
      <c r="Y546" s="2">
        <v>0.71625000000000005</v>
      </c>
      <c r="Z546" s="2">
        <f t="shared" si="76"/>
        <v>0.70833333333333326</v>
      </c>
      <c r="AA546">
        <f>1</f>
        <v>1</v>
      </c>
      <c r="AB546" s="1">
        <v>42812</v>
      </c>
      <c r="AC546" s="3">
        <f t="shared" si="77"/>
        <v>42795</v>
      </c>
      <c r="AD546" s="4">
        <f t="shared" si="82"/>
        <v>42812</v>
      </c>
      <c r="AE546" s="1" t="str">
        <f t="shared" si="78"/>
        <v>Saturday</v>
      </c>
      <c r="AF546" s="2">
        <v>0.74344907407407401</v>
      </c>
      <c r="AG546" s="2">
        <f t="shared" si="79"/>
        <v>0.75</v>
      </c>
      <c r="AH546" t="s">
        <v>27</v>
      </c>
    </row>
    <row r="547" spans="1:34" x14ac:dyDescent="0.25">
      <c r="A547">
        <v>1544306</v>
      </c>
      <c r="B547" t="s">
        <v>88</v>
      </c>
      <c r="E547">
        <v>53074</v>
      </c>
      <c r="F547" t="s">
        <v>23</v>
      </c>
      <c r="G547" t="s">
        <v>89</v>
      </c>
      <c r="H547">
        <v>1000</v>
      </c>
      <c r="I547" t="s">
        <v>44</v>
      </c>
      <c r="J547">
        <f>VLOOKUP(I547,Key!$A$1:$C$72,2,FALSE)</f>
        <v>43.045712999999999</v>
      </c>
      <c r="K547">
        <f>VLOOKUP(I547,Key!$A$1:$C$72,3,FALSE)</f>
        <v>-87.899756999999994</v>
      </c>
      <c r="L547" t="s">
        <v>44</v>
      </c>
      <c r="M547">
        <f>VLOOKUP(L547,Key!$A$1:$C$72,2,FALSE)</f>
        <v>43.045712999999999</v>
      </c>
      <c r="N547">
        <f>VLOOKUP(L547,Key!$A$1:$C$72,3,FALSE)</f>
        <v>-87.899756999999994</v>
      </c>
      <c r="O547">
        <v>94</v>
      </c>
      <c r="P547">
        <v>6</v>
      </c>
      <c r="Q547">
        <v>14.1</v>
      </c>
      <c r="R547">
        <v>13.4</v>
      </c>
      <c r="S547">
        <v>564</v>
      </c>
      <c r="T547">
        <f t="shared" si="80"/>
        <v>-1</v>
      </c>
      <c r="U547" s="1">
        <v>42813</v>
      </c>
      <c r="V547" s="3">
        <f t="shared" si="74"/>
        <v>42795</v>
      </c>
      <c r="W547" s="4">
        <f t="shared" si="81"/>
        <v>42813</v>
      </c>
      <c r="X547" s="1" t="str">
        <f t="shared" si="75"/>
        <v>Sunday</v>
      </c>
      <c r="Y547" s="2">
        <v>0.5400462962962963</v>
      </c>
      <c r="Z547" s="2">
        <f t="shared" si="76"/>
        <v>0.54166666666666663</v>
      </c>
      <c r="AA547">
        <f>1</f>
        <v>1</v>
      </c>
      <c r="AB547" s="1">
        <v>42813</v>
      </c>
      <c r="AC547" s="3">
        <f t="shared" si="77"/>
        <v>42795</v>
      </c>
      <c r="AD547" s="4">
        <f t="shared" si="82"/>
        <v>42813</v>
      </c>
      <c r="AE547" s="1" t="str">
        <f t="shared" si="78"/>
        <v>Sunday</v>
      </c>
      <c r="AF547" s="2">
        <v>0.60502314814814817</v>
      </c>
      <c r="AG547" s="2">
        <f t="shared" si="79"/>
        <v>0.625</v>
      </c>
      <c r="AH547" t="s">
        <v>35</v>
      </c>
    </row>
    <row r="548" spans="1:34" x14ac:dyDescent="0.25">
      <c r="A548">
        <v>1409956</v>
      </c>
      <c r="B548" t="s">
        <v>88</v>
      </c>
      <c r="E548">
        <v>53089</v>
      </c>
      <c r="F548" t="s">
        <v>23</v>
      </c>
      <c r="G548" t="s">
        <v>89</v>
      </c>
      <c r="H548">
        <v>5459</v>
      </c>
      <c r="I548" t="s">
        <v>74</v>
      </c>
      <c r="J548">
        <f>VLOOKUP(I548,Key!$A$1:$C$72,2,FALSE)</f>
        <v>43.040154000000001</v>
      </c>
      <c r="K548">
        <f>VLOOKUP(I548,Key!$A$1:$C$72,3,FALSE)</f>
        <v>-87.932113000000001</v>
      </c>
      <c r="L548" t="s">
        <v>74</v>
      </c>
      <c r="M548">
        <f>VLOOKUP(L548,Key!$A$1:$C$72,2,FALSE)</f>
        <v>43.040154000000001</v>
      </c>
      <c r="N548">
        <f>VLOOKUP(L548,Key!$A$1:$C$72,3,FALSE)</f>
        <v>-87.932113000000001</v>
      </c>
      <c r="O548">
        <v>102</v>
      </c>
      <c r="P548">
        <v>9</v>
      </c>
      <c r="Q548">
        <v>15.3</v>
      </c>
      <c r="R548">
        <v>14.5</v>
      </c>
      <c r="S548">
        <v>612</v>
      </c>
      <c r="T548">
        <f t="shared" si="80"/>
        <v>-1</v>
      </c>
      <c r="U548" s="1">
        <v>42813</v>
      </c>
      <c r="V548" s="3">
        <f t="shared" si="74"/>
        <v>42795</v>
      </c>
      <c r="W548" s="4">
        <f t="shared" si="81"/>
        <v>42813</v>
      </c>
      <c r="X548" s="1" t="str">
        <f t="shared" si="75"/>
        <v>Sunday</v>
      </c>
      <c r="Y548" s="2">
        <v>0.92787037037037035</v>
      </c>
      <c r="Z548" s="2">
        <f t="shared" si="76"/>
        <v>0.91666666666666663</v>
      </c>
      <c r="AA548">
        <f>1</f>
        <v>1</v>
      </c>
      <c r="AB548" s="1">
        <v>42813</v>
      </c>
      <c r="AC548" s="3">
        <f t="shared" si="77"/>
        <v>42795</v>
      </c>
      <c r="AD548" s="4">
        <f t="shared" si="82"/>
        <v>42813</v>
      </c>
      <c r="AE548" s="1" t="str">
        <f t="shared" si="78"/>
        <v>Sunday</v>
      </c>
      <c r="AF548" s="2">
        <v>0.99925925925925929</v>
      </c>
      <c r="AG548" s="2">
        <f t="shared" si="79"/>
        <v>1</v>
      </c>
      <c r="AH548" t="s">
        <v>35</v>
      </c>
    </row>
    <row r="549" spans="1:34" x14ac:dyDescent="0.25">
      <c r="A549">
        <v>1546192</v>
      </c>
      <c r="B549" t="s">
        <v>88</v>
      </c>
      <c r="E549">
        <v>53066</v>
      </c>
      <c r="F549" t="s">
        <v>23</v>
      </c>
      <c r="G549" t="s">
        <v>89</v>
      </c>
      <c r="H549">
        <v>11087</v>
      </c>
      <c r="I549" t="s">
        <v>32</v>
      </c>
      <c r="J549">
        <f>VLOOKUP(I549,Key!$A$1:$C$72,2,FALSE)</f>
        <v>43.038719999999998</v>
      </c>
      <c r="K549">
        <f>VLOOKUP(I549,Key!$A$1:$C$72,3,FALSE)</f>
        <v>-87.905339999999995</v>
      </c>
      <c r="L549" t="s">
        <v>32</v>
      </c>
      <c r="M549">
        <f>VLOOKUP(L549,Key!$A$1:$C$72,2,FALSE)</f>
        <v>43.038719999999998</v>
      </c>
      <c r="N549">
        <f>VLOOKUP(L549,Key!$A$1:$C$72,3,FALSE)</f>
        <v>-87.905339999999995</v>
      </c>
      <c r="O549">
        <v>20</v>
      </c>
      <c r="P549">
        <v>0</v>
      </c>
      <c r="Q549">
        <v>3</v>
      </c>
      <c r="R549">
        <v>2.9</v>
      </c>
      <c r="S549">
        <v>120</v>
      </c>
      <c r="T549">
        <f t="shared" si="80"/>
        <v>-1</v>
      </c>
      <c r="U549" s="1">
        <v>42814</v>
      </c>
      <c r="V549" s="3">
        <f t="shared" si="74"/>
        <v>42795</v>
      </c>
      <c r="W549" s="4">
        <f t="shared" si="81"/>
        <v>42814</v>
      </c>
      <c r="X549" s="1" t="str">
        <f t="shared" si="75"/>
        <v>Monday</v>
      </c>
      <c r="Y549" s="2">
        <v>0.20120370370370369</v>
      </c>
      <c r="Z549" s="2">
        <f t="shared" si="76"/>
        <v>0.20833333333333331</v>
      </c>
      <c r="AA549">
        <f>1</f>
        <v>1</v>
      </c>
      <c r="AB549" s="1">
        <v>42814</v>
      </c>
      <c r="AC549" s="3">
        <f t="shared" si="77"/>
        <v>42795</v>
      </c>
      <c r="AD549" s="4">
        <f t="shared" si="82"/>
        <v>42814</v>
      </c>
      <c r="AE549" s="1" t="str">
        <f t="shared" si="78"/>
        <v>Monday</v>
      </c>
      <c r="AF549" s="2">
        <v>0.21458333333333335</v>
      </c>
      <c r="AG549" s="2">
        <f t="shared" si="79"/>
        <v>0.20833333333333331</v>
      </c>
      <c r="AH549" t="s">
        <v>35</v>
      </c>
    </row>
    <row r="550" spans="1:34" x14ac:dyDescent="0.25">
      <c r="A550">
        <v>1546262</v>
      </c>
      <c r="B550" t="s">
        <v>88</v>
      </c>
      <c r="E550">
        <v>84401</v>
      </c>
      <c r="F550" t="s">
        <v>23</v>
      </c>
      <c r="G550" t="s">
        <v>89</v>
      </c>
      <c r="H550">
        <v>11087</v>
      </c>
      <c r="I550" t="s">
        <v>32</v>
      </c>
      <c r="J550">
        <f>VLOOKUP(I550,Key!$A$1:$C$72,2,FALSE)</f>
        <v>43.038719999999998</v>
      </c>
      <c r="K550">
        <f>VLOOKUP(I550,Key!$A$1:$C$72,3,FALSE)</f>
        <v>-87.905339999999995</v>
      </c>
      <c r="L550" t="s">
        <v>34</v>
      </c>
      <c r="M550">
        <f>VLOOKUP(L550,Key!$A$1:$C$72,2,FALSE)</f>
        <v>43.036900000000003</v>
      </c>
      <c r="N550">
        <f>VLOOKUP(L550,Key!$A$1:$C$72,3,FALSE)</f>
        <v>-87.89667</v>
      </c>
      <c r="O550">
        <v>16</v>
      </c>
      <c r="P550">
        <v>0</v>
      </c>
      <c r="Q550">
        <v>2.4</v>
      </c>
      <c r="R550">
        <v>2.2999999999999998</v>
      </c>
      <c r="S550">
        <v>96</v>
      </c>
      <c r="T550">
        <f t="shared" si="80"/>
        <v>-1</v>
      </c>
      <c r="U550" s="1">
        <v>42814</v>
      </c>
      <c r="V550" s="3">
        <f t="shared" si="74"/>
        <v>42795</v>
      </c>
      <c r="W550" s="4">
        <f t="shared" si="81"/>
        <v>42814</v>
      </c>
      <c r="X550" s="1" t="str">
        <f t="shared" si="75"/>
        <v>Monday</v>
      </c>
      <c r="Y550" s="2">
        <v>0.4246759259259259</v>
      </c>
      <c r="Z550" s="2">
        <f t="shared" si="76"/>
        <v>0.41666666666666663</v>
      </c>
      <c r="AA550">
        <f>1</f>
        <v>1</v>
      </c>
      <c r="AB550" s="1">
        <v>42814</v>
      </c>
      <c r="AC550" s="3">
        <f t="shared" si="77"/>
        <v>42795</v>
      </c>
      <c r="AD550" s="4">
        <f t="shared" si="82"/>
        <v>42814</v>
      </c>
      <c r="AE550" s="1" t="str">
        <f t="shared" si="78"/>
        <v>Monday</v>
      </c>
      <c r="AF550" s="2">
        <v>0.43587962962962962</v>
      </c>
      <c r="AG550" s="2">
        <f t="shared" si="79"/>
        <v>0.41666666666666663</v>
      </c>
      <c r="AH550" t="s">
        <v>27</v>
      </c>
    </row>
    <row r="551" spans="1:34" x14ac:dyDescent="0.25">
      <c r="A551">
        <v>1546398</v>
      </c>
      <c r="B551" t="s">
        <v>88</v>
      </c>
      <c r="E551">
        <v>53206</v>
      </c>
      <c r="F551" t="s">
        <v>23</v>
      </c>
      <c r="G551" t="s">
        <v>89</v>
      </c>
      <c r="H551">
        <v>11064</v>
      </c>
      <c r="I551" t="s">
        <v>62</v>
      </c>
      <c r="J551">
        <f>VLOOKUP(I551,Key!$A$1:$C$72,2,FALSE)</f>
        <v>43.058010000000003</v>
      </c>
      <c r="K551">
        <f>VLOOKUP(I551,Key!$A$1:$C$72,3,FALSE)</f>
        <v>-87.877300000000005</v>
      </c>
      <c r="L551" t="s">
        <v>62</v>
      </c>
      <c r="M551">
        <f>VLOOKUP(L551,Key!$A$1:$C$72,2,FALSE)</f>
        <v>43.058010000000003</v>
      </c>
      <c r="N551">
        <f>VLOOKUP(L551,Key!$A$1:$C$72,3,FALSE)</f>
        <v>-87.877300000000005</v>
      </c>
      <c r="O551">
        <v>31</v>
      </c>
      <c r="P551">
        <v>0</v>
      </c>
      <c r="Q551">
        <v>4.7</v>
      </c>
      <c r="R551">
        <v>4.4000000000000004</v>
      </c>
      <c r="S551">
        <v>186</v>
      </c>
      <c r="T551">
        <f t="shared" si="80"/>
        <v>-1</v>
      </c>
      <c r="U551" s="1">
        <v>42814</v>
      </c>
      <c r="V551" s="3">
        <f t="shared" si="74"/>
        <v>42795</v>
      </c>
      <c r="W551" s="4">
        <f t="shared" si="81"/>
        <v>42814</v>
      </c>
      <c r="X551" s="1" t="str">
        <f t="shared" si="75"/>
        <v>Monday</v>
      </c>
      <c r="Y551" s="2">
        <v>0.51468749999999996</v>
      </c>
      <c r="Z551" s="2">
        <f t="shared" si="76"/>
        <v>0.5</v>
      </c>
      <c r="AA551">
        <f>1</f>
        <v>1</v>
      </c>
      <c r="AB551" s="1">
        <v>42814</v>
      </c>
      <c r="AC551" s="3">
        <f t="shared" si="77"/>
        <v>42795</v>
      </c>
      <c r="AD551" s="4">
        <f t="shared" si="82"/>
        <v>42814</v>
      </c>
      <c r="AE551" s="1" t="str">
        <f t="shared" si="78"/>
        <v>Monday</v>
      </c>
      <c r="AF551" s="2">
        <v>0.53636574074074073</v>
      </c>
      <c r="AG551" s="2">
        <f t="shared" si="79"/>
        <v>0.54166666666666663</v>
      </c>
      <c r="AH551" t="s">
        <v>35</v>
      </c>
    </row>
    <row r="552" spans="1:34" x14ac:dyDescent="0.25">
      <c r="A552">
        <v>1546562</v>
      </c>
      <c r="B552" t="s">
        <v>88</v>
      </c>
      <c r="E552">
        <v>53211</v>
      </c>
      <c r="F552" t="s">
        <v>23</v>
      </c>
      <c r="G552" t="s">
        <v>89</v>
      </c>
      <c r="H552">
        <v>243</v>
      </c>
      <c r="I552" t="s">
        <v>62</v>
      </c>
      <c r="J552">
        <f>VLOOKUP(I552,Key!$A$1:$C$72,2,FALSE)</f>
        <v>43.058010000000003</v>
      </c>
      <c r="K552">
        <f>VLOOKUP(I552,Key!$A$1:$C$72,3,FALSE)</f>
        <v>-87.877300000000005</v>
      </c>
      <c r="L552" t="s">
        <v>62</v>
      </c>
      <c r="M552">
        <f>VLOOKUP(L552,Key!$A$1:$C$72,2,FALSE)</f>
        <v>43.058010000000003</v>
      </c>
      <c r="N552">
        <f>VLOOKUP(L552,Key!$A$1:$C$72,3,FALSE)</f>
        <v>-87.877300000000005</v>
      </c>
      <c r="O552">
        <v>52</v>
      </c>
      <c r="P552">
        <v>3</v>
      </c>
      <c r="Q552">
        <v>7.8</v>
      </c>
      <c r="R552">
        <v>7.4</v>
      </c>
      <c r="S552">
        <v>312</v>
      </c>
      <c r="T552">
        <f t="shared" si="80"/>
        <v>-1</v>
      </c>
      <c r="U552" s="1">
        <v>42814</v>
      </c>
      <c r="V552" s="3">
        <f t="shared" si="74"/>
        <v>42795</v>
      </c>
      <c r="W552" s="4">
        <f t="shared" si="81"/>
        <v>42814</v>
      </c>
      <c r="X552" s="1" t="str">
        <f t="shared" si="75"/>
        <v>Monday</v>
      </c>
      <c r="Y552" s="2">
        <v>0.58332175925925933</v>
      </c>
      <c r="Z552" s="2">
        <f t="shared" si="76"/>
        <v>0.58333333333333326</v>
      </c>
      <c r="AA552">
        <f>1</f>
        <v>1</v>
      </c>
      <c r="AB552" s="1">
        <v>42814</v>
      </c>
      <c r="AC552" s="3">
        <f t="shared" si="77"/>
        <v>42795</v>
      </c>
      <c r="AD552" s="4">
        <f t="shared" si="82"/>
        <v>42814</v>
      </c>
      <c r="AE552" s="1" t="str">
        <f t="shared" si="78"/>
        <v>Monday</v>
      </c>
      <c r="AF552" s="2">
        <v>0.61925925925925929</v>
      </c>
      <c r="AG552" s="2">
        <f t="shared" si="79"/>
        <v>0.625</v>
      </c>
      <c r="AH552" t="s">
        <v>35</v>
      </c>
    </row>
    <row r="553" spans="1:34" x14ac:dyDescent="0.25">
      <c r="A553">
        <v>1546631</v>
      </c>
      <c r="B553" t="s">
        <v>88</v>
      </c>
      <c r="E553">
        <v>63119</v>
      </c>
      <c r="F553" t="s">
        <v>23</v>
      </c>
      <c r="G553" t="s">
        <v>89</v>
      </c>
      <c r="H553">
        <v>11115</v>
      </c>
      <c r="I553" t="s">
        <v>104</v>
      </c>
      <c r="J553">
        <f>VLOOKUP(I553,Key!$A$1:$C$72,2,FALSE)</f>
        <v>43.020020000000002</v>
      </c>
      <c r="K553">
        <f>VLOOKUP(I553,Key!$A$1:$C$72,3,FALSE)</f>
        <v>-87.912540000000007</v>
      </c>
      <c r="L553" t="s">
        <v>74</v>
      </c>
      <c r="M553">
        <f>VLOOKUP(L553,Key!$A$1:$C$72,2,FALSE)</f>
        <v>43.040154000000001</v>
      </c>
      <c r="N553">
        <f>VLOOKUP(L553,Key!$A$1:$C$72,3,FALSE)</f>
        <v>-87.932113000000001</v>
      </c>
      <c r="O553">
        <v>150</v>
      </c>
      <c r="P553">
        <v>12</v>
      </c>
      <c r="Q553">
        <v>18</v>
      </c>
      <c r="R553">
        <v>17.100000000000001</v>
      </c>
      <c r="S553">
        <v>720</v>
      </c>
      <c r="T553">
        <f t="shared" si="80"/>
        <v>-1</v>
      </c>
      <c r="U553" s="1">
        <v>42814</v>
      </c>
      <c r="V553" s="3">
        <f t="shared" si="74"/>
        <v>42795</v>
      </c>
      <c r="W553" s="4">
        <f t="shared" si="81"/>
        <v>42814</v>
      </c>
      <c r="X553" s="1" t="str">
        <f t="shared" si="75"/>
        <v>Monday</v>
      </c>
      <c r="Y553" s="2">
        <v>0.6080902777777778</v>
      </c>
      <c r="Z553" s="2">
        <f t="shared" si="76"/>
        <v>0.625</v>
      </c>
      <c r="AA553">
        <f>1</f>
        <v>1</v>
      </c>
      <c r="AB553" s="1">
        <v>42814</v>
      </c>
      <c r="AC553" s="3">
        <f t="shared" si="77"/>
        <v>42795</v>
      </c>
      <c r="AD553" s="4">
        <f t="shared" si="82"/>
        <v>42814</v>
      </c>
      <c r="AE553" s="1" t="str">
        <f t="shared" si="78"/>
        <v>Monday</v>
      </c>
      <c r="AF553" s="2">
        <v>0.71209490740740744</v>
      </c>
      <c r="AG553" s="2">
        <f t="shared" si="79"/>
        <v>0.70833333333333326</v>
      </c>
      <c r="AH553" t="s">
        <v>27</v>
      </c>
    </row>
    <row r="554" spans="1:34" x14ac:dyDescent="0.25">
      <c r="A554">
        <v>1546741</v>
      </c>
      <c r="B554" t="s">
        <v>88</v>
      </c>
      <c r="E554">
        <v>97225</v>
      </c>
      <c r="F554" t="s">
        <v>23</v>
      </c>
      <c r="G554" t="s">
        <v>89</v>
      </c>
      <c r="H554">
        <v>17</v>
      </c>
      <c r="I554" t="s">
        <v>36</v>
      </c>
      <c r="J554">
        <f>VLOOKUP(I554,Key!$A$1:$C$72,2,FALSE)</f>
        <v>43.038580000000003</v>
      </c>
      <c r="K554">
        <f>VLOOKUP(I554,Key!$A$1:$C$72,3,FALSE)</f>
        <v>-87.90934</v>
      </c>
      <c r="L554" t="s">
        <v>29</v>
      </c>
      <c r="M554">
        <f>VLOOKUP(L554,Key!$A$1:$C$72,2,FALSE)</f>
        <v>43.042490000000001</v>
      </c>
      <c r="N554">
        <f>VLOOKUP(L554,Key!$A$1:$C$72,3,FALSE)</f>
        <v>-87.909959999999998</v>
      </c>
      <c r="O554">
        <v>23</v>
      </c>
      <c r="P554">
        <v>0</v>
      </c>
      <c r="Q554">
        <v>3.5</v>
      </c>
      <c r="R554">
        <v>3.3</v>
      </c>
      <c r="S554">
        <v>138</v>
      </c>
      <c r="T554">
        <f t="shared" si="80"/>
        <v>-1</v>
      </c>
      <c r="U554" s="1">
        <v>42814</v>
      </c>
      <c r="V554" s="3">
        <f t="shared" si="74"/>
        <v>42795</v>
      </c>
      <c r="W554" s="4">
        <f t="shared" si="81"/>
        <v>42814</v>
      </c>
      <c r="X554" s="1" t="str">
        <f t="shared" si="75"/>
        <v>Monday</v>
      </c>
      <c r="Y554" s="2">
        <v>0.64940972222222226</v>
      </c>
      <c r="Z554" s="2">
        <f t="shared" si="76"/>
        <v>0.66666666666666663</v>
      </c>
      <c r="AA554">
        <f>1</f>
        <v>1</v>
      </c>
      <c r="AB554" s="1">
        <v>42814</v>
      </c>
      <c r="AC554" s="3">
        <f t="shared" si="77"/>
        <v>42795</v>
      </c>
      <c r="AD554" s="4">
        <f t="shared" si="82"/>
        <v>42814</v>
      </c>
      <c r="AE554" s="1" t="str">
        <f t="shared" si="78"/>
        <v>Monday</v>
      </c>
      <c r="AF554" s="2">
        <v>0.66541666666666666</v>
      </c>
      <c r="AG554" s="2">
        <f t="shared" si="79"/>
        <v>0.66666666666666663</v>
      </c>
      <c r="AH554" t="s">
        <v>27</v>
      </c>
    </row>
    <row r="555" spans="1:34" x14ac:dyDescent="0.25">
      <c r="A555">
        <v>1517671</v>
      </c>
      <c r="B555" t="s">
        <v>88</v>
      </c>
      <c r="E555">
        <v>60525</v>
      </c>
      <c r="F555" t="s">
        <v>23</v>
      </c>
      <c r="G555" t="s">
        <v>89</v>
      </c>
      <c r="H555">
        <v>11087</v>
      </c>
      <c r="I555" t="s">
        <v>34</v>
      </c>
      <c r="J555">
        <f>VLOOKUP(I555,Key!$A$1:$C$72,2,FALSE)</f>
        <v>43.036900000000003</v>
      </c>
      <c r="K555">
        <f>VLOOKUP(I555,Key!$A$1:$C$72,3,FALSE)</f>
        <v>-87.89667</v>
      </c>
      <c r="L555" t="s">
        <v>79</v>
      </c>
      <c r="M555">
        <f>VLOOKUP(L555,Key!$A$1:$C$72,2,FALSE)</f>
        <v>43.038649999999997</v>
      </c>
      <c r="N555">
        <f>VLOOKUP(L555,Key!$A$1:$C$72,3,FALSE)</f>
        <v>-87.921930000000003</v>
      </c>
      <c r="O555">
        <v>16</v>
      </c>
      <c r="P555">
        <v>0</v>
      </c>
      <c r="Q555">
        <v>2.4</v>
      </c>
      <c r="R555">
        <v>2.2999999999999998</v>
      </c>
      <c r="S555">
        <v>96</v>
      </c>
      <c r="T555">
        <f t="shared" si="80"/>
        <v>-1</v>
      </c>
      <c r="U555" s="1">
        <v>42814</v>
      </c>
      <c r="V555" s="3">
        <f t="shared" si="74"/>
        <v>42795</v>
      </c>
      <c r="W555" s="4">
        <f t="shared" si="81"/>
        <v>42814</v>
      </c>
      <c r="X555" s="1" t="str">
        <f t="shared" si="75"/>
        <v>Monday</v>
      </c>
      <c r="Y555" s="2">
        <v>0.69025462962962969</v>
      </c>
      <c r="Z555" s="2">
        <f t="shared" si="76"/>
        <v>0.70833333333333326</v>
      </c>
      <c r="AA555">
        <f>1</f>
        <v>1</v>
      </c>
      <c r="AB555" s="1">
        <v>42814</v>
      </c>
      <c r="AC555" s="3">
        <f t="shared" si="77"/>
        <v>42795</v>
      </c>
      <c r="AD555" s="4">
        <f t="shared" si="82"/>
        <v>42814</v>
      </c>
      <c r="AE555" s="1" t="str">
        <f t="shared" si="78"/>
        <v>Monday</v>
      </c>
      <c r="AF555" s="2">
        <v>0.70118055555555558</v>
      </c>
      <c r="AG555" s="2">
        <f t="shared" si="79"/>
        <v>0.70833333333333326</v>
      </c>
      <c r="AH555" t="s">
        <v>27</v>
      </c>
    </row>
    <row r="556" spans="1:34" x14ac:dyDescent="0.25">
      <c r="A556">
        <v>1546810</v>
      </c>
      <c r="B556" t="s">
        <v>88</v>
      </c>
      <c r="E556">
        <v>60137</v>
      </c>
      <c r="F556" t="s">
        <v>23</v>
      </c>
      <c r="G556" t="s">
        <v>89</v>
      </c>
      <c r="H556">
        <v>189</v>
      </c>
      <c r="I556" t="s">
        <v>74</v>
      </c>
      <c r="J556">
        <f>VLOOKUP(I556,Key!$A$1:$C$72,2,FALSE)</f>
        <v>43.040154000000001</v>
      </c>
      <c r="K556">
        <f>VLOOKUP(I556,Key!$A$1:$C$72,3,FALSE)</f>
        <v>-87.932113000000001</v>
      </c>
      <c r="L556" t="s">
        <v>36</v>
      </c>
      <c r="M556">
        <f>VLOOKUP(L556,Key!$A$1:$C$72,2,FALSE)</f>
        <v>43.038580000000003</v>
      </c>
      <c r="N556">
        <f>VLOOKUP(L556,Key!$A$1:$C$72,3,FALSE)</f>
        <v>-87.90934</v>
      </c>
      <c r="O556">
        <v>47</v>
      </c>
      <c r="P556">
        <v>3</v>
      </c>
      <c r="Q556">
        <v>7.1</v>
      </c>
      <c r="R556">
        <v>6.7</v>
      </c>
      <c r="S556">
        <v>282</v>
      </c>
      <c r="T556">
        <f t="shared" si="80"/>
        <v>-1</v>
      </c>
      <c r="U556" s="1">
        <v>42814</v>
      </c>
      <c r="V556" s="3">
        <f t="shared" si="74"/>
        <v>42795</v>
      </c>
      <c r="W556" s="4">
        <f t="shared" si="81"/>
        <v>42814</v>
      </c>
      <c r="X556" s="1" t="str">
        <f t="shared" si="75"/>
        <v>Monday</v>
      </c>
      <c r="Y556" s="2">
        <v>0.69362268518518511</v>
      </c>
      <c r="Z556" s="2">
        <f t="shared" si="76"/>
        <v>0.70833333333333326</v>
      </c>
      <c r="AA556">
        <f>1</f>
        <v>1</v>
      </c>
      <c r="AB556" s="1">
        <v>42814</v>
      </c>
      <c r="AC556" s="3">
        <f t="shared" si="77"/>
        <v>42795</v>
      </c>
      <c r="AD556" s="4">
        <f t="shared" si="82"/>
        <v>42814</v>
      </c>
      <c r="AE556" s="1" t="str">
        <f t="shared" si="78"/>
        <v>Monday</v>
      </c>
      <c r="AF556" s="2">
        <v>0.72624999999999995</v>
      </c>
      <c r="AG556" s="2">
        <f t="shared" si="79"/>
        <v>0.70833333333333326</v>
      </c>
      <c r="AH556" t="s">
        <v>27</v>
      </c>
    </row>
    <row r="557" spans="1:34" x14ac:dyDescent="0.25">
      <c r="A557">
        <v>1546819</v>
      </c>
      <c r="B557" t="s">
        <v>88</v>
      </c>
      <c r="E557">
        <v>60091</v>
      </c>
      <c r="F557" t="s">
        <v>23</v>
      </c>
      <c r="G557" t="s">
        <v>89</v>
      </c>
      <c r="H557">
        <v>11109</v>
      </c>
      <c r="I557" t="s">
        <v>80</v>
      </c>
      <c r="J557">
        <f>VLOOKUP(I557,Key!$A$1:$C$72,2,FALSE)</f>
        <v>43.052460000000004</v>
      </c>
      <c r="K557">
        <f>VLOOKUP(I557,Key!$A$1:$C$72,3,FALSE)</f>
        <v>-87.891000000000005</v>
      </c>
      <c r="L557" t="s">
        <v>80</v>
      </c>
      <c r="M557">
        <f>VLOOKUP(L557,Key!$A$1:$C$72,2,FALSE)</f>
        <v>43.052460000000004</v>
      </c>
      <c r="N557">
        <f>VLOOKUP(L557,Key!$A$1:$C$72,3,FALSE)</f>
        <v>-87.891000000000005</v>
      </c>
      <c r="O557">
        <v>29</v>
      </c>
      <c r="P557">
        <v>0</v>
      </c>
      <c r="Q557">
        <v>4.4000000000000004</v>
      </c>
      <c r="R557">
        <v>4.0999999999999996</v>
      </c>
      <c r="S557">
        <v>174</v>
      </c>
      <c r="T557">
        <f t="shared" si="80"/>
        <v>-1</v>
      </c>
      <c r="U557" s="1">
        <v>42814</v>
      </c>
      <c r="V557" s="3">
        <f t="shared" si="74"/>
        <v>42795</v>
      </c>
      <c r="W557" s="4">
        <f t="shared" si="81"/>
        <v>42814</v>
      </c>
      <c r="X557" s="1" t="str">
        <f t="shared" si="75"/>
        <v>Monday</v>
      </c>
      <c r="Y557" s="2">
        <v>0.69857638888888884</v>
      </c>
      <c r="Z557" s="2">
        <f t="shared" si="76"/>
        <v>0.70833333333333326</v>
      </c>
      <c r="AA557">
        <f>1</f>
        <v>1</v>
      </c>
      <c r="AB557" s="1">
        <v>42814</v>
      </c>
      <c r="AC557" s="3">
        <f t="shared" si="77"/>
        <v>42795</v>
      </c>
      <c r="AD557" s="4">
        <f t="shared" si="82"/>
        <v>42814</v>
      </c>
      <c r="AE557" s="1" t="str">
        <f t="shared" si="78"/>
        <v>Monday</v>
      </c>
      <c r="AF557" s="2">
        <v>0.71843749999999995</v>
      </c>
      <c r="AG557" s="2">
        <f t="shared" si="79"/>
        <v>0.70833333333333326</v>
      </c>
      <c r="AH557" t="s">
        <v>35</v>
      </c>
    </row>
    <row r="558" spans="1:34" x14ac:dyDescent="0.25">
      <c r="A558">
        <v>1547179</v>
      </c>
      <c r="B558" t="s">
        <v>88</v>
      </c>
      <c r="E558">
        <v>53233</v>
      </c>
      <c r="F558" t="s">
        <v>23</v>
      </c>
      <c r="G558" t="s">
        <v>89</v>
      </c>
      <c r="H558">
        <v>11054</v>
      </c>
      <c r="I558" t="s">
        <v>36</v>
      </c>
      <c r="J558">
        <f>VLOOKUP(I558,Key!$A$1:$C$72,2,FALSE)</f>
        <v>43.038580000000003</v>
      </c>
      <c r="K558">
        <f>VLOOKUP(I558,Key!$A$1:$C$72,3,FALSE)</f>
        <v>-87.90934</v>
      </c>
      <c r="L558" t="s">
        <v>73</v>
      </c>
      <c r="M558">
        <f>VLOOKUP(L558,Key!$A$1:$C$72,2,FALSE)</f>
        <v>43.040349999999997</v>
      </c>
      <c r="N558">
        <f>VLOOKUP(L558,Key!$A$1:$C$72,3,FALSE)</f>
        <v>-87.920760000000001</v>
      </c>
      <c r="O558">
        <v>8</v>
      </c>
      <c r="P558">
        <v>0</v>
      </c>
      <c r="Q558">
        <v>1.2</v>
      </c>
      <c r="R558">
        <v>1.1000000000000001</v>
      </c>
      <c r="S558">
        <v>48</v>
      </c>
      <c r="T558">
        <f t="shared" si="80"/>
        <v>-1</v>
      </c>
      <c r="U558" s="1">
        <v>42815</v>
      </c>
      <c r="V558" s="3">
        <f t="shared" si="74"/>
        <v>42795</v>
      </c>
      <c r="W558" s="4">
        <f t="shared" si="81"/>
        <v>42815</v>
      </c>
      <c r="X558" s="1" t="str">
        <f t="shared" si="75"/>
        <v>Tuesday</v>
      </c>
      <c r="Y558" s="2">
        <v>0.1260300925925926</v>
      </c>
      <c r="Z558" s="2">
        <f t="shared" si="76"/>
        <v>0.125</v>
      </c>
      <c r="AA558">
        <f>1</f>
        <v>1</v>
      </c>
      <c r="AB558" s="1">
        <v>42815</v>
      </c>
      <c r="AC558" s="3">
        <f t="shared" si="77"/>
        <v>42795</v>
      </c>
      <c r="AD558" s="4">
        <f t="shared" si="82"/>
        <v>42815</v>
      </c>
      <c r="AE558" s="1" t="str">
        <f t="shared" si="78"/>
        <v>Tuesday</v>
      </c>
      <c r="AF558" s="2">
        <v>0.13170138888888888</v>
      </c>
      <c r="AG558" s="2">
        <f t="shared" si="79"/>
        <v>0.125</v>
      </c>
      <c r="AH558" t="s">
        <v>27</v>
      </c>
    </row>
    <row r="559" spans="1:34" x14ac:dyDescent="0.25">
      <c r="A559">
        <v>1242204</v>
      </c>
      <c r="B559" t="s">
        <v>88</v>
      </c>
      <c r="E559">
        <v>53202</v>
      </c>
      <c r="F559" t="s">
        <v>23</v>
      </c>
      <c r="G559" t="s">
        <v>89</v>
      </c>
      <c r="H559">
        <v>146</v>
      </c>
      <c r="I559" t="s">
        <v>69</v>
      </c>
      <c r="J559">
        <f>VLOOKUP(I559,Key!$A$1:$C$72,2,FALSE)</f>
        <v>43.048200000000001</v>
      </c>
      <c r="K559">
        <f>VLOOKUP(I559,Key!$A$1:$C$72,3,FALSE)</f>
        <v>-87.900859999999994</v>
      </c>
      <c r="L559" t="s">
        <v>82</v>
      </c>
      <c r="M559">
        <f>VLOOKUP(L559,Key!$A$1:$C$72,2,FALSE)</f>
        <v>43.026229999999998</v>
      </c>
      <c r="N559">
        <f>VLOOKUP(L559,Key!$A$1:$C$72,3,FALSE)</f>
        <v>-87.912809999999993</v>
      </c>
      <c r="O559">
        <v>11</v>
      </c>
      <c r="P559">
        <v>0</v>
      </c>
      <c r="Q559">
        <v>1.7</v>
      </c>
      <c r="R559">
        <v>1.6</v>
      </c>
      <c r="S559">
        <v>66</v>
      </c>
      <c r="T559">
        <f t="shared" si="80"/>
        <v>-1</v>
      </c>
      <c r="U559" s="1">
        <v>42815</v>
      </c>
      <c r="V559" s="3">
        <f t="shared" si="74"/>
        <v>42795</v>
      </c>
      <c r="W559" s="4">
        <f t="shared" si="81"/>
        <v>42815</v>
      </c>
      <c r="X559" s="1" t="str">
        <f t="shared" si="75"/>
        <v>Tuesday</v>
      </c>
      <c r="Y559" s="2">
        <v>0.63856481481481475</v>
      </c>
      <c r="Z559" s="2">
        <f t="shared" si="76"/>
        <v>0.625</v>
      </c>
      <c r="AA559">
        <f>1</f>
        <v>1</v>
      </c>
      <c r="AB559" s="1">
        <v>42815</v>
      </c>
      <c r="AC559" s="3">
        <f t="shared" si="77"/>
        <v>42795</v>
      </c>
      <c r="AD559" s="4">
        <f t="shared" si="82"/>
        <v>42815</v>
      </c>
      <c r="AE559" s="1" t="str">
        <f t="shared" si="78"/>
        <v>Tuesday</v>
      </c>
      <c r="AF559" s="2">
        <v>0.64643518518518517</v>
      </c>
      <c r="AG559" s="2">
        <f t="shared" si="79"/>
        <v>0.66666666666666663</v>
      </c>
      <c r="AH559" t="s">
        <v>27</v>
      </c>
    </row>
    <row r="560" spans="1:34" x14ac:dyDescent="0.25">
      <c r="A560">
        <v>1548771</v>
      </c>
      <c r="B560" t="s">
        <v>88</v>
      </c>
      <c r="E560">
        <v>53224</v>
      </c>
      <c r="F560" t="s">
        <v>23</v>
      </c>
      <c r="G560" t="s">
        <v>89</v>
      </c>
      <c r="H560">
        <v>5539</v>
      </c>
      <c r="I560" t="s">
        <v>65</v>
      </c>
      <c r="J560">
        <f>VLOOKUP(I560,Key!$A$1:$C$72,2,FALSE)</f>
        <v>43.060786</v>
      </c>
      <c r="K560">
        <f>VLOOKUP(I560,Key!$A$1:$C$72,3,FALSE)</f>
        <v>-87.883825999999999</v>
      </c>
      <c r="L560" t="s">
        <v>65</v>
      </c>
      <c r="M560">
        <f>VLOOKUP(L560,Key!$A$1:$C$72,2,FALSE)</f>
        <v>43.060786</v>
      </c>
      <c r="N560">
        <f>VLOOKUP(L560,Key!$A$1:$C$72,3,FALSE)</f>
        <v>-87.883825999999999</v>
      </c>
      <c r="O560">
        <v>49</v>
      </c>
      <c r="P560">
        <v>3</v>
      </c>
      <c r="Q560">
        <v>7.4</v>
      </c>
      <c r="R560">
        <v>7</v>
      </c>
      <c r="S560">
        <v>294</v>
      </c>
      <c r="T560">
        <f t="shared" si="80"/>
        <v>-1</v>
      </c>
      <c r="U560" s="1">
        <v>42816</v>
      </c>
      <c r="V560" s="3">
        <f t="shared" si="74"/>
        <v>42795</v>
      </c>
      <c r="W560" s="4">
        <f t="shared" si="81"/>
        <v>42816</v>
      </c>
      <c r="X560" s="1" t="str">
        <f t="shared" si="75"/>
        <v>Wednesday</v>
      </c>
      <c r="Y560" s="2">
        <v>0.78604166666666664</v>
      </c>
      <c r="Z560" s="2">
        <f t="shared" si="76"/>
        <v>0.79166666666666663</v>
      </c>
      <c r="AA560">
        <f>1</f>
        <v>1</v>
      </c>
      <c r="AB560" s="1">
        <v>42816</v>
      </c>
      <c r="AC560" s="3">
        <f t="shared" si="77"/>
        <v>42795</v>
      </c>
      <c r="AD560" s="4">
        <f t="shared" si="82"/>
        <v>42816</v>
      </c>
      <c r="AE560" s="1" t="str">
        <f t="shared" si="78"/>
        <v>Wednesday</v>
      </c>
      <c r="AF560" s="2">
        <v>0.81946759259259261</v>
      </c>
      <c r="AG560" s="2">
        <f t="shared" si="79"/>
        <v>0.83333333333333326</v>
      </c>
      <c r="AH560" t="s">
        <v>35</v>
      </c>
    </row>
    <row r="561" spans="1:34" x14ac:dyDescent="0.25">
      <c r="A561">
        <v>773426</v>
      </c>
      <c r="B561" t="s">
        <v>88</v>
      </c>
      <c r="E561">
        <v>60618</v>
      </c>
      <c r="F561" t="s">
        <v>23</v>
      </c>
      <c r="G561" t="s">
        <v>89</v>
      </c>
      <c r="H561">
        <v>982</v>
      </c>
      <c r="I561" t="s">
        <v>33</v>
      </c>
      <c r="J561">
        <f>VLOOKUP(I561,Key!$A$1:$C$72,2,FALSE)</f>
        <v>43.034619999999997</v>
      </c>
      <c r="K561">
        <f>VLOOKUP(I561,Key!$A$1:$C$72,3,FALSE)</f>
        <v>-87.917500000000004</v>
      </c>
      <c r="L561" t="s">
        <v>43</v>
      </c>
      <c r="M561">
        <f>VLOOKUP(L561,Key!$A$1:$C$72,2,FALSE)</f>
        <v>43.03886</v>
      </c>
      <c r="N561">
        <f>VLOOKUP(L561,Key!$A$1:$C$72,3,FALSE)</f>
        <v>-87.902720000000002</v>
      </c>
      <c r="O561">
        <v>21</v>
      </c>
      <c r="P561">
        <v>0</v>
      </c>
      <c r="Q561">
        <v>3.2</v>
      </c>
      <c r="R561">
        <v>3</v>
      </c>
      <c r="S561">
        <v>126</v>
      </c>
      <c r="T561">
        <f t="shared" si="80"/>
        <v>-1</v>
      </c>
      <c r="U561" s="1">
        <v>42817</v>
      </c>
      <c r="V561" s="3">
        <f t="shared" si="74"/>
        <v>42795</v>
      </c>
      <c r="W561" s="4">
        <f t="shared" si="81"/>
        <v>42817</v>
      </c>
      <c r="X561" s="1" t="str">
        <f t="shared" si="75"/>
        <v>Thursday</v>
      </c>
      <c r="Y561" s="2">
        <v>0.33770833333333333</v>
      </c>
      <c r="Z561" s="2">
        <f t="shared" si="76"/>
        <v>0.33333333333333331</v>
      </c>
      <c r="AA561">
        <f>1</f>
        <v>1</v>
      </c>
      <c r="AB561" s="1">
        <v>42817</v>
      </c>
      <c r="AC561" s="3">
        <f t="shared" si="77"/>
        <v>42795</v>
      </c>
      <c r="AD561" s="4">
        <f t="shared" si="82"/>
        <v>42817</v>
      </c>
      <c r="AE561" s="1" t="str">
        <f t="shared" si="78"/>
        <v>Thursday</v>
      </c>
      <c r="AF561" s="2">
        <v>0.35214120370370372</v>
      </c>
      <c r="AG561" s="2">
        <f t="shared" si="79"/>
        <v>0.33333333333333331</v>
      </c>
      <c r="AH561" t="s">
        <v>27</v>
      </c>
    </row>
    <row r="562" spans="1:34" x14ac:dyDescent="0.25">
      <c r="A562">
        <v>1549310</v>
      </c>
      <c r="B562" t="s">
        <v>88</v>
      </c>
      <c r="E562">
        <v>53219</v>
      </c>
      <c r="F562" t="s">
        <v>23</v>
      </c>
      <c r="G562" t="s">
        <v>89</v>
      </c>
      <c r="H562">
        <v>217</v>
      </c>
      <c r="I562" t="s">
        <v>36</v>
      </c>
      <c r="J562">
        <f>VLOOKUP(I562,Key!$A$1:$C$72,2,FALSE)</f>
        <v>43.038580000000003</v>
      </c>
      <c r="K562">
        <f>VLOOKUP(I562,Key!$A$1:$C$72,3,FALSE)</f>
        <v>-87.90934</v>
      </c>
      <c r="L562" t="s">
        <v>36</v>
      </c>
      <c r="M562">
        <f>VLOOKUP(L562,Key!$A$1:$C$72,2,FALSE)</f>
        <v>43.038580000000003</v>
      </c>
      <c r="N562">
        <f>VLOOKUP(L562,Key!$A$1:$C$72,3,FALSE)</f>
        <v>-87.90934</v>
      </c>
      <c r="O562">
        <v>87</v>
      </c>
      <c r="P562">
        <v>6</v>
      </c>
      <c r="Q562">
        <v>13.1</v>
      </c>
      <c r="R562">
        <v>12.4</v>
      </c>
      <c r="S562">
        <v>522</v>
      </c>
      <c r="T562">
        <f t="shared" si="80"/>
        <v>-1</v>
      </c>
      <c r="U562" s="1">
        <v>42817</v>
      </c>
      <c r="V562" s="3">
        <f t="shared" si="74"/>
        <v>42795</v>
      </c>
      <c r="W562" s="4">
        <f t="shared" si="81"/>
        <v>42817</v>
      </c>
      <c r="X562" s="1" t="str">
        <f t="shared" si="75"/>
        <v>Thursday</v>
      </c>
      <c r="Y562" s="2">
        <v>0.55836805555555558</v>
      </c>
      <c r="Z562" s="2">
        <f t="shared" si="76"/>
        <v>0.54166666666666663</v>
      </c>
      <c r="AA562">
        <f>1</f>
        <v>1</v>
      </c>
      <c r="AB562" s="1">
        <v>42817</v>
      </c>
      <c r="AC562" s="3">
        <f t="shared" si="77"/>
        <v>42795</v>
      </c>
      <c r="AD562" s="4">
        <f t="shared" si="82"/>
        <v>42817</v>
      </c>
      <c r="AE562" s="1" t="str">
        <f t="shared" si="78"/>
        <v>Thursday</v>
      </c>
      <c r="AF562" s="2">
        <v>0.61943287037037031</v>
      </c>
      <c r="AG562" s="2">
        <f t="shared" si="79"/>
        <v>0.625</v>
      </c>
      <c r="AH562" t="s">
        <v>35</v>
      </c>
    </row>
    <row r="563" spans="1:34" x14ac:dyDescent="0.25">
      <c r="A563">
        <v>1549517</v>
      </c>
      <c r="B563" t="s">
        <v>88</v>
      </c>
      <c r="E563">
        <v>53201</v>
      </c>
      <c r="F563" t="s">
        <v>23</v>
      </c>
      <c r="G563" t="s">
        <v>89</v>
      </c>
      <c r="H563">
        <v>5489</v>
      </c>
      <c r="I563" t="s">
        <v>82</v>
      </c>
      <c r="J563">
        <f>VLOOKUP(I563,Key!$A$1:$C$72,2,FALSE)</f>
        <v>43.026229999999998</v>
      </c>
      <c r="K563">
        <f>VLOOKUP(I563,Key!$A$1:$C$72,3,FALSE)</f>
        <v>-87.912809999999993</v>
      </c>
      <c r="L563" t="s">
        <v>39</v>
      </c>
      <c r="M563">
        <f>VLOOKUP(L563,Key!$A$1:$C$72,2,FALSE)</f>
        <v>43.03913</v>
      </c>
      <c r="N563">
        <f>VLOOKUP(L563,Key!$A$1:$C$72,3,FALSE)</f>
        <v>-87.916150000000002</v>
      </c>
      <c r="O563">
        <v>7</v>
      </c>
      <c r="P563">
        <v>0</v>
      </c>
      <c r="Q563">
        <v>1.1000000000000001</v>
      </c>
      <c r="R563">
        <v>1</v>
      </c>
      <c r="S563">
        <v>42</v>
      </c>
      <c r="T563">
        <f t="shared" si="80"/>
        <v>-1</v>
      </c>
      <c r="U563" s="1">
        <v>42817</v>
      </c>
      <c r="V563" s="3">
        <f t="shared" si="74"/>
        <v>42795</v>
      </c>
      <c r="W563" s="4">
        <f t="shared" si="81"/>
        <v>42817</v>
      </c>
      <c r="X563" s="1" t="str">
        <f t="shared" si="75"/>
        <v>Thursday</v>
      </c>
      <c r="Y563" s="2">
        <v>0.67804398148148148</v>
      </c>
      <c r="Z563" s="2">
        <f t="shared" si="76"/>
        <v>0.66666666666666663</v>
      </c>
      <c r="AA563">
        <f>1</f>
        <v>1</v>
      </c>
      <c r="AB563" s="1">
        <v>42817</v>
      </c>
      <c r="AC563" s="3">
        <f t="shared" si="77"/>
        <v>42795</v>
      </c>
      <c r="AD563" s="4">
        <f t="shared" si="82"/>
        <v>42817</v>
      </c>
      <c r="AE563" s="1" t="str">
        <f t="shared" si="78"/>
        <v>Thursday</v>
      </c>
      <c r="AF563" s="2">
        <v>0.68320601851851848</v>
      </c>
      <c r="AG563" s="2">
        <f t="shared" si="79"/>
        <v>0.66666666666666663</v>
      </c>
      <c r="AH563" t="s">
        <v>27</v>
      </c>
    </row>
    <row r="564" spans="1:34" x14ac:dyDescent="0.25">
      <c r="A564">
        <v>1550068</v>
      </c>
      <c r="B564" t="s">
        <v>88</v>
      </c>
      <c r="E564">
        <v>53092</v>
      </c>
      <c r="F564" t="s">
        <v>23</v>
      </c>
      <c r="G564" t="s">
        <v>89</v>
      </c>
      <c r="H564">
        <v>5583</v>
      </c>
      <c r="I564" t="s">
        <v>77</v>
      </c>
      <c r="J564">
        <f>VLOOKUP(I564,Key!$A$1:$C$72,2,FALSE)</f>
        <v>43.074655999999997</v>
      </c>
      <c r="K564">
        <f>VLOOKUP(I564,Key!$A$1:$C$72,3,FALSE)</f>
        <v>-87.889011999999994</v>
      </c>
      <c r="L564" t="s">
        <v>67</v>
      </c>
      <c r="M564">
        <f>VLOOKUP(L564,Key!$A$1:$C$72,2,FALSE)</f>
        <v>43.074890000000003</v>
      </c>
      <c r="N564">
        <f>VLOOKUP(L564,Key!$A$1:$C$72,3,FALSE)</f>
        <v>-87.882810000000006</v>
      </c>
      <c r="O564">
        <v>21</v>
      </c>
      <c r="P564">
        <v>0</v>
      </c>
      <c r="Q564">
        <v>3.2</v>
      </c>
      <c r="R564">
        <v>3</v>
      </c>
      <c r="S564">
        <v>126</v>
      </c>
      <c r="T564">
        <f t="shared" si="80"/>
        <v>-1</v>
      </c>
      <c r="U564" s="1">
        <v>42818</v>
      </c>
      <c r="V564" s="3">
        <f t="shared" si="74"/>
        <v>42795</v>
      </c>
      <c r="W564" s="4">
        <f t="shared" si="81"/>
        <v>42818</v>
      </c>
      <c r="X564" s="1" t="str">
        <f t="shared" si="75"/>
        <v>Friday</v>
      </c>
      <c r="Y564" s="2">
        <v>0.48910879629629633</v>
      </c>
      <c r="Z564" s="2">
        <f t="shared" si="76"/>
        <v>0.5</v>
      </c>
      <c r="AA564">
        <f>1</f>
        <v>1</v>
      </c>
      <c r="AB564" s="1">
        <v>42818</v>
      </c>
      <c r="AC564" s="3">
        <f t="shared" si="77"/>
        <v>42795</v>
      </c>
      <c r="AD564" s="4">
        <f t="shared" si="82"/>
        <v>42818</v>
      </c>
      <c r="AE564" s="1" t="str">
        <f t="shared" si="78"/>
        <v>Friday</v>
      </c>
      <c r="AF564" s="2">
        <v>0.50365740740740739</v>
      </c>
      <c r="AG564" s="2">
        <f t="shared" si="79"/>
        <v>0.5</v>
      </c>
      <c r="AH564" t="s">
        <v>27</v>
      </c>
    </row>
    <row r="565" spans="1:34" x14ac:dyDescent="0.25">
      <c r="A565">
        <v>1382213</v>
      </c>
      <c r="B565" t="s">
        <v>88</v>
      </c>
      <c r="E565">
        <v>53211</v>
      </c>
      <c r="F565" t="s">
        <v>23</v>
      </c>
      <c r="G565" t="s">
        <v>89</v>
      </c>
      <c r="H565">
        <v>11096</v>
      </c>
      <c r="I565" t="s">
        <v>68</v>
      </c>
      <c r="J565">
        <f>VLOOKUP(I565,Key!$A$1:$C$72,2,FALSE)</f>
        <v>43.04804</v>
      </c>
      <c r="K565">
        <f>VLOOKUP(I565,Key!$A$1:$C$72,3,FALSE)</f>
        <v>-87.896720000000002</v>
      </c>
      <c r="L565" t="s">
        <v>80</v>
      </c>
      <c r="M565">
        <f>VLOOKUP(L565,Key!$A$1:$C$72,2,FALSE)</f>
        <v>43.052460000000004</v>
      </c>
      <c r="N565">
        <f>VLOOKUP(L565,Key!$A$1:$C$72,3,FALSE)</f>
        <v>-87.891000000000005</v>
      </c>
      <c r="O565">
        <v>2</v>
      </c>
      <c r="P565">
        <v>0</v>
      </c>
      <c r="Q565">
        <v>0.3</v>
      </c>
      <c r="R565">
        <v>0.3</v>
      </c>
      <c r="S565">
        <v>12</v>
      </c>
      <c r="T565">
        <f t="shared" si="80"/>
        <v>-1</v>
      </c>
      <c r="U565" s="1">
        <v>42818</v>
      </c>
      <c r="V565" s="3">
        <f t="shared" si="74"/>
        <v>42795</v>
      </c>
      <c r="W565" s="4">
        <f t="shared" si="81"/>
        <v>42818</v>
      </c>
      <c r="X565" s="1" t="str">
        <f t="shared" si="75"/>
        <v>Friday</v>
      </c>
      <c r="Y565" s="2">
        <v>0.49728009259259259</v>
      </c>
      <c r="Z565" s="2">
        <f t="shared" si="76"/>
        <v>0.5</v>
      </c>
      <c r="AA565">
        <f>1</f>
        <v>1</v>
      </c>
      <c r="AB565" s="1">
        <v>42818</v>
      </c>
      <c r="AC565" s="3">
        <f t="shared" si="77"/>
        <v>42795</v>
      </c>
      <c r="AD565" s="4">
        <f t="shared" si="82"/>
        <v>42818</v>
      </c>
      <c r="AE565" s="1" t="str">
        <f t="shared" si="78"/>
        <v>Friday</v>
      </c>
      <c r="AF565" s="2">
        <v>0.49899305555555556</v>
      </c>
      <c r="AG565" s="2">
        <f t="shared" si="79"/>
        <v>0.5</v>
      </c>
      <c r="AH565" t="s">
        <v>27</v>
      </c>
    </row>
    <row r="566" spans="1:34" x14ac:dyDescent="0.25">
      <c r="A566">
        <v>1550098</v>
      </c>
      <c r="B566" t="s">
        <v>88</v>
      </c>
      <c r="E566">
        <v>53217</v>
      </c>
      <c r="F566" t="s">
        <v>23</v>
      </c>
      <c r="G566" t="s">
        <v>89</v>
      </c>
      <c r="H566">
        <v>5512</v>
      </c>
      <c r="I566" t="s">
        <v>40</v>
      </c>
      <c r="J566">
        <f>VLOOKUP(I566,Key!$A$1:$C$72,2,FALSE)</f>
        <v>43.031480000000002</v>
      </c>
      <c r="K566">
        <f>VLOOKUP(I566,Key!$A$1:$C$72,3,FALSE)</f>
        <v>-87.908169999999998</v>
      </c>
      <c r="L566" t="s">
        <v>40</v>
      </c>
      <c r="M566">
        <f>VLOOKUP(L566,Key!$A$1:$C$72,2,FALSE)</f>
        <v>43.031480000000002</v>
      </c>
      <c r="N566">
        <f>VLOOKUP(L566,Key!$A$1:$C$72,3,FALSE)</f>
        <v>-87.908169999999998</v>
      </c>
      <c r="O566">
        <v>80</v>
      </c>
      <c r="P566">
        <v>6</v>
      </c>
      <c r="Q566">
        <v>12</v>
      </c>
      <c r="R566">
        <v>11.4</v>
      </c>
      <c r="S566">
        <v>480</v>
      </c>
      <c r="T566">
        <f t="shared" si="80"/>
        <v>-1</v>
      </c>
      <c r="U566" s="1">
        <v>42818</v>
      </c>
      <c r="V566" s="3">
        <f t="shared" si="74"/>
        <v>42795</v>
      </c>
      <c r="W566" s="4">
        <f t="shared" si="81"/>
        <v>42818</v>
      </c>
      <c r="X566" s="1" t="str">
        <f t="shared" si="75"/>
        <v>Friday</v>
      </c>
      <c r="Y566" s="2">
        <v>0.50346064814814817</v>
      </c>
      <c r="Z566" s="2">
        <f t="shared" si="76"/>
        <v>0.5</v>
      </c>
      <c r="AA566">
        <f>1</f>
        <v>1</v>
      </c>
      <c r="AB566" s="1">
        <v>42818</v>
      </c>
      <c r="AC566" s="3">
        <f t="shared" si="77"/>
        <v>42795</v>
      </c>
      <c r="AD566" s="4">
        <f t="shared" si="82"/>
        <v>42818</v>
      </c>
      <c r="AE566" s="1" t="str">
        <f t="shared" si="78"/>
        <v>Friday</v>
      </c>
      <c r="AF566" s="2">
        <v>0.5586458333333334</v>
      </c>
      <c r="AG566" s="2">
        <f t="shared" si="79"/>
        <v>0.54166666666666663</v>
      </c>
      <c r="AH566" t="s">
        <v>35</v>
      </c>
    </row>
    <row r="567" spans="1:34" x14ac:dyDescent="0.25">
      <c r="A567">
        <v>1550134</v>
      </c>
      <c r="B567" t="s">
        <v>88</v>
      </c>
      <c r="E567">
        <v>53186</v>
      </c>
      <c r="F567" t="s">
        <v>23</v>
      </c>
      <c r="G567" t="s">
        <v>89</v>
      </c>
      <c r="H567">
        <v>5713</v>
      </c>
      <c r="I567" t="s">
        <v>43</v>
      </c>
      <c r="J567">
        <f>VLOOKUP(I567,Key!$A$1:$C$72,2,FALSE)</f>
        <v>43.03886</v>
      </c>
      <c r="K567">
        <f>VLOOKUP(I567,Key!$A$1:$C$72,3,FALSE)</f>
        <v>-87.902720000000002</v>
      </c>
      <c r="L567" t="s">
        <v>43</v>
      </c>
      <c r="M567">
        <f>VLOOKUP(L567,Key!$A$1:$C$72,2,FALSE)</f>
        <v>43.03886</v>
      </c>
      <c r="N567">
        <f>VLOOKUP(L567,Key!$A$1:$C$72,3,FALSE)</f>
        <v>-87.902720000000002</v>
      </c>
      <c r="O567">
        <v>33</v>
      </c>
      <c r="P567">
        <v>0</v>
      </c>
      <c r="Q567">
        <v>5</v>
      </c>
      <c r="R567">
        <v>4.7</v>
      </c>
      <c r="S567">
        <v>198</v>
      </c>
      <c r="T567">
        <f t="shared" si="80"/>
        <v>-1</v>
      </c>
      <c r="U567" s="1">
        <v>42818</v>
      </c>
      <c r="V567" s="3">
        <f t="shared" si="74"/>
        <v>42795</v>
      </c>
      <c r="W567" s="4">
        <f t="shared" si="81"/>
        <v>42818</v>
      </c>
      <c r="X567" s="1" t="str">
        <f t="shared" si="75"/>
        <v>Friday</v>
      </c>
      <c r="Y567" s="2">
        <v>0.52523148148148147</v>
      </c>
      <c r="Z567" s="2">
        <f t="shared" si="76"/>
        <v>0.54166666666666663</v>
      </c>
      <c r="AA567">
        <f>1</f>
        <v>1</v>
      </c>
      <c r="AB567" s="1">
        <v>42818</v>
      </c>
      <c r="AC567" s="3">
        <f t="shared" si="77"/>
        <v>42795</v>
      </c>
      <c r="AD567" s="4">
        <f t="shared" si="82"/>
        <v>42818</v>
      </c>
      <c r="AE567" s="1" t="str">
        <f t="shared" si="78"/>
        <v>Friday</v>
      </c>
      <c r="AF567" s="2">
        <v>0.54833333333333334</v>
      </c>
      <c r="AG567" s="2">
        <f t="shared" si="79"/>
        <v>0.54166666666666663</v>
      </c>
      <c r="AH567" t="s">
        <v>35</v>
      </c>
    </row>
    <row r="568" spans="1:34" x14ac:dyDescent="0.25">
      <c r="A568">
        <v>1550183</v>
      </c>
      <c r="B568" t="s">
        <v>88</v>
      </c>
      <c r="E568">
        <v>60439</v>
      </c>
      <c r="F568" t="s">
        <v>23</v>
      </c>
      <c r="G568" t="s">
        <v>89</v>
      </c>
      <c r="H568">
        <v>11054</v>
      </c>
      <c r="I568" t="s">
        <v>74</v>
      </c>
      <c r="J568">
        <f>VLOOKUP(I568,Key!$A$1:$C$72,2,FALSE)</f>
        <v>43.040154000000001</v>
      </c>
      <c r="K568">
        <f>VLOOKUP(I568,Key!$A$1:$C$72,3,FALSE)</f>
        <v>-87.932113000000001</v>
      </c>
      <c r="L568" t="s">
        <v>48</v>
      </c>
      <c r="M568">
        <f>VLOOKUP(L568,Key!$A$1:$C$72,2,FALSE)</f>
        <v>43.05097</v>
      </c>
      <c r="N568">
        <f>VLOOKUP(L568,Key!$A$1:$C$72,3,FALSE)</f>
        <v>-87.906440000000003</v>
      </c>
      <c r="O568">
        <v>23</v>
      </c>
      <c r="P568">
        <v>0</v>
      </c>
      <c r="Q568">
        <v>3.5</v>
      </c>
      <c r="R568">
        <v>3.3</v>
      </c>
      <c r="S568">
        <v>138</v>
      </c>
      <c r="T568">
        <f t="shared" si="80"/>
        <v>-1</v>
      </c>
      <c r="U568" s="1">
        <v>42818</v>
      </c>
      <c r="V568" s="3">
        <f t="shared" si="74"/>
        <v>42795</v>
      </c>
      <c r="W568" s="4">
        <f t="shared" si="81"/>
        <v>42818</v>
      </c>
      <c r="X568" s="1" t="str">
        <f t="shared" si="75"/>
        <v>Friday</v>
      </c>
      <c r="Y568" s="2">
        <v>0.54873842592592592</v>
      </c>
      <c r="Z568" s="2">
        <f t="shared" si="76"/>
        <v>0.54166666666666663</v>
      </c>
      <c r="AA568">
        <f>1</f>
        <v>1</v>
      </c>
      <c r="AB568" s="1">
        <v>42818</v>
      </c>
      <c r="AC568" s="3">
        <f t="shared" si="77"/>
        <v>42795</v>
      </c>
      <c r="AD568" s="4">
        <f t="shared" si="82"/>
        <v>42818</v>
      </c>
      <c r="AE568" s="1" t="str">
        <f t="shared" si="78"/>
        <v>Friday</v>
      </c>
      <c r="AF568" s="2">
        <v>0.56510416666666663</v>
      </c>
      <c r="AG568" s="2">
        <f t="shared" si="79"/>
        <v>0.58333333333333326</v>
      </c>
      <c r="AH568" t="s">
        <v>27</v>
      </c>
    </row>
    <row r="569" spans="1:34" x14ac:dyDescent="0.25">
      <c r="A569">
        <v>1550317</v>
      </c>
      <c r="B569" t="s">
        <v>88</v>
      </c>
      <c r="F569" t="s">
        <v>23</v>
      </c>
      <c r="G569" t="s">
        <v>89</v>
      </c>
      <c r="H569">
        <v>5534</v>
      </c>
      <c r="I569" t="s">
        <v>65</v>
      </c>
      <c r="J569">
        <f>VLOOKUP(I569,Key!$A$1:$C$72,2,FALSE)</f>
        <v>43.060786</v>
      </c>
      <c r="K569">
        <f>VLOOKUP(I569,Key!$A$1:$C$72,3,FALSE)</f>
        <v>-87.883825999999999</v>
      </c>
      <c r="L569" t="s">
        <v>65</v>
      </c>
      <c r="M569">
        <f>VLOOKUP(L569,Key!$A$1:$C$72,2,FALSE)</f>
        <v>43.060786</v>
      </c>
      <c r="N569">
        <f>VLOOKUP(L569,Key!$A$1:$C$72,3,FALSE)</f>
        <v>-87.883825999999999</v>
      </c>
      <c r="O569">
        <v>27</v>
      </c>
      <c r="P569">
        <v>0</v>
      </c>
      <c r="Q569">
        <v>4.0999999999999996</v>
      </c>
      <c r="R569">
        <v>3.8</v>
      </c>
      <c r="S569">
        <v>162</v>
      </c>
      <c r="T569">
        <f t="shared" si="80"/>
        <v>-1</v>
      </c>
      <c r="U569" s="1">
        <v>42818</v>
      </c>
      <c r="V569" s="3">
        <f t="shared" si="74"/>
        <v>42795</v>
      </c>
      <c r="W569" s="4">
        <f t="shared" si="81"/>
        <v>42818</v>
      </c>
      <c r="X569" s="1" t="str">
        <f t="shared" si="75"/>
        <v>Friday</v>
      </c>
      <c r="Y569" s="2">
        <v>0.60628472222222218</v>
      </c>
      <c r="Z569" s="2">
        <f t="shared" si="76"/>
        <v>0.625</v>
      </c>
      <c r="AA569">
        <f>1</f>
        <v>1</v>
      </c>
      <c r="AB569" s="1">
        <v>42818</v>
      </c>
      <c r="AC569" s="3">
        <f t="shared" si="77"/>
        <v>42795</v>
      </c>
      <c r="AD569" s="4">
        <f t="shared" si="82"/>
        <v>42818</v>
      </c>
      <c r="AE569" s="1" t="str">
        <f t="shared" si="78"/>
        <v>Friday</v>
      </c>
      <c r="AF569" s="2">
        <v>0.62528935185185186</v>
      </c>
      <c r="AG569" s="2">
        <f t="shared" si="79"/>
        <v>0.625</v>
      </c>
      <c r="AH569" t="s">
        <v>35</v>
      </c>
    </row>
    <row r="570" spans="1:34" x14ac:dyDescent="0.25">
      <c r="A570">
        <v>1550378</v>
      </c>
      <c r="B570" t="s">
        <v>88</v>
      </c>
      <c r="E570">
        <v>39047</v>
      </c>
      <c r="F570" t="s">
        <v>23</v>
      </c>
      <c r="G570" t="s">
        <v>89</v>
      </c>
      <c r="H570">
        <v>5516</v>
      </c>
      <c r="I570" t="s">
        <v>80</v>
      </c>
      <c r="J570">
        <f>VLOOKUP(I570,Key!$A$1:$C$72,2,FALSE)</f>
        <v>43.052460000000004</v>
      </c>
      <c r="K570">
        <f>VLOOKUP(I570,Key!$A$1:$C$72,3,FALSE)</f>
        <v>-87.891000000000005</v>
      </c>
      <c r="L570" t="s">
        <v>70</v>
      </c>
      <c r="M570">
        <f>VLOOKUP(L570,Key!$A$1:$C$72,2,FALSE)</f>
        <v>43.053040000000003</v>
      </c>
      <c r="N570">
        <f>VLOOKUP(L570,Key!$A$1:$C$72,3,FALSE)</f>
        <v>-87.897660000000002</v>
      </c>
      <c r="O570">
        <v>76</v>
      </c>
      <c r="P570">
        <v>6</v>
      </c>
      <c r="Q570">
        <v>11.4</v>
      </c>
      <c r="R570">
        <v>10.8</v>
      </c>
      <c r="S570">
        <v>456</v>
      </c>
      <c r="T570">
        <f t="shared" si="80"/>
        <v>-1</v>
      </c>
      <c r="U570" s="1">
        <v>42818</v>
      </c>
      <c r="V570" s="3">
        <f t="shared" si="74"/>
        <v>42795</v>
      </c>
      <c r="W570" s="4">
        <f t="shared" si="81"/>
        <v>42818</v>
      </c>
      <c r="X570" s="1" t="str">
        <f t="shared" si="75"/>
        <v>Friday</v>
      </c>
      <c r="Y570" s="2">
        <v>0.61987268518518512</v>
      </c>
      <c r="Z570" s="2">
        <f t="shared" si="76"/>
        <v>0.625</v>
      </c>
      <c r="AA570">
        <f>1</f>
        <v>1</v>
      </c>
      <c r="AB570" s="1">
        <v>42818</v>
      </c>
      <c r="AC570" s="3">
        <f t="shared" si="77"/>
        <v>42795</v>
      </c>
      <c r="AD570" s="4">
        <f t="shared" si="82"/>
        <v>42818</v>
      </c>
      <c r="AE570" s="1" t="str">
        <f t="shared" si="78"/>
        <v>Friday</v>
      </c>
      <c r="AF570" s="2">
        <v>0.67232638888888896</v>
      </c>
      <c r="AG570" s="2">
        <f t="shared" si="79"/>
        <v>0.66666666666666663</v>
      </c>
      <c r="AH570" t="s">
        <v>27</v>
      </c>
    </row>
    <row r="571" spans="1:34" x14ac:dyDescent="0.25">
      <c r="A571">
        <v>1371452</v>
      </c>
      <c r="B571" t="s">
        <v>88</v>
      </c>
      <c r="E571">
        <v>53202</v>
      </c>
      <c r="F571" t="s">
        <v>23</v>
      </c>
      <c r="G571" t="s">
        <v>89</v>
      </c>
      <c r="H571">
        <v>11142</v>
      </c>
      <c r="I571" t="s">
        <v>77</v>
      </c>
      <c r="J571">
        <f>VLOOKUP(I571,Key!$A$1:$C$72,2,FALSE)</f>
        <v>43.074655999999997</v>
      </c>
      <c r="K571">
        <f>VLOOKUP(I571,Key!$A$1:$C$72,3,FALSE)</f>
        <v>-87.889011999999994</v>
      </c>
      <c r="L571" t="s">
        <v>65</v>
      </c>
      <c r="M571">
        <f>VLOOKUP(L571,Key!$A$1:$C$72,2,FALSE)</f>
        <v>43.060786</v>
      </c>
      <c r="N571">
        <f>VLOOKUP(L571,Key!$A$1:$C$72,3,FALSE)</f>
        <v>-87.883825999999999</v>
      </c>
      <c r="O571">
        <v>9</v>
      </c>
      <c r="P571">
        <v>0</v>
      </c>
      <c r="Q571">
        <v>1.4</v>
      </c>
      <c r="R571">
        <v>1.3</v>
      </c>
      <c r="S571">
        <v>54</v>
      </c>
      <c r="T571">
        <f t="shared" si="80"/>
        <v>-1</v>
      </c>
      <c r="U571" s="1">
        <v>42818</v>
      </c>
      <c r="V571" s="3">
        <f t="shared" si="74"/>
        <v>42795</v>
      </c>
      <c r="W571" s="4">
        <f t="shared" si="81"/>
        <v>42818</v>
      </c>
      <c r="X571" s="1" t="str">
        <f t="shared" si="75"/>
        <v>Friday</v>
      </c>
      <c r="Y571" s="2">
        <v>0.63965277777777774</v>
      </c>
      <c r="Z571" s="2">
        <f t="shared" si="76"/>
        <v>0.625</v>
      </c>
      <c r="AA571">
        <f>1</f>
        <v>1</v>
      </c>
      <c r="AB571" s="1">
        <v>42818</v>
      </c>
      <c r="AC571" s="3">
        <f t="shared" si="77"/>
        <v>42795</v>
      </c>
      <c r="AD571" s="4">
        <f t="shared" si="82"/>
        <v>42818</v>
      </c>
      <c r="AE571" s="1" t="str">
        <f t="shared" si="78"/>
        <v>Friday</v>
      </c>
      <c r="AF571" s="2">
        <v>0.64612268518518523</v>
      </c>
      <c r="AG571" s="2">
        <f t="shared" si="79"/>
        <v>0.66666666666666663</v>
      </c>
      <c r="AH571" t="s">
        <v>27</v>
      </c>
    </row>
    <row r="572" spans="1:34" x14ac:dyDescent="0.25">
      <c r="A572">
        <v>1408465</v>
      </c>
      <c r="B572" t="s">
        <v>88</v>
      </c>
      <c r="E572">
        <v>53202</v>
      </c>
      <c r="F572" t="s">
        <v>23</v>
      </c>
      <c r="G572" t="s">
        <v>89</v>
      </c>
      <c r="H572">
        <v>5539</v>
      </c>
      <c r="I572" t="s">
        <v>80</v>
      </c>
      <c r="J572">
        <f>VLOOKUP(I572,Key!$A$1:$C$72,2,FALSE)</f>
        <v>43.052460000000004</v>
      </c>
      <c r="K572">
        <f>VLOOKUP(I572,Key!$A$1:$C$72,3,FALSE)</f>
        <v>-87.891000000000005</v>
      </c>
      <c r="L572" t="s">
        <v>104</v>
      </c>
      <c r="M572">
        <f>VLOOKUP(L572,Key!$A$1:$C$72,2,FALSE)</f>
        <v>43.020020000000002</v>
      </c>
      <c r="N572">
        <f>VLOOKUP(L572,Key!$A$1:$C$72,3,FALSE)</f>
        <v>-87.912540000000007</v>
      </c>
      <c r="O572">
        <v>21</v>
      </c>
      <c r="P572">
        <v>0</v>
      </c>
      <c r="Q572">
        <v>3.2</v>
      </c>
      <c r="R572">
        <v>3</v>
      </c>
      <c r="S572">
        <v>126</v>
      </c>
      <c r="T572">
        <f t="shared" si="80"/>
        <v>-1</v>
      </c>
      <c r="U572" s="1">
        <v>42818</v>
      </c>
      <c r="V572" s="3">
        <f t="shared" si="74"/>
        <v>42795</v>
      </c>
      <c r="W572" s="4">
        <f t="shared" si="81"/>
        <v>42818</v>
      </c>
      <c r="X572" s="1" t="str">
        <f t="shared" si="75"/>
        <v>Friday</v>
      </c>
      <c r="Y572" s="2">
        <v>0.65649305555555559</v>
      </c>
      <c r="Z572" s="2">
        <f t="shared" si="76"/>
        <v>0.66666666666666663</v>
      </c>
      <c r="AA572">
        <f>1</f>
        <v>1</v>
      </c>
      <c r="AB572" s="1">
        <v>42818</v>
      </c>
      <c r="AC572" s="3">
        <f t="shared" si="77"/>
        <v>42795</v>
      </c>
      <c r="AD572" s="4">
        <f t="shared" si="82"/>
        <v>42818</v>
      </c>
      <c r="AE572" s="1" t="str">
        <f t="shared" si="78"/>
        <v>Friday</v>
      </c>
      <c r="AF572" s="2">
        <v>0.67084490740740732</v>
      </c>
      <c r="AG572" s="2">
        <f t="shared" si="79"/>
        <v>0.66666666666666663</v>
      </c>
      <c r="AH572" t="s">
        <v>27</v>
      </c>
    </row>
    <row r="573" spans="1:34" x14ac:dyDescent="0.25">
      <c r="A573">
        <v>1552687</v>
      </c>
      <c r="B573" t="s">
        <v>88</v>
      </c>
      <c r="E573">
        <v>15232</v>
      </c>
      <c r="F573" t="s">
        <v>23</v>
      </c>
      <c r="G573" t="s">
        <v>89</v>
      </c>
      <c r="H573">
        <v>11080</v>
      </c>
      <c r="I573" t="s">
        <v>34</v>
      </c>
      <c r="J573">
        <f>VLOOKUP(I573,Key!$A$1:$C$72,2,FALSE)</f>
        <v>43.036900000000003</v>
      </c>
      <c r="K573">
        <f>VLOOKUP(I573,Key!$A$1:$C$72,3,FALSE)</f>
        <v>-87.89667</v>
      </c>
      <c r="L573" t="s">
        <v>34</v>
      </c>
      <c r="M573">
        <f>VLOOKUP(L573,Key!$A$1:$C$72,2,FALSE)</f>
        <v>43.036900000000003</v>
      </c>
      <c r="N573">
        <f>VLOOKUP(L573,Key!$A$1:$C$72,3,FALSE)</f>
        <v>-87.89667</v>
      </c>
      <c r="O573">
        <v>8</v>
      </c>
      <c r="P573">
        <v>0</v>
      </c>
      <c r="Q573">
        <v>1.2</v>
      </c>
      <c r="R573">
        <v>1.1000000000000001</v>
      </c>
      <c r="S573">
        <v>48</v>
      </c>
      <c r="T573">
        <f t="shared" si="80"/>
        <v>-1</v>
      </c>
      <c r="U573" s="1">
        <v>42819</v>
      </c>
      <c r="V573" s="3">
        <f t="shared" si="74"/>
        <v>42795</v>
      </c>
      <c r="W573" s="4">
        <f t="shared" si="81"/>
        <v>42819</v>
      </c>
      <c r="X573" s="1" t="str">
        <f t="shared" si="75"/>
        <v>Saturday</v>
      </c>
      <c r="Y573" s="2">
        <v>0.71719907407407402</v>
      </c>
      <c r="Z573" s="2">
        <f t="shared" si="76"/>
        <v>0.70833333333333326</v>
      </c>
      <c r="AA573">
        <f>1</f>
        <v>1</v>
      </c>
      <c r="AB573" s="1">
        <v>42819</v>
      </c>
      <c r="AC573" s="3">
        <f t="shared" si="77"/>
        <v>42795</v>
      </c>
      <c r="AD573" s="4">
        <f t="shared" si="82"/>
        <v>42819</v>
      </c>
      <c r="AE573" s="1" t="str">
        <f t="shared" si="78"/>
        <v>Saturday</v>
      </c>
      <c r="AF573" s="2">
        <v>0.72290509259259261</v>
      </c>
      <c r="AG573" s="2">
        <f t="shared" si="79"/>
        <v>0.70833333333333326</v>
      </c>
      <c r="AH573" t="s">
        <v>35</v>
      </c>
    </row>
    <row r="574" spans="1:34" x14ac:dyDescent="0.25">
      <c r="A574">
        <v>1553213</v>
      </c>
      <c r="B574" t="s">
        <v>88</v>
      </c>
      <c r="E574">
        <v>64110</v>
      </c>
      <c r="F574" t="s">
        <v>23</v>
      </c>
      <c r="G574" t="s">
        <v>89</v>
      </c>
      <c r="H574">
        <v>11</v>
      </c>
      <c r="I574" t="s">
        <v>73</v>
      </c>
      <c r="J574">
        <f>VLOOKUP(I574,Key!$A$1:$C$72,2,FALSE)</f>
        <v>43.040349999999997</v>
      </c>
      <c r="K574">
        <f>VLOOKUP(I574,Key!$A$1:$C$72,3,FALSE)</f>
        <v>-87.920760000000001</v>
      </c>
      <c r="L574" t="s">
        <v>74</v>
      </c>
      <c r="M574">
        <f>VLOOKUP(L574,Key!$A$1:$C$72,2,FALSE)</f>
        <v>43.040154000000001</v>
      </c>
      <c r="N574">
        <f>VLOOKUP(L574,Key!$A$1:$C$72,3,FALSE)</f>
        <v>-87.932113000000001</v>
      </c>
      <c r="O574">
        <v>6</v>
      </c>
      <c r="P574">
        <v>0</v>
      </c>
      <c r="Q574">
        <v>0.9</v>
      </c>
      <c r="R574">
        <v>0.9</v>
      </c>
      <c r="S574">
        <v>36</v>
      </c>
      <c r="T574">
        <f t="shared" si="80"/>
        <v>-1</v>
      </c>
      <c r="U574" s="1">
        <v>42819</v>
      </c>
      <c r="V574" s="3">
        <f t="shared" si="74"/>
        <v>42795</v>
      </c>
      <c r="W574" s="4">
        <f t="shared" si="81"/>
        <v>42819</v>
      </c>
      <c r="X574" s="1" t="str">
        <f t="shared" si="75"/>
        <v>Saturday</v>
      </c>
      <c r="Y574" s="2">
        <v>0.95474537037037033</v>
      </c>
      <c r="Z574" s="2">
        <f t="shared" si="76"/>
        <v>0.95833333333333326</v>
      </c>
      <c r="AA574">
        <f>1</f>
        <v>1</v>
      </c>
      <c r="AB574" s="1">
        <v>42819</v>
      </c>
      <c r="AC574" s="3">
        <f t="shared" si="77"/>
        <v>42795</v>
      </c>
      <c r="AD574" s="4">
        <f t="shared" si="82"/>
        <v>42819</v>
      </c>
      <c r="AE574" s="1" t="str">
        <f t="shared" si="78"/>
        <v>Saturday</v>
      </c>
      <c r="AF574" s="2">
        <v>0.95885416666666667</v>
      </c>
      <c r="AG574" s="2">
        <f t="shared" si="79"/>
        <v>0.95833333333333326</v>
      </c>
      <c r="AH574" t="s">
        <v>27</v>
      </c>
    </row>
    <row r="575" spans="1:34" x14ac:dyDescent="0.25">
      <c r="A575">
        <v>1553410</v>
      </c>
      <c r="B575" t="s">
        <v>88</v>
      </c>
      <c r="E575">
        <v>60653</v>
      </c>
      <c r="F575" t="s">
        <v>23</v>
      </c>
      <c r="G575" t="s">
        <v>89</v>
      </c>
      <c r="H575">
        <v>11073</v>
      </c>
      <c r="I575" t="s">
        <v>40</v>
      </c>
      <c r="J575">
        <f>VLOOKUP(I575,Key!$A$1:$C$72,2,FALSE)</f>
        <v>43.031480000000002</v>
      </c>
      <c r="K575">
        <f>VLOOKUP(I575,Key!$A$1:$C$72,3,FALSE)</f>
        <v>-87.908169999999998</v>
      </c>
      <c r="L575" t="s">
        <v>74</v>
      </c>
      <c r="M575">
        <f>VLOOKUP(L575,Key!$A$1:$C$72,2,FALSE)</f>
        <v>43.040154000000001</v>
      </c>
      <c r="N575">
        <f>VLOOKUP(L575,Key!$A$1:$C$72,3,FALSE)</f>
        <v>-87.932113000000001</v>
      </c>
      <c r="O575">
        <v>27</v>
      </c>
      <c r="P575">
        <v>0</v>
      </c>
      <c r="Q575">
        <v>4.0999999999999996</v>
      </c>
      <c r="R575">
        <v>3.8</v>
      </c>
      <c r="S575">
        <v>162</v>
      </c>
      <c r="T575">
        <f t="shared" si="80"/>
        <v>-1</v>
      </c>
      <c r="U575" s="1">
        <v>42820</v>
      </c>
      <c r="V575" s="3">
        <f t="shared" si="74"/>
        <v>42795</v>
      </c>
      <c r="W575" s="4">
        <f t="shared" si="81"/>
        <v>42820</v>
      </c>
      <c r="X575" s="1" t="str">
        <f t="shared" si="75"/>
        <v>Sunday</v>
      </c>
      <c r="Y575" s="2">
        <v>0.43015046296296294</v>
      </c>
      <c r="Z575" s="2">
        <f t="shared" si="76"/>
        <v>0.41666666666666663</v>
      </c>
      <c r="AA575">
        <f>1</f>
        <v>1</v>
      </c>
      <c r="AB575" s="1">
        <v>42820</v>
      </c>
      <c r="AC575" s="3">
        <f t="shared" si="77"/>
        <v>42795</v>
      </c>
      <c r="AD575" s="4">
        <f t="shared" si="82"/>
        <v>42820</v>
      </c>
      <c r="AE575" s="1" t="str">
        <f t="shared" si="78"/>
        <v>Sunday</v>
      </c>
      <c r="AF575" s="2">
        <v>0.44917824074074075</v>
      </c>
      <c r="AG575" s="2">
        <f t="shared" si="79"/>
        <v>0.45833333333333331</v>
      </c>
      <c r="AH575" t="s">
        <v>27</v>
      </c>
    </row>
    <row r="576" spans="1:34" x14ac:dyDescent="0.25">
      <c r="A576">
        <v>1554551</v>
      </c>
      <c r="B576" t="s">
        <v>88</v>
      </c>
      <c r="E576">
        <v>53217</v>
      </c>
      <c r="F576" t="s">
        <v>23</v>
      </c>
      <c r="G576" t="s">
        <v>89</v>
      </c>
      <c r="H576">
        <v>11129</v>
      </c>
      <c r="I576" t="s">
        <v>41</v>
      </c>
      <c r="J576">
        <f>VLOOKUP(I576,Key!$A$1:$C$72,2,FALSE)</f>
        <v>43.04824</v>
      </c>
      <c r="K576">
        <f>VLOOKUP(I576,Key!$A$1:$C$72,3,FALSE)</f>
        <v>-87.904970000000006</v>
      </c>
      <c r="L576" t="s">
        <v>32</v>
      </c>
      <c r="M576">
        <f>VLOOKUP(L576,Key!$A$1:$C$72,2,FALSE)</f>
        <v>43.038719999999998</v>
      </c>
      <c r="N576">
        <f>VLOOKUP(L576,Key!$A$1:$C$72,3,FALSE)</f>
        <v>-87.905339999999995</v>
      </c>
      <c r="O576">
        <v>90</v>
      </c>
      <c r="P576">
        <v>6</v>
      </c>
      <c r="Q576">
        <v>13.5</v>
      </c>
      <c r="R576">
        <v>12.8</v>
      </c>
      <c r="S576">
        <v>540</v>
      </c>
      <c r="T576">
        <f t="shared" si="80"/>
        <v>-1</v>
      </c>
      <c r="U576" s="1">
        <v>42820</v>
      </c>
      <c r="V576" s="3">
        <f t="shared" si="74"/>
        <v>42795</v>
      </c>
      <c r="W576" s="4">
        <f t="shared" si="81"/>
        <v>42820</v>
      </c>
      <c r="X576" s="1" t="str">
        <f t="shared" si="75"/>
        <v>Sunday</v>
      </c>
      <c r="Y576" s="2">
        <v>0.68347222222222215</v>
      </c>
      <c r="Z576" s="2">
        <f t="shared" si="76"/>
        <v>0.66666666666666663</v>
      </c>
      <c r="AA576">
        <f>1</f>
        <v>1</v>
      </c>
      <c r="AB576" s="1">
        <v>42820</v>
      </c>
      <c r="AC576" s="3">
        <f t="shared" si="77"/>
        <v>42795</v>
      </c>
      <c r="AD576" s="4">
        <f t="shared" si="82"/>
        <v>42820</v>
      </c>
      <c r="AE576" s="1" t="str">
        <f t="shared" si="78"/>
        <v>Sunday</v>
      </c>
      <c r="AF576" s="2">
        <v>0.74629629629629635</v>
      </c>
      <c r="AG576" s="2">
        <f t="shared" si="79"/>
        <v>0.75</v>
      </c>
      <c r="AH576" t="s">
        <v>27</v>
      </c>
    </row>
    <row r="577" spans="1:34" x14ac:dyDescent="0.25">
      <c r="A577">
        <v>1555280</v>
      </c>
      <c r="B577" t="s">
        <v>88</v>
      </c>
      <c r="E577">
        <v>53235</v>
      </c>
      <c r="F577" t="s">
        <v>23</v>
      </c>
      <c r="G577" t="s">
        <v>89</v>
      </c>
      <c r="H577">
        <v>274</v>
      </c>
      <c r="I577" t="s">
        <v>47</v>
      </c>
      <c r="J577">
        <f>VLOOKUP(I577,Key!$A$1:$C$72,2,FALSE)</f>
        <v>43.049230000000001</v>
      </c>
      <c r="K577">
        <f>VLOOKUP(I577,Key!$A$1:$C$72,3,FALSE)</f>
        <v>-87.911940000000001</v>
      </c>
      <c r="L577" t="s">
        <v>85</v>
      </c>
      <c r="M577">
        <f>VLOOKUP(L577,Key!$A$1:$C$72,2,FALSE)</f>
        <v>43.041646999999998</v>
      </c>
      <c r="N577">
        <f>VLOOKUP(L577,Key!$A$1:$C$72,3,FALSE)</f>
        <v>-87.927257999999995</v>
      </c>
      <c r="O577">
        <v>17</v>
      </c>
      <c r="P577">
        <v>0</v>
      </c>
      <c r="Q577">
        <v>2.6</v>
      </c>
      <c r="R577">
        <v>2.4</v>
      </c>
      <c r="S577">
        <v>102</v>
      </c>
      <c r="T577">
        <f t="shared" si="80"/>
        <v>-1</v>
      </c>
      <c r="U577" s="1">
        <v>42821</v>
      </c>
      <c r="V577" s="3">
        <f t="shared" si="74"/>
        <v>42795</v>
      </c>
      <c r="W577" s="4">
        <f t="shared" si="81"/>
        <v>42821</v>
      </c>
      <c r="X577" s="1" t="str">
        <f t="shared" si="75"/>
        <v>Monday</v>
      </c>
      <c r="Y577" s="2">
        <v>0.47320601851851851</v>
      </c>
      <c r="Z577" s="2">
        <f t="shared" si="76"/>
        <v>0.45833333333333331</v>
      </c>
      <c r="AA577">
        <f>1</f>
        <v>1</v>
      </c>
      <c r="AB577" s="1">
        <v>42821</v>
      </c>
      <c r="AC577" s="3">
        <f t="shared" si="77"/>
        <v>42795</v>
      </c>
      <c r="AD577" s="4">
        <f t="shared" si="82"/>
        <v>42821</v>
      </c>
      <c r="AE577" s="1" t="str">
        <f t="shared" si="78"/>
        <v>Monday</v>
      </c>
      <c r="AF577" s="2">
        <v>0.48527777777777775</v>
      </c>
      <c r="AG577" s="2">
        <f t="shared" si="79"/>
        <v>0.5</v>
      </c>
      <c r="AH577" t="s">
        <v>27</v>
      </c>
    </row>
    <row r="578" spans="1:34" x14ac:dyDescent="0.25">
      <c r="A578">
        <v>1556267</v>
      </c>
      <c r="B578" t="s">
        <v>88</v>
      </c>
      <c r="E578">
        <v>53202</v>
      </c>
      <c r="F578" t="s">
        <v>23</v>
      </c>
      <c r="G578" t="s">
        <v>89</v>
      </c>
      <c r="H578">
        <v>5554</v>
      </c>
      <c r="I578" t="s">
        <v>80</v>
      </c>
      <c r="J578">
        <f>VLOOKUP(I578,Key!$A$1:$C$72,2,FALSE)</f>
        <v>43.052460000000004</v>
      </c>
      <c r="K578">
        <f>VLOOKUP(I578,Key!$A$1:$C$72,3,FALSE)</f>
        <v>-87.891000000000005</v>
      </c>
      <c r="L578" t="s">
        <v>80</v>
      </c>
      <c r="M578">
        <f>VLOOKUP(L578,Key!$A$1:$C$72,2,FALSE)</f>
        <v>43.052460000000004</v>
      </c>
      <c r="N578">
        <f>VLOOKUP(L578,Key!$A$1:$C$72,3,FALSE)</f>
        <v>-87.891000000000005</v>
      </c>
      <c r="O578">
        <v>80</v>
      </c>
      <c r="P578">
        <v>6</v>
      </c>
      <c r="Q578">
        <v>12</v>
      </c>
      <c r="R578">
        <v>11.4</v>
      </c>
      <c r="S578">
        <v>480</v>
      </c>
      <c r="T578">
        <f t="shared" si="80"/>
        <v>-1</v>
      </c>
      <c r="U578" s="1">
        <v>42822</v>
      </c>
      <c r="V578" s="3">
        <f t="shared" ref="V578:V641" si="83">DATE(YEAR(U578), MONTH(U578), 1)</f>
        <v>42795</v>
      </c>
      <c r="W578" s="4">
        <f t="shared" si="81"/>
        <v>42822</v>
      </c>
      <c r="X578" s="1" t="str">
        <f t="shared" ref="X578:X641" si="84">TEXT(W578,"dddd")</f>
        <v>Tuesday</v>
      </c>
      <c r="Y578" s="2">
        <v>0.54184027777777777</v>
      </c>
      <c r="Z578" s="2">
        <f t="shared" ref="Z578:Z641" si="85">MROUND(Y578, "1:00")</f>
        <v>0.54166666666666663</v>
      </c>
      <c r="AA578">
        <f>1</f>
        <v>1</v>
      </c>
      <c r="AB578" s="1">
        <v>42822</v>
      </c>
      <c r="AC578" s="3">
        <f t="shared" ref="AC578:AC641" si="86">DATE(YEAR(AB578), MONTH(AB578), 1)</f>
        <v>42795</v>
      </c>
      <c r="AD578" s="4">
        <f t="shared" si="82"/>
        <v>42822</v>
      </c>
      <c r="AE578" s="1" t="str">
        <f t="shared" ref="AE578:AE641" si="87">TEXT(AD578,"dddd")</f>
        <v>Tuesday</v>
      </c>
      <c r="AF578" s="2">
        <v>0.59787037037037039</v>
      </c>
      <c r="AG578" s="2">
        <f t="shared" ref="AG578:AG641" si="88">MROUND(AF578, "1:00")</f>
        <v>0.58333333333333326</v>
      </c>
      <c r="AH578" t="s">
        <v>35</v>
      </c>
    </row>
    <row r="579" spans="1:34" x14ac:dyDescent="0.25">
      <c r="A579">
        <v>1522964</v>
      </c>
      <c r="B579" t="s">
        <v>88</v>
      </c>
      <c r="E579">
        <v>53215</v>
      </c>
      <c r="F579" t="s">
        <v>23</v>
      </c>
      <c r="G579" t="s">
        <v>89</v>
      </c>
      <c r="H579">
        <v>5438</v>
      </c>
      <c r="I579" t="s">
        <v>38</v>
      </c>
      <c r="J579">
        <f>VLOOKUP(I579,Key!$A$1:$C$72,2,FALSE)</f>
        <v>43.004728999999998</v>
      </c>
      <c r="K579">
        <f>VLOOKUP(I579,Key!$A$1:$C$72,3,FALSE)</f>
        <v>-87.905463999999995</v>
      </c>
      <c r="L579" t="s">
        <v>38</v>
      </c>
      <c r="M579">
        <f>VLOOKUP(L579,Key!$A$1:$C$72,2,FALSE)</f>
        <v>43.004728999999998</v>
      </c>
      <c r="N579">
        <f>VLOOKUP(L579,Key!$A$1:$C$72,3,FALSE)</f>
        <v>-87.905463999999995</v>
      </c>
      <c r="O579">
        <v>24</v>
      </c>
      <c r="P579">
        <v>0</v>
      </c>
      <c r="Q579">
        <v>3.6</v>
      </c>
      <c r="R579">
        <v>3.4</v>
      </c>
      <c r="S579">
        <v>144</v>
      </c>
      <c r="T579">
        <f t="shared" ref="T579:T642" si="89">-1</f>
        <v>-1</v>
      </c>
      <c r="U579" s="1">
        <v>42822</v>
      </c>
      <c r="V579" s="3">
        <f t="shared" si="83"/>
        <v>42795</v>
      </c>
      <c r="W579" s="4">
        <f t="shared" ref="W579:W642" si="90">U579</f>
        <v>42822</v>
      </c>
      <c r="X579" s="1" t="str">
        <f t="shared" si="84"/>
        <v>Tuesday</v>
      </c>
      <c r="Y579" s="2">
        <v>0.92850694444444448</v>
      </c>
      <c r="Z579" s="2">
        <f t="shared" si="85"/>
        <v>0.91666666666666663</v>
      </c>
      <c r="AA579">
        <f>1</f>
        <v>1</v>
      </c>
      <c r="AB579" s="1">
        <v>42822</v>
      </c>
      <c r="AC579" s="3">
        <f t="shared" si="86"/>
        <v>42795</v>
      </c>
      <c r="AD579" s="4">
        <f t="shared" ref="AD579:AD642" si="91">AB579</f>
        <v>42822</v>
      </c>
      <c r="AE579" s="1" t="str">
        <f t="shared" si="87"/>
        <v>Tuesday</v>
      </c>
      <c r="AF579" s="2">
        <v>0.94520833333333332</v>
      </c>
      <c r="AG579" s="2">
        <f t="shared" si="88"/>
        <v>0.95833333333333326</v>
      </c>
      <c r="AH579" t="s">
        <v>35</v>
      </c>
    </row>
    <row r="580" spans="1:34" x14ac:dyDescent="0.25">
      <c r="A580">
        <v>1556816</v>
      </c>
      <c r="B580" t="s">
        <v>88</v>
      </c>
      <c r="E580">
        <v>53221</v>
      </c>
      <c r="F580" t="s">
        <v>23</v>
      </c>
      <c r="G580" t="s">
        <v>89</v>
      </c>
      <c r="H580">
        <v>202</v>
      </c>
      <c r="I580" t="s">
        <v>50</v>
      </c>
      <c r="J580">
        <f>VLOOKUP(I580,Key!$A$1:$C$72,2,FALSE)</f>
        <v>43.052549999999997</v>
      </c>
      <c r="K580">
        <f>VLOOKUP(I580,Key!$A$1:$C$72,3,FALSE)</f>
        <v>-87.909329999999997</v>
      </c>
      <c r="L580" t="s">
        <v>30</v>
      </c>
      <c r="M580">
        <f>VLOOKUP(L580,Key!$A$1:$C$72,2,FALSE)</f>
        <v>43.05847</v>
      </c>
      <c r="N580">
        <f>VLOOKUP(L580,Key!$A$1:$C$72,3,FALSE)</f>
        <v>-87.898079999999993</v>
      </c>
      <c r="O580">
        <v>5</v>
      </c>
      <c r="P580">
        <v>0</v>
      </c>
      <c r="Q580">
        <v>0.8</v>
      </c>
      <c r="R580">
        <v>0.7</v>
      </c>
      <c r="S580">
        <v>30</v>
      </c>
      <c r="T580">
        <f t="shared" si="89"/>
        <v>-1</v>
      </c>
      <c r="U580" s="1">
        <v>42823</v>
      </c>
      <c r="V580" s="3">
        <f t="shared" si="83"/>
        <v>42795</v>
      </c>
      <c r="W580" s="4">
        <f t="shared" si="90"/>
        <v>42823</v>
      </c>
      <c r="X580" s="1" t="str">
        <f t="shared" si="84"/>
        <v>Wednesday</v>
      </c>
      <c r="Y580" s="2">
        <v>0.32810185185185187</v>
      </c>
      <c r="Z580" s="2">
        <f t="shared" si="85"/>
        <v>0.33333333333333331</v>
      </c>
      <c r="AA580">
        <f>1</f>
        <v>1</v>
      </c>
      <c r="AB580" s="1">
        <v>42823</v>
      </c>
      <c r="AC580" s="3">
        <f t="shared" si="86"/>
        <v>42795</v>
      </c>
      <c r="AD580" s="4">
        <f t="shared" si="91"/>
        <v>42823</v>
      </c>
      <c r="AE580" s="1" t="str">
        <f t="shared" si="87"/>
        <v>Wednesday</v>
      </c>
      <c r="AF580" s="2">
        <v>0.33165509259259257</v>
      </c>
      <c r="AG580" s="2">
        <f t="shared" si="88"/>
        <v>0.33333333333333331</v>
      </c>
      <c r="AH580" t="s">
        <v>27</v>
      </c>
    </row>
    <row r="581" spans="1:34" x14ac:dyDescent="0.25">
      <c r="A581">
        <v>1557029</v>
      </c>
      <c r="B581" t="s">
        <v>88</v>
      </c>
      <c r="E581">
        <v>15101</v>
      </c>
      <c r="F581" t="s">
        <v>23</v>
      </c>
      <c r="G581" t="s">
        <v>89</v>
      </c>
      <c r="H581">
        <v>11157</v>
      </c>
      <c r="I581" t="s">
        <v>30</v>
      </c>
      <c r="J581">
        <f>VLOOKUP(I581,Key!$A$1:$C$72,2,FALSE)</f>
        <v>43.05847</v>
      </c>
      <c r="K581">
        <f>VLOOKUP(I581,Key!$A$1:$C$72,3,FALSE)</f>
        <v>-87.898079999999993</v>
      </c>
      <c r="L581" t="s">
        <v>48</v>
      </c>
      <c r="M581">
        <f>VLOOKUP(L581,Key!$A$1:$C$72,2,FALSE)</f>
        <v>43.05097</v>
      </c>
      <c r="N581">
        <f>VLOOKUP(L581,Key!$A$1:$C$72,3,FALSE)</f>
        <v>-87.906440000000003</v>
      </c>
      <c r="O581">
        <v>9</v>
      </c>
      <c r="P581">
        <v>0</v>
      </c>
      <c r="Q581">
        <v>1.4</v>
      </c>
      <c r="R581">
        <v>1.3</v>
      </c>
      <c r="S581">
        <v>54</v>
      </c>
      <c r="T581">
        <f t="shared" si="89"/>
        <v>-1</v>
      </c>
      <c r="U581" s="1">
        <v>42823</v>
      </c>
      <c r="V581" s="3">
        <f t="shared" si="83"/>
        <v>42795</v>
      </c>
      <c r="W581" s="4">
        <f t="shared" si="90"/>
        <v>42823</v>
      </c>
      <c r="X581" s="1" t="str">
        <f t="shared" si="84"/>
        <v>Wednesday</v>
      </c>
      <c r="Y581" s="2">
        <v>0.5647106481481482</v>
      </c>
      <c r="Z581" s="2">
        <f t="shared" si="85"/>
        <v>0.58333333333333326</v>
      </c>
      <c r="AA581">
        <f>1</f>
        <v>1</v>
      </c>
      <c r="AB581" s="1">
        <v>42823</v>
      </c>
      <c r="AC581" s="3">
        <f t="shared" si="86"/>
        <v>42795</v>
      </c>
      <c r="AD581" s="4">
        <f t="shared" si="91"/>
        <v>42823</v>
      </c>
      <c r="AE581" s="1" t="str">
        <f t="shared" si="87"/>
        <v>Wednesday</v>
      </c>
      <c r="AF581" s="2">
        <v>0.57086805555555553</v>
      </c>
      <c r="AG581" s="2">
        <f t="shared" si="88"/>
        <v>0.58333333333333326</v>
      </c>
      <c r="AH581" t="s">
        <v>27</v>
      </c>
    </row>
    <row r="582" spans="1:34" x14ac:dyDescent="0.25">
      <c r="A582">
        <v>1557101</v>
      </c>
      <c r="B582" t="s">
        <v>88</v>
      </c>
      <c r="E582">
        <v>53218</v>
      </c>
      <c r="F582" t="s">
        <v>23</v>
      </c>
      <c r="G582" t="s">
        <v>89</v>
      </c>
      <c r="H582">
        <v>11055</v>
      </c>
      <c r="I582" t="s">
        <v>34</v>
      </c>
      <c r="J582">
        <f>VLOOKUP(I582,Key!$A$1:$C$72,2,FALSE)</f>
        <v>43.036900000000003</v>
      </c>
      <c r="K582">
        <f>VLOOKUP(I582,Key!$A$1:$C$72,3,FALSE)</f>
        <v>-87.89667</v>
      </c>
      <c r="L582" t="s">
        <v>34</v>
      </c>
      <c r="M582">
        <f>VLOOKUP(L582,Key!$A$1:$C$72,2,FALSE)</f>
        <v>43.036900000000003</v>
      </c>
      <c r="N582">
        <f>VLOOKUP(L582,Key!$A$1:$C$72,3,FALSE)</f>
        <v>-87.89667</v>
      </c>
      <c r="O582">
        <v>98</v>
      </c>
      <c r="P582">
        <v>9</v>
      </c>
      <c r="Q582">
        <v>14.7</v>
      </c>
      <c r="R582">
        <v>14</v>
      </c>
      <c r="S582">
        <v>588</v>
      </c>
      <c r="T582">
        <f t="shared" si="89"/>
        <v>-1</v>
      </c>
      <c r="U582" s="1">
        <v>42823</v>
      </c>
      <c r="V582" s="3">
        <f t="shared" si="83"/>
        <v>42795</v>
      </c>
      <c r="W582" s="4">
        <f t="shared" si="90"/>
        <v>42823</v>
      </c>
      <c r="X582" s="1" t="str">
        <f t="shared" si="84"/>
        <v>Wednesday</v>
      </c>
      <c r="Y582" s="2">
        <v>0.61403935185185188</v>
      </c>
      <c r="Z582" s="2">
        <f t="shared" si="85"/>
        <v>0.625</v>
      </c>
      <c r="AA582">
        <f>1</f>
        <v>1</v>
      </c>
      <c r="AB582" s="1">
        <v>42823</v>
      </c>
      <c r="AC582" s="3">
        <f t="shared" si="86"/>
        <v>42795</v>
      </c>
      <c r="AD582" s="4">
        <f t="shared" si="91"/>
        <v>42823</v>
      </c>
      <c r="AE582" s="1" t="str">
        <f t="shared" si="87"/>
        <v>Wednesday</v>
      </c>
      <c r="AF582" s="2">
        <v>0.68201388888888881</v>
      </c>
      <c r="AG582" s="2">
        <f t="shared" si="88"/>
        <v>0.66666666666666663</v>
      </c>
      <c r="AH582" t="s">
        <v>35</v>
      </c>
    </row>
    <row r="583" spans="1:34" x14ac:dyDescent="0.25">
      <c r="A583">
        <v>1408894</v>
      </c>
      <c r="B583" t="s">
        <v>88</v>
      </c>
      <c r="E583">
        <v>53210</v>
      </c>
      <c r="F583" t="s">
        <v>23</v>
      </c>
      <c r="G583" t="s">
        <v>89</v>
      </c>
      <c r="H583">
        <v>5465</v>
      </c>
      <c r="I583" t="s">
        <v>63</v>
      </c>
      <c r="J583">
        <f>VLOOKUP(I583,Key!$A$1:$C$72,2,FALSE)</f>
        <v>43.078530000000001</v>
      </c>
      <c r="K583">
        <f>VLOOKUP(I583,Key!$A$1:$C$72,3,FALSE)</f>
        <v>-87.882620000000003</v>
      </c>
      <c r="L583" t="s">
        <v>62</v>
      </c>
      <c r="M583">
        <f>VLOOKUP(L583,Key!$A$1:$C$72,2,FALSE)</f>
        <v>43.058010000000003</v>
      </c>
      <c r="N583">
        <f>VLOOKUP(L583,Key!$A$1:$C$72,3,FALSE)</f>
        <v>-87.877300000000005</v>
      </c>
      <c r="O583">
        <v>20</v>
      </c>
      <c r="P583">
        <v>0</v>
      </c>
      <c r="Q583">
        <v>3</v>
      </c>
      <c r="R583">
        <v>2.9</v>
      </c>
      <c r="S583">
        <v>120</v>
      </c>
      <c r="T583">
        <f t="shared" si="89"/>
        <v>-1</v>
      </c>
      <c r="U583" s="1">
        <v>42823</v>
      </c>
      <c r="V583" s="3">
        <f t="shared" si="83"/>
        <v>42795</v>
      </c>
      <c r="W583" s="4">
        <f t="shared" si="90"/>
        <v>42823</v>
      </c>
      <c r="X583" s="1" t="str">
        <f t="shared" si="84"/>
        <v>Wednesday</v>
      </c>
      <c r="Y583" s="2">
        <v>0.87479166666666675</v>
      </c>
      <c r="Z583" s="2">
        <f t="shared" si="85"/>
        <v>0.875</v>
      </c>
      <c r="AA583">
        <f>1</f>
        <v>1</v>
      </c>
      <c r="AB583" s="1">
        <v>42823</v>
      </c>
      <c r="AC583" s="3">
        <f t="shared" si="86"/>
        <v>42795</v>
      </c>
      <c r="AD583" s="4">
        <f t="shared" si="91"/>
        <v>42823</v>
      </c>
      <c r="AE583" s="1" t="str">
        <f t="shared" si="87"/>
        <v>Wednesday</v>
      </c>
      <c r="AF583" s="2">
        <v>0.88866898148148143</v>
      </c>
      <c r="AG583" s="2">
        <f t="shared" si="88"/>
        <v>0.875</v>
      </c>
      <c r="AH583" t="s">
        <v>27</v>
      </c>
    </row>
    <row r="584" spans="1:34" x14ac:dyDescent="0.25">
      <c r="A584">
        <v>1537642</v>
      </c>
      <c r="B584" t="s">
        <v>88</v>
      </c>
      <c r="E584">
        <v>53132</v>
      </c>
      <c r="F584" t="s">
        <v>23</v>
      </c>
      <c r="G584" t="s">
        <v>89</v>
      </c>
      <c r="H584">
        <v>993</v>
      </c>
      <c r="I584" t="s">
        <v>41</v>
      </c>
      <c r="J584">
        <f>VLOOKUP(I584,Key!$A$1:$C$72,2,FALSE)</f>
        <v>43.04824</v>
      </c>
      <c r="K584">
        <f>VLOOKUP(I584,Key!$A$1:$C$72,3,FALSE)</f>
        <v>-87.904970000000006</v>
      </c>
      <c r="L584" t="s">
        <v>73</v>
      </c>
      <c r="M584">
        <f>VLOOKUP(L584,Key!$A$1:$C$72,2,FALSE)</f>
        <v>43.040349999999997</v>
      </c>
      <c r="N584">
        <f>VLOOKUP(L584,Key!$A$1:$C$72,3,FALSE)</f>
        <v>-87.920760000000001</v>
      </c>
      <c r="O584">
        <v>24</v>
      </c>
      <c r="P584">
        <v>0</v>
      </c>
      <c r="Q584">
        <v>3.6</v>
      </c>
      <c r="R584">
        <v>3.4</v>
      </c>
      <c r="S584">
        <v>144</v>
      </c>
      <c r="T584">
        <f t="shared" si="89"/>
        <v>-1</v>
      </c>
      <c r="U584" s="1">
        <v>42810</v>
      </c>
      <c r="V584" s="3">
        <f t="shared" si="83"/>
        <v>42795</v>
      </c>
      <c r="W584" s="4">
        <f t="shared" si="90"/>
        <v>42810</v>
      </c>
      <c r="X584" s="1" t="str">
        <f t="shared" si="84"/>
        <v>Thursday</v>
      </c>
      <c r="Y584" s="2">
        <v>0.45003472222222224</v>
      </c>
      <c r="Z584" s="2">
        <f t="shared" si="85"/>
        <v>0.45833333333333331</v>
      </c>
      <c r="AA584">
        <f>1</f>
        <v>1</v>
      </c>
      <c r="AB584" s="1">
        <v>42810</v>
      </c>
      <c r="AC584" s="3">
        <f t="shared" si="86"/>
        <v>42795</v>
      </c>
      <c r="AD584" s="4">
        <f t="shared" si="91"/>
        <v>42810</v>
      </c>
      <c r="AE584" s="1" t="str">
        <f t="shared" si="87"/>
        <v>Thursday</v>
      </c>
      <c r="AF584" s="2">
        <v>0.46733796296296298</v>
      </c>
      <c r="AG584" s="2">
        <f t="shared" si="88"/>
        <v>0.45833333333333331</v>
      </c>
      <c r="AH584" t="s">
        <v>27</v>
      </c>
    </row>
    <row r="585" spans="1:34" x14ac:dyDescent="0.25">
      <c r="A585">
        <v>1215255</v>
      </c>
      <c r="B585" t="s">
        <v>88</v>
      </c>
      <c r="E585">
        <v>53202</v>
      </c>
      <c r="F585" t="s">
        <v>23</v>
      </c>
      <c r="G585" t="s">
        <v>89</v>
      </c>
      <c r="H585">
        <v>274</v>
      </c>
      <c r="I585" t="s">
        <v>40</v>
      </c>
      <c r="J585">
        <f>VLOOKUP(I585,Key!$A$1:$C$72,2,FALSE)</f>
        <v>43.031480000000002</v>
      </c>
      <c r="K585">
        <f>VLOOKUP(I585,Key!$A$1:$C$72,3,FALSE)</f>
        <v>-87.908169999999998</v>
      </c>
      <c r="L585" t="s">
        <v>69</v>
      </c>
      <c r="M585">
        <f>VLOOKUP(L585,Key!$A$1:$C$72,2,FALSE)</f>
        <v>43.048200000000001</v>
      </c>
      <c r="N585">
        <f>VLOOKUP(L585,Key!$A$1:$C$72,3,FALSE)</f>
        <v>-87.900859999999994</v>
      </c>
      <c r="O585">
        <v>13</v>
      </c>
      <c r="P585">
        <v>0</v>
      </c>
      <c r="Q585">
        <v>2</v>
      </c>
      <c r="R585">
        <v>1.9</v>
      </c>
      <c r="S585">
        <v>78</v>
      </c>
      <c r="T585">
        <f t="shared" si="89"/>
        <v>-1</v>
      </c>
      <c r="U585" s="1">
        <v>42810</v>
      </c>
      <c r="V585" s="3">
        <f t="shared" si="83"/>
        <v>42795</v>
      </c>
      <c r="W585" s="4">
        <f t="shared" si="90"/>
        <v>42810</v>
      </c>
      <c r="X585" s="1" t="str">
        <f t="shared" si="84"/>
        <v>Thursday</v>
      </c>
      <c r="Y585" s="2">
        <v>0.69244212962962959</v>
      </c>
      <c r="Z585" s="2">
        <f t="shared" si="85"/>
        <v>0.70833333333333326</v>
      </c>
      <c r="AA585">
        <f>1</f>
        <v>1</v>
      </c>
      <c r="AB585" s="1">
        <v>42810</v>
      </c>
      <c r="AC585" s="3">
        <f t="shared" si="86"/>
        <v>42795</v>
      </c>
      <c r="AD585" s="4">
        <f t="shared" si="91"/>
        <v>42810</v>
      </c>
      <c r="AE585" s="1" t="str">
        <f t="shared" si="87"/>
        <v>Thursday</v>
      </c>
      <c r="AF585" s="2">
        <v>0.70138888888888884</v>
      </c>
      <c r="AG585" s="2">
        <f t="shared" si="88"/>
        <v>0.70833333333333326</v>
      </c>
      <c r="AH585" t="s">
        <v>27</v>
      </c>
    </row>
    <row r="586" spans="1:34" x14ac:dyDescent="0.25">
      <c r="A586">
        <v>1540774</v>
      </c>
      <c r="B586" t="s">
        <v>88</v>
      </c>
      <c r="E586">
        <v>53202</v>
      </c>
      <c r="F586" t="s">
        <v>23</v>
      </c>
      <c r="G586" t="s">
        <v>89</v>
      </c>
      <c r="H586">
        <v>23</v>
      </c>
      <c r="I586" t="s">
        <v>70</v>
      </c>
      <c r="J586">
        <f>VLOOKUP(I586,Key!$A$1:$C$72,2,FALSE)</f>
        <v>43.053040000000003</v>
      </c>
      <c r="K586">
        <f>VLOOKUP(I586,Key!$A$1:$C$72,3,FALSE)</f>
        <v>-87.897660000000002</v>
      </c>
      <c r="L586" t="s">
        <v>83</v>
      </c>
      <c r="M586">
        <f>VLOOKUP(L586,Key!$A$1:$C$72,2,FALSE)</f>
        <v>43.02017</v>
      </c>
      <c r="N586">
        <f>VLOOKUP(L586,Key!$A$1:$C$72,3,FALSE)</f>
        <v>-87.933049999999994</v>
      </c>
      <c r="O586">
        <v>29</v>
      </c>
      <c r="P586">
        <v>0</v>
      </c>
      <c r="Q586">
        <v>4.4000000000000004</v>
      </c>
      <c r="R586">
        <v>4.0999999999999996</v>
      </c>
      <c r="S586">
        <v>174</v>
      </c>
      <c r="T586">
        <f t="shared" si="89"/>
        <v>-1</v>
      </c>
      <c r="U586" s="1">
        <v>42812</v>
      </c>
      <c r="V586" s="3">
        <f t="shared" si="83"/>
        <v>42795</v>
      </c>
      <c r="W586" s="4">
        <f t="shared" si="90"/>
        <v>42812</v>
      </c>
      <c r="X586" s="1" t="str">
        <f t="shared" si="84"/>
        <v>Saturday</v>
      </c>
      <c r="Y586" s="2">
        <v>0.37156250000000002</v>
      </c>
      <c r="Z586" s="2">
        <f t="shared" si="85"/>
        <v>0.375</v>
      </c>
      <c r="AA586">
        <f>1</f>
        <v>1</v>
      </c>
      <c r="AB586" s="1">
        <v>42812</v>
      </c>
      <c r="AC586" s="3">
        <f t="shared" si="86"/>
        <v>42795</v>
      </c>
      <c r="AD586" s="4">
        <f t="shared" si="91"/>
        <v>42812</v>
      </c>
      <c r="AE586" s="1" t="str">
        <f t="shared" si="87"/>
        <v>Saturday</v>
      </c>
      <c r="AF586" s="2">
        <v>0.3921412037037037</v>
      </c>
      <c r="AG586" s="2">
        <f t="shared" si="88"/>
        <v>0.375</v>
      </c>
      <c r="AH586" t="s">
        <v>27</v>
      </c>
    </row>
    <row r="587" spans="1:34" x14ac:dyDescent="0.25">
      <c r="A587">
        <v>1539658</v>
      </c>
      <c r="B587" t="s">
        <v>88</v>
      </c>
      <c r="E587">
        <v>19096</v>
      </c>
      <c r="F587" t="s">
        <v>23</v>
      </c>
      <c r="G587" t="s">
        <v>89</v>
      </c>
      <c r="H587">
        <v>11054</v>
      </c>
      <c r="I587" t="s">
        <v>39</v>
      </c>
      <c r="J587">
        <f>VLOOKUP(I587,Key!$A$1:$C$72,2,FALSE)</f>
        <v>43.03913</v>
      </c>
      <c r="K587">
        <f>VLOOKUP(I587,Key!$A$1:$C$72,3,FALSE)</f>
        <v>-87.916150000000002</v>
      </c>
      <c r="L587" t="s">
        <v>39</v>
      </c>
      <c r="M587">
        <f>VLOOKUP(L587,Key!$A$1:$C$72,2,FALSE)</f>
        <v>43.03913</v>
      </c>
      <c r="N587">
        <f>VLOOKUP(L587,Key!$A$1:$C$72,3,FALSE)</f>
        <v>-87.916150000000002</v>
      </c>
      <c r="O587">
        <v>57</v>
      </c>
      <c r="P587">
        <v>3</v>
      </c>
      <c r="Q587">
        <v>8.6</v>
      </c>
      <c r="R587">
        <v>8.1</v>
      </c>
      <c r="S587">
        <v>342</v>
      </c>
      <c r="T587">
        <f t="shared" si="89"/>
        <v>-1</v>
      </c>
      <c r="U587" s="1">
        <v>42812</v>
      </c>
      <c r="V587" s="3">
        <f t="shared" si="83"/>
        <v>42795</v>
      </c>
      <c r="W587" s="4">
        <f t="shared" si="90"/>
        <v>42812</v>
      </c>
      <c r="X587" s="1" t="str">
        <f t="shared" si="84"/>
        <v>Saturday</v>
      </c>
      <c r="Y587" s="2">
        <v>0.60337962962962965</v>
      </c>
      <c r="Z587" s="2">
        <f t="shared" si="85"/>
        <v>0.58333333333333326</v>
      </c>
      <c r="AA587">
        <f>1</f>
        <v>1</v>
      </c>
      <c r="AB587" s="1">
        <v>42812</v>
      </c>
      <c r="AC587" s="3">
        <f t="shared" si="86"/>
        <v>42795</v>
      </c>
      <c r="AD587" s="4">
        <f t="shared" si="91"/>
        <v>42812</v>
      </c>
      <c r="AE587" s="1" t="str">
        <f t="shared" si="87"/>
        <v>Saturday</v>
      </c>
      <c r="AF587" s="2">
        <v>0.64273148148148151</v>
      </c>
      <c r="AG587" s="2">
        <f t="shared" si="88"/>
        <v>0.625</v>
      </c>
      <c r="AH587" t="s">
        <v>35</v>
      </c>
    </row>
    <row r="588" spans="1:34" x14ac:dyDescent="0.25">
      <c r="A588">
        <v>1542144</v>
      </c>
      <c r="B588" t="s">
        <v>88</v>
      </c>
      <c r="E588">
        <v>61028</v>
      </c>
      <c r="F588" t="s">
        <v>23</v>
      </c>
      <c r="G588" t="s">
        <v>89</v>
      </c>
      <c r="H588">
        <v>11049</v>
      </c>
      <c r="I588" t="s">
        <v>34</v>
      </c>
      <c r="J588">
        <f>VLOOKUP(I588,Key!$A$1:$C$72,2,FALSE)</f>
        <v>43.036900000000003</v>
      </c>
      <c r="K588">
        <f>VLOOKUP(I588,Key!$A$1:$C$72,3,FALSE)</f>
        <v>-87.89667</v>
      </c>
      <c r="L588" t="s">
        <v>34</v>
      </c>
      <c r="M588">
        <f>VLOOKUP(L588,Key!$A$1:$C$72,2,FALSE)</f>
        <v>43.036900000000003</v>
      </c>
      <c r="N588">
        <f>VLOOKUP(L588,Key!$A$1:$C$72,3,FALSE)</f>
        <v>-87.89667</v>
      </c>
      <c r="O588">
        <v>31</v>
      </c>
      <c r="P588">
        <v>0</v>
      </c>
      <c r="Q588">
        <v>4.7</v>
      </c>
      <c r="R588">
        <v>4.4000000000000004</v>
      </c>
      <c r="S588">
        <v>186</v>
      </c>
      <c r="T588">
        <f t="shared" si="89"/>
        <v>-1</v>
      </c>
      <c r="U588" s="1">
        <v>42812</v>
      </c>
      <c r="V588" s="3">
        <f t="shared" si="83"/>
        <v>42795</v>
      </c>
      <c r="W588" s="4">
        <f t="shared" si="90"/>
        <v>42812</v>
      </c>
      <c r="X588" s="1" t="str">
        <f t="shared" si="84"/>
        <v>Saturday</v>
      </c>
      <c r="Y588" s="2">
        <v>0.62812499999999993</v>
      </c>
      <c r="Z588" s="2">
        <f t="shared" si="85"/>
        <v>0.625</v>
      </c>
      <c r="AA588">
        <f>1</f>
        <v>1</v>
      </c>
      <c r="AB588" s="1">
        <v>42812</v>
      </c>
      <c r="AC588" s="3">
        <f t="shared" si="86"/>
        <v>42795</v>
      </c>
      <c r="AD588" s="4">
        <f t="shared" si="91"/>
        <v>42812</v>
      </c>
      <c r="AE588" s="1" t="str">
        <f t="shared" si="87"/>
        <v>Saturday</v>
      </c>
      <c r="AF588" s="2">
        <v>0.64967592592592593</v>
      </c>
      <c r="AG588" s="2">
        <f t="shared" si="88"/>
        <v>0.66666666666666663</v>
      </c>
      <c r="AH588" t="s">
        <v>35</v>
      </c>
    </row>
    <row r="589" spans="1:34" x14ac:dyDescent="0.25">
      <c r="A589">
        <v>1542437</v>
      </c>
      <c r="B589" t="s">
        <v>88</v>
      </c>
      <c r="E589">
        <v>53208</v>
      </c>
      <c r="F589" t="s">
        <v>23</v>
      </c>
      <c r="G589" t="s">
        <v>89</v>
      </c>
      <c r="H589">
        <v>5514</v>
      </c>
      <c r="I589" t="s">
        <v>51</v>
      </c>
      <c r="J589">
        <f>VLOOKUP(I589,Key!$A$1:$C$72,2,FALSE)</f>
        <v>43.05536</v>
      </c>
      <c r="K589">
        <f>VLOOKUP(I589,Key!$A$1:$C$72,3,FALSE)</f>
        <v>-87.90504</v>
      </c>
      <c r="L589" t="s">
        <v>51</v>
      </c>
      <c r="M589">
        <f>VLOOKUP(L589,Key!$A$1:$C$72,2,FALSE)</f>
        <v>43.05536</v>
      </c>
      <c r="N589">
        <f>VLOOKUP(L589,Key!$A$1:$C$72,3,FALSE)</f>
        <v>-87.90504</v>
      </c>
      <c r="O589">
        <v>22</v>
      </c>
      <c r="P589">
        <v>0</v>
      </c>
      <c r="Q589">
        <v>3.3</v>
      </c>
      <c r="R589">
        <v>3.1</v>
      </c>
      <c r="S589">
        <v>132</v>
      </c>
      <c r="T589">
        <f t="shared" si="89"/>
        <v>-1</v>
      </c>
      <c r="U589" s="1">
        <v>42812</v>
      </c>
      <c r="V589" s="3">
        <f t="shared" si="83"/>
        <v>42795</v>
      </c>
      <c r="W589" s="4">
        <f t="shared" si="90"/>
        <v>42812</v>
      </c>
      <c r="X589" s="1" t="str">
        <f t="shared" si="84"/>
        <v>Saturday</v>
      </c>
      <c r="Y589" s="2">
        <v>0.66467592592592595</v>
      </c>
      <c r="Z589" s="2">
        <f t="shared" si="85"/>
        <v>0.66666666666666663</v>
      </c>
      <c r="AA589">
        <f>1</f>
        <v>1</v>
      </c>
      <c r="AB589" s="1">
        <v>42812</v>
      </c>
      <c r="AC589" s="3">
        <f t="shared" si="86"/>
        <v>42795</v>
      </c>
      <c r="AD589" s="4">
        <f t="shared" si="91"/>
        <v>42812</v>
      </c>
      <c r="AE589" s="1" t="str">
        <f t="shared" si="87"/>
        <v>Saturday</v>
      </c>
      <c r="AF589" s="2">
        <v>0.68018518518518523</v>
      </c>
      <c r="AG589" s="2">
        <f t="shared" si="88"/>
        <v>0.66666666666666663</v>
      </c>
      <c r="AH589" t="s">
        <v>35</v>
      </c>
    </row>
    <row r="590" spans="1:34" x14ac:dyDescent="0.25">
      <c r="A590">
        <v>1543503</v>
      </c>
      <c r="B590" t="s">
        <v>88</v>
      </c>
      <c r="E590">
        <v>53202</v>
      </c>
      <c r="F590" t="s">
        <v>23</v>
      </c>
      <c r="G590" t="s">
        <v>89</v>
      </c>
      <c r="H590">
        <v>5588</v>
      </c>
      <c r="I590" t="s">
        <v>70</v>
      </c>
      <c r="J590">
        <f>VLOOKUP(I590,Key!$A$1:$C$72,2,FALSE)</f>
        <v>43.053040000000003</v>
      </c>
      <c r="K590">
        <f>VLOOKUP(I590,Key!$A$1:$C$72,3,FALSE)</f>
        <v>-87.897660000000002</v>
      </c>
      <c r="L590" t="s">
        <v>69</v>
      </c>
      <c r="M590">
        <f>VLOOKUP(L590,Key!$A$1:$C$72,2,FALSE)</f>
        <v>43.048200000000001</v>
      </c>
      <c r="N590">
        <f>VLOOKUP(L590,Key!$A$1:$C$72,3,FALSE)</f>
        <v>-87.900859999999994</v>
      </c>
      <c r="O590">
        <v>4</v>
      </c>
      <c r="P590">
        <v>0</v>
      </c>
      <c r="Q590">
        <v>0.6</v>
      </c>
      <c r="R590">
        <v>0.6</v>
      </c>
      <c r="S590">
        <v>24</v>
      </c>
      <c r="T590">
        <f t="shared" si="89"/>
        <v>-1</v>
      </c>
      <c r="U590" s="1">
        <v>42812</v>
      </c>
      <c r="V590" s="3">
        <f t="shared" si="83"/>
        <v>42795</v>
      </c>
      <c r="W590" s="4">
        <f t="shared" si="90"/>
        <v>42812</v>
      </c>
      <c r="X590" s="1" t="str">
        <f t="shared" si="84"/>
        <v>Saturday</v>
      </c>
      <c r="Y590" s="2">
        <v>0.89827546296296301</v>
      </c>
      <c r="Z590" s="2">
        <f t="shared" si="85"/>
        <v>0.91666666666666663</v>
      </c>
      <c r="AA590">
        <f>1</f>
        <v>1</v>
      </c>
      <c r="AB590" s="1">
        <v>42812</v>
      </c>
      <c r="AC590" s="3">
        <f t="shared" si="86"/>
        <v>42795</v>
      </c>
      <c r="AD590" s="4">
        <f t="shared" si="91"/>
        <v>42812</v>
      </c>
      <c r="AE590" s="1" t="str">
        <f t="shared" si="87"/>
        <v>Saturday</v>
      </c>
      <c r="AF590" s="2">
        <v>0.90079861111111104</v>
      </c>
      <c r="AG590" s="2">
        <f t="shared" si="88"/>
        <v>0.91666666666666663</v>
      </c>
      <c r="AH590" t="s">
        <v>27</v>
      </c>
    </row>
    <row r="591" spans="1:34" x14ac:dyDescent="0.25">
      <c r="A591">
        <v>1448855</v>
      </c>
      <c r="B591" t="s">
        <v>88</v>
      </c>
      <c r="E591">
        <v>53202</v>
      </c>
      <c r="F591" t="s">
        <v>23</v>
      </c>
      <c r="G591" t="s">
        <v>89</v>
      </c>
      <c r="H591">
        <v>5505</v>
      </c>
      <c r="I591" t="s">
        <v>44</v>
      </c>
      <c r="J591">
        <f>VLOOKUP(I591,Key!$A$1:$C$72,2,FALSE)</f>
        <v>43.045712999999999</v>
      </c>
      <c r="K591">
        <f>VLOOKUP(I591,Key!$A$1:$C$72,3,FALSE)</f>
        <v>-87.899756999999994</v>
      </c>
      <c r="L591" t="s">
        <v>32</v>
      </c>
      <c r="M591">
        <f>VLOOKUP(L591,Key!$A$1:$C$72,2,FALSE)</f>
        <v>43.038719999999998</v>
      </c>
      <c r="N591">
        <f>VLOOKUP(L591,Key!$A$1:$C$72,3,FALSE)</f>
        <v>-87.905339999999995</v>
      </c>
      <c r="O591">
        <v>5</v>
      </c>
      <c r="P591">
        <v>0</v>
      </c>
      <c r="Q591">
        <v>0.8</v>
      </c>
      <c r="R591">
        <v>0.7</v>
      </c>
      <c r="S591">
        <v>30</v>
      </c>
      <c r="T591">
        <f t="shared" si="89"/>
        <v>-1</v>
      </c>
      <c r="U591" s="1">
        <v>42813</v>
      </c>
      <c r="V591" s="3">
        <f t="shared" si="83"/>
        <v>42795</v>
      </c>
      <c r="W591" s="4">
        <f t="shared" si="90"/>
        <v>42813</v>
      </c>
      <c r="X591" s="1" t="str">
        <f t="shared" si="84"/>
        <v>Sunday</v>
      </c>
      <c r="Y591" s="2">
        <v>0.19998842592592592</v>
      </c>
      <c r="Z591" s="2">
        <f t="shared" si="85"/>
        <v>0.20833333333333331</v>
      </c>
      <c r="AA591">
        <f>1</f>
        <v>1</v>
      </c>
      <c r="AB591" s="1">
        <v>42813</v>
      </c>
      <c r="AC591" s="3">
        <f t="shared" si="86"/>
        <v>42795</v>
      </c>
      <c r="AD591" s="4">
        <f t="shared" si="91"/>
        <v>42813</v>
      </c>
      <c r="AE591" s="1" t="str">
        <f t="shared" si="87"/>
        <v>Sunday</v>
      </c>
      <c r="AF591" s="2">
        <v>0.20315972222222223</v>
      </c>
      <c r="AG591" s="2">
        <f t="shared" si="88"/>
        <v>0.20833333333333331</v>
      </c>
      <c r="AH591" t="s">
        <v>27</v>
      </c>
    </row>
    <row r="592" spans="1:34" x14ac:dyDescent="0.25">
      <c r="A592">
        <v>1509268</v>
      </c>
      <c r="B592" t="s">
        <v>88</v>
      </c>
      <c r="E592">
        <v>45249</v>
      </c>
      <c r="F592" t="s">
        <v>23</v>
      </c>
      <c r="G592" t="s">
        <v>89</v>
      </c>
      <c r="H592">
        <v>5419</v>
      </c>
      <c r="I592" t="s">
        <v>80</v>
      </c>
      <c r="J592">
        <f>VLOOKUP(I592,Key!$A$1:$C$72,2,FALSE)</f>
        <v>43.052460000000004</v>
      </c>
      <c r="K592">
        <f>VLOOKUP(I592,Key!$A$1:$C$72,3,FALSE)</f>
        <v>-87.891000000000005</v>
      </c>
      <c r="L592" t="s">
        <v>31</v>
      </c>
      <c r="M592">
        <f>VLOOKUP(L592,Key!$A$1:$C$72,2,FALSE)</f>
        <v>43.03519</v>
      </c>
      <c r="N592">
        <f>VLOOKUP(L592,Key!$A$1:$C$72,3,FALSE)</f>
        <v>-87.907390000000007</v>
      </c>
      <c r="O592">
        <v>26</v>
      </c>
      <c r="P592">
        <v>0</v>
      </c>
      <c r="Q592">
        <v>3.9</v>
      </c>
      <c r="R592">
        <v>3.7</v>
      </c>
      <c r="S592">
        <v>156</v>
      </c>
      <c r="T592">
        <f t="shared" si="89"/>
        <v>-1</v>
      </c>
      <c r="U592" s="1">
        <v>42813</v>
      </c>
      <c r="V592" s="3">
        <f t="shared" si="83"/>
        <v>42795</v>
      </c>
      <c r="W592" s="4">
        <f t="shared" si="90"/>
        <v>42813</v>
      </c>
      <c r="X592" s="1" t="str">
        <f t="shared" si="84"/>
        <v>Sunday</v>
      </c>
      <c r="Y592" s="2">
        <v>0.34555555555555556</v>
      </c>
      <c r="Z592" s="2">
        <f t="shared" si="85"/>
        <v>0.33333333333333331</v>
      </c>
      <c r="AA592">
        <f>1</f>
        <v>1</v>
      </c>
      <c r="AB592" s="1">
        <v>42813</v>
      </c>
      <c r="AC592" s="3">
        <f t="shared" si="86"/>
        <v>42795</v>
      </c>
      <c r="AD592" s="4">
        <f t="shared" si="91"/>
        <v>42813</v>
      </c>
      <c r="AE592" s="1" t="str">
        <f t="shared" si="87"/>
        <v>Sunday</v>
      </c>
      <c r="AF592" s="2">
        <v>0.36368055555555556</v>
      </c>
      <c r="AG592" s="2">
        <f t="shared" si="88"/>
        <v>0.375</v>
      </c>
      <c r="AH592" t="s">
        <v>27</v>
      </c>
    </row>
    <row r="593" spans="1:34" x14ac:dyDescent="0.25">
      <c r="A593">
        <v>1544002</v>
      </c>
      <c r="B593" t="s">
        <v>88</v>
      </c>
      <c r="E593">
        <v>53213</v>
      </c>
      <c r="F593" t="s">
        <v>23</v>
      </c>
      <c r="G593" t="s">
        <v>89</v>
      </c>
      <c r="H593">
        <v>11122</v>
      </c>
      <c r="I593" t="s">
        <v>58</v>
      </c>
      <c r="J593">
        <f>VLOOKUP(I593,Key!$A$1:$C$72,2,FALSE)</f>
        <v>43.052630000000001</v>
      </c>
      <c r="K593">
        <f>VLOOKUP(I593,Key!$A$1:$C$72,3,FALSE)</f>
        <v>-88.016319999999993</v>
      </c>
      <c r="L593" t="s">
        <v>72</v>
      </c>
      <c r="M593">
        <f>VLOOKUP(L593,Key!$A$1:$C$72,2,FALSE)</f>
        <v>43.02948</v>
      </c>
      <c r="N593">
        <f>VLOOKUP(L593,Key!$A$1:$C$72,3,FALSE)</f>
        <v>-87.912819999999996</v>
      </c>
      <c r="O593">
        <v>77</v>
      </c>
      <c r="P593">
        <v>6</v>
      </c>
      <c r="Q593">
        <v>11.6</v>
      </c>
      <c r="R593">
        <v>11</v>
      </c>
      <c r="S593">
        <v>462</v>
      </c>
      <c r="T593">
        <f t="shared" si="89"/>
        <v>-1</v>
      </c>
      <c r="U593" s="1">
        <v>42813</v>
      </c>
      <c r="V593" s="3">
        <f t="shared" si="83"/>
        <v>42795</v>
      </c>
      <c r="W593" s="4">
        <f t="shared" si="90"/>
        <v>42813</v>
      </c>
      <c r="X593" s="1" t="str">
        <f t="shared" si="84"/>
        <v>Sunday</v>
      </c>
      <c r="Y593" s="2">
        <v>0.46710648148148143</v>
      </c>
      <c r="Z593" s="2">
        <f t="shared" si="85"/>
        <v>0.45833333333333331</v>
      </c>
      <c r="AA593">
        <f>1</f>
        <v>1</v>
      </c>
      <c r="AB593" s="1">
        <v>42813</v>
      </c>
      <c r="AC593" s="3">
        <f t="shared" si="86"/>
        <v>42795</v>
      </c>
      <c r="AD593" s="4">
        <f t="shared" si="91"/>
        <v>42813</v>
      </c>
      <c r="AE593" s="1" t="str">
        <f t="shared" si="87"/>
        <v>Sunday</v>
      </c>
      <c r="AF593" s="2">
        <v>0.52048611111111109</v>
      </c>
      <c r="AG593" s="2">
        <f t="shared" si="88"/>
        <v>0.5</v>
      </c>
      <c r="AH593" t="s">
        <v>27</v>
      </c>
    </row>
    <row r="594" spans="1:34" x14ac:dyDescent="0.25">
      <c r="A594">
        <v>1544002</v>
      </c>
      <c r="B594" t="s">
        <v>88</v>
      </c>
      <c r="E594">
        <v>53213</v>
      </c>
      <c r="F594" t="s">
        <v>23</v>
      </c>
      <c r="G594" t="s">
        <v>89</v>
      </c>
      <c r="H594">
        <v>11113</v>
      </c>
      <c r="I594" t="s">
        <v>58</v>
      </c>
      <c r="J594">
        <f>VLOOKUP(I594,Key!$A$1:$C$72,2,FALSE)</f>
        <v>43.052630000000001</v>
      </c>
      <c r="K594">
        <f>VLOOKUP(I594,Key!$A$1:$C$72,3,FALSE)</f>
        <v>-88.016319999999993</v>
      </c>
      <c r="L594" t="s">
        <v>72</v>
      </c>
      <c r="M594">
        <f>VLOOKUP(L594,Key!$A$1:$C$72,2,FALSE)</f>
        <v>43.02948</v>
      </c>
      <c r="N594">
        <f>VLOOKUP(L594,Key!$A$1:$C$72,3,FALSE)</f>
        <v>-87.912819999999996</v>
      </c>
      <c r="O594">
        <v>76</v>
      </c>
      <c r="P594">
        <v>6</v>
      </c>
      <c r="Q594">
        <v>11.4</v>
      </c>
      <c r="R594">
        <v>10.8</v>
      </c>
      <c r="S594">
        <v>456</v>
      </c>
      <c r="T594">
        <f t="shared" si="89"/>
        <v>-1</v>
      </c>
      <c r="U594" s="1">
        <v>42813</v>
      </c>
      <c r="V594" s="3">
        <f t="shared" si="83"/>
        <v>42795</v>
      </c>
      <c r="W594" s="4">
        <f t="shared" si="90"/>
        <v>42813</v>
      </c>
      <c r="X594" s="1" t="str">
        <f t="shared" si="84"/>
        <v>Sunday</v>
      </c>
      <c r="Y594" s="2">
        <v>0.46792824074074074</v>
      </c>
      <c r="Z594" s="2">
        <f t="shared" si="85"/>
        <v>0.45833333333333331</v>
      </c>
      <c r="AA594">
        <f>1</f>
        <v>1</v>
      </c>
      <c r="AB594" s="1">
        <v>42813</v>
      </c>
      <c r="AC594" s="3">
        <f t="shared" si="86"/>
        <v>42795</v>
      </c>
      <c r="AD594" s="4">
        <f t="shared" si="91"/>
        <v>42813</v>
      </c>
      <c r="AE594" s="1" t="str">
        <f t="shared" si="87"/>
        <v>Sunday</v>
      </c>
      <c r="AF594" s="2">
        <v>0.52030092592592592</v>
      </c>
      <c r="AG594" s="2">
        <f t="shared" si="88"/>
        <v>0.5</v>
      </c>
      <c r="AH594" t="s">
        <v>27</v>
      </c>
    </row>
    <row r="595" spans="1:34" x14ac:dyDescent="0.25">
      <c r="A595">
        <v>1544306</v>
      </c>
      <c r="B595" t="s">
        <v>88</v>
      </c>
      <c r="E595">
        <v>53074</v>
      </c>
      <c r="F595" t="s">
        <v>23</v>
      </c>
      <c r="G595" t="s">
        <v>89</v>
      </c>
      <c r="H595">
        <v>5479</v>
      </c>
      <c r="I595" t="s">
        <v>44</v>
      </c>
      <c r="J595">
        <f>VLOOKUP(I595,Key!$A$1:$C$72,2,FALSE)</f>
        <v>43.045712999999999</v>
      </c>
      <c r="K595">
        <f>VLOOKUP(I595,Key!$A$1:$C$72,3,FALSE)</f>
        <v>-87.899756999999994</v>
      </c>
      <c r="L595" t="s">
        <v>44</v>
      </c>
      <c r="M595">
        <f>VLOOKUP(L595,Key!$A$1:$C$72,2,FALSE)</f>
        <v>43.045712999999999</v>
      </c>
      <c r="N595">
        <f>VLOOKUP(L595,Key!$A$1:$C$72,3,FALSE)</f>
        <v>-87.899756999999994</v>
      </c>
      <c r="O595">
        <v>93</v>
      </c>
      <c r="P595">
        <v>6</v>
      </c>
      <c r="Q595">
        <v>14</v>
      </c>
      <c r="R595">
        <v>13.3</v>
      </c>
      <c r="S595">
        <v>558</v>
      </c>
      <c r="T595">
        <f t="shared" si="89"/>
        <v>-1</v>
      </c>
      <c r="U595" s="1">
        <v>42813</v>
      </c>
      <c r="V595" s="3">
        <f t="shared" si="83"/>
        <v>42795</v>
      </c>
      <c r="W595" s="4">
        <f t="shared" si="90"/>
        <v>42813</v>
      </c>
      <c r="X595" s="1" t="str">
        <f t="shared" si="84"/>
        <v>Sunday</v>
      </c>
      <c r="Y595" s="2">
        <v>0.53965277777777776</v>
      </c>
      <c r="Z595" s="2">
        <f t="shared" si="85"/>
        <v>0.54166666666666663</v>
      </c>
      <c r="AA595">
        <f>1</f>
        <v>1</v>
      </c>
      <c r="AB595" s="1">
        <v>42813</v>
      </c>
      <c r="AC595" s="3">
        <f t="shared" si="86"/>
        <v>42795</v>
      </c>
      <c r="AD595" s="4">
        <f t="shared" si="91"/>
        <v>42813</v>
      </c>
      <c r="AE595" s="1" t="str">
        <f t="shared" si="87"/>
        <v>Sunday</v>
      </c>
      <c r="AF595" s="2">
        <v>0.60471064814814812</v>
      </c>
      <c r="AG595" s="2">
        <f t="shared" si="88"/>
        <v>0.625</v>
      </c>
      <c r="AH595" t="s">
        <v>35</v>
      </c>
    </row>
    <row r="596" spans="1:34" x14ac:dyDescent="0.25">
      <c r="A596">
        <v>1545159</v>
      </c>
      <c r="B596" t="s">
        <v>88</v>
      </c>
      <c r="E596">
        <v>53202</v>
      </c>
      <c r="F596" t="s">
        <v>23</v>
      </c>
      <c r="G596" t="s">
        <v>89</v>
      </c>
      <c r="H596">
        <v>11073</v>
      </c>
      <c r="I596" t="s">
        <v>40</v>
      </c>
      <c r="J596">
        <f>VLOOKUP(I596,Key!$A$1:$C$72,2,FALSE)</f>
        <v>43.031480000000002</v>
      </c>
      <c r="K596">
        <f>VLOOKUP(I596,Key!$A$1:$C$72,3,FALSE)</f>
        <v>-87.908169999999998</v>
      </c>
      <c r="L596" t="s">
        <v>40</v>
      </c>
      <c r="M596">
        <f>VLOOKUP(L596,Key!$A$1:$C$72,2,FALSE)</f>
        <v>43.031480000000002</v>
      </c>
      <c r="N596">
        <f>VLOOKUP(L596,Key!$A$1:$C$72,3,FALSE)</f>
        <v>-87.908169999999998</v>
      </c>
      <c r="O596">
        <v>26</v>
      </c>
      <c r="P596">
        <v>0</v>
      </c>
      <c r="Q596">
        <v>3.9</v>
      </c>
      <c r="R596">
        <v>3.7</v>
      </c>
      <c r="S596">
        <v>156</v>
      </c>
      <c r="T596">
        <f t="shared" si="89"/>
        <v>-1</v>
      </c>
      <c r="U596" s="1">
        <v>42813</v>
      </c>
      <c r="V596" s="3">
        <f t="shared" si="83"/>
        <v>42795</v>
      </c>
      <c r="W596" s="4">
        <f t="shared" si="90"/>
        <v>42813</v>
      </c>
      <c r="X596" s="1" t="str">
        <f t="shared" si="84"/>
        <v>Sunday</v>
      </c>
      <c r="Y596" s="2">
        <v>0.66187499999999999</v>
      </c>
      <c r="Z596" s="2">
        <f t="shared" si="85"/>
        <v>0.66666666666666663</v>
      </c>
      <c r="AA596">
        <f>1</f>
        <v>1</v>
      </c>
      <c r="AB596" s="1">
        <v>42813</v>
      </c>
      <c r="AC596" s="3">
        <f t="shared" si="86"/>
        <v>42795</v>
      </c>
      <c r="AD596" s="4">
        <f t="shared" si="91"/>
        <v>42813</v>
      </c>
      <c r="AE596" s="1" t="str">
        <f t="shared" si="87"/>
        <v>Sunday</v>
      </c>
      <c r="AF596" s="2">
        <v>0.67986111111111114</v>
      </c>
      <c r="AG596" s="2">
        <f t="shared" si="88"/>
        <v>0.66666666666666663</v>
      </c>
      <c r="AH596" t="s">
        <v>35</v>
      </c>
    </row>
    <row r="597" spans="1:34" x14ac:dyDescent="0.25">
      <c r="A597">
        <v>1546191</v>
      </c>
      <c r="B597" t="s">
        <v>88</v>
      </c>
      <c r="E597">
        <v>53005</v>
      </c>
      <c r="F597" t="s">
        <v>23</v>
      </c>
      <c r="G597" t="s">
        <v>89</v>
      </c>
      <c r="H597">
        <v>5505</v>
      </c>
      <c r="I597" t="s">
        <v>32</v>
      </c>
      <c r="J597">
        <f>VLOOKUP(I597,Key!$A$1:$C$72,2,FALSE)</f>
        <v>43.038719999999998</v>
      </c>
      <c r="K597">
        <f>VLOOKUP(I597,Key!$A$1:$C$72,3,FALSE)</f>
        <v>-87.905339999999995</v>
      </c>
      <c r="L597" t="s">
        <v>32</v>
      </c>
      <c r="M597">
        <f>VLOOKUP(L597,Key!$A$1:$C$72,2,FALSE)</f>
        <v>43.038719999999998</v>
      </c>
      <c r="N597">
        <f>VLOOKUP(L597,Key!$A$1:$C$72,3,FALSE)</f>
        <v>-87.905339999999995</v>
      </c>
      <c r="O597">
        <v>19</v>
      </c>
      <c r="P597">
        <v>0</v>
      </c>
      <c r="Q597">
        <v>2.9</v>
      </c>
      <c r="R597">
        <v>2.7</v>
      </c>
      <c r="S597">
        <v>114</v>
      </c>
      <c r="T597">
        <f t="shared" si="89"/>
        <v>-1</v>
      </c>
      <c r="U597" s="1">
        <v>42814</v>
      </c>
      <c r="V597" s="3">
        <f t="shared" si="83"/>
        <v>42795</v>
      </c>
      <c r="W597" s="4">
        <f t="shared" si="90"/>
        <v>42814</v>
      </c>
      <c r="X597" s="1" t="str">
        <f t="shared" si="84"/>
        <v>Monday</v>
      </c>
      <c r="Y597" s="2">
        <v>0.20069444444444443</v>
      </c>
      <c r="Z597" s="2">
        <f t="shared" si="85"/>
        <v>0.20833333333333331</v>
      </c>
      <c r="AA597">
        <f>1</f>
        <v>1</v>
      </c>
      <c r="AB597" s="1">
        <v>42814</v>
      </c>
      <c r="AC597" s="3">
        <f t="shared" si="86"/>
        <v>42795</v>
      </c>
      <c r="AD597" s="4">
        <f t="shared" si="91"/>
        <v>42814</v>
      </c>
      <c r="AE597" s="1" t="str">
        <f t="shared" si="87"/>
        <v>Monday</v>
      </c>
      <c r="AF597" s="2">
        <v>0.2144675925925926</v>
      </c>
      <c r="AG597" s="2">
        <f t="shared" si="88"/>
        <v>0.20833333333333331</v>
      </c>
      <c r="AH597" t="s">
        <v>35</v>
      </c>
    </row>
    <row r="598" spans="1:34" x14ac:dyDescent="0.25">
      <c r="A598">
        <v>1546367</v>
      </c>
      <c r="B598" t="s">
        <v>88</v>
      </c>
      <c r="E598">
        <v>85284</v>
      </c>
      <c r="F598" t="s">
        <v>23</v>
      </c>
      <c r="G598" t="s">
        <v>89</v>
      </c>
      <c r="H598">
        <v>346</v>
      </c>
      <c r="I598" t="s">
        <v>66</v>
      </c>
      <c r="J598">
        <f>VLOOKUP(I598,Key!$A$1:$C$72,2,FALSE)</f>
        <v>43.060155999999999</v>
      </c>
      <c r="K598">
        <f>VLOOKUP(I598,Key!$A$1:$C$72,3,FALSE)</f>
        <v>-87.881258000000003</v>
      </c>
      <c r="L598" t="s">
        <v>80</v>
      </c>
      <c r="M598">
        <f>VLOOKUP(L598,Key!$A$1:$C$72,2,FALSE)</f>
        <v>43.052460000000004</v>
      </c>
      <c r="N598">
        <f>VLOOKUP(L598,Key!$A$1:$C$72,3,FALSE)</f>
        <v>-87.891000000000005</v>
      </c>
      <c r="O598">
        <v>66</v>
      </c>
      <c r="P598">
        <v>6</v>
      </c>
      <c r="Q598">
        <v>9.9</v>
      </c>
      <c r="R598">
        <v>9.4</v>
      </c>
      <c r="S598">
        <v>396</v>
      </c>
      <c r="T598">
        <f t="shared" si="89"/>
        <v>-1</v>
      </c>
      <c r="U598" s="1">
        <v>42814</v>
      </c>
      <c r="V598" s="3">
        <f t="shared" si="83"/>
        <v>42795</v>
      </c>
      <c r="W598" s="4">
        <f t="shared" si="90"/>
        <v>42814</v>
      </c>
      <c r="X598" s="1" t="str">
        <f t="shared" si="84"/>
        <v>Monday</v>
      </c>
      <c r="Y598" s="2">
        <v>0.48895833333333333</v>
      </c>
      <c r="Z598" s="2">
        <f t="shared" si="85"/>
        <v>0.5</v>
      </c>
      <c r="AA598">
        <f>1</f>
        <v>1</v>
      </c>
      <c r="AB598" s="1">
        <v>42814</v>
      </c>
      <c r="AC598" s="3">
        <f t="shared" si="86"/>
        <v>42795</v>
      </c>
      <c r="AD598" s="4">
        <f t="shared" si="91"/>
        <v>42814</v>
      </c>
      <c r="AE598" s="1" t="str">
        <f t="shared" si="87"/>
        <v>Monday</v>
      </c>
      <c r="AF598" s="2">
        <v>0.53476851851851859</v>
      </c>
      <c r="AG598" s="2">
        <f t="shared" si="88"/>
        <v>0.54166666666666663</v>
      </c>
      <c r="AH598" t="s">
        <v>27</v>
      </c>
    </row>
    <row r="599" spans="1:34" x14ac:dyDescent="0.25">
      <c r="A599">
        <v>1546379</v>
      </c>
      <c r="B599" t="s">
        <v>88</v>
      </c>
      <c r="E599">
        <v>54235</v>
      </c>
      <c r="F599" t="s">
        <v>23</v>
      </c>
      <c r="G599" t="s">
        <v>89</v>
      </c>
      <c r="H599">
        <v>5489</v>
      </c>
      <c r="I599" t="s">
        <v>36</v>
      </c>
      <c r="J599">
        <f>VLOOKUP(I599,Key!$A$1:$C$72,2,FALSE)</f>
        <v>43.038580000000003</v>
      </c>
      <c r="K599">
        <f>VLOOKUP(I599,Key!$A$1:$C$72,3,FALSE)</f>
        <v>-87.90934</v>
      </c>
      <c r="L599" t="s">
        <v>82</v>
      </c>
      <c r="M599">
        <f>VLOOKUP(L599,Key!$A$1:$C$72,2,FALSE)</f>
        <v>43.026229999999998</v>
      </c>
      <c r="N599">
        <f>VLOOKUP(L599,Key!$A$1:$C$72,3,FALSE)</f>
        <v>-87.912809999999993</v>
      </c>
      <c r="O599">
        <v>134</v>
      </c>
      <c r="P599">
        <v>12</v>
      </c>
      <c r="Q599">
        <v>18</v>
      </c>
      <c r="R599">
        <v>17.100000000000001</v>
      </c>
      <c r="S599">
        <v>720</v>
      </c>
      <c r="T599">
        <f t="shared" si="89"/>
        <v>-1</v>
      </c>
      <c r="U599" s="1">
        <v>42814</v>
      </c>
      <c r="V599" s="3">
        <f t="shared" si="83"/>
        <v>42795</v>
      </c>
      <c r="W599" s="4">
        <f t="shared" si="90"/>
        <v>42814</v>
      </c>
      <c r="X599" s="1" t="str">
        <f t="shared" si="84"/>
        <v>Monday</v>
      </c>
      <c r="Y599" s="2">
        <v>0.49840277777777775</v>
      </c>
      <c r="Z599" s="2">
        <f t="shared" si="85"/>
        <v>0.5</v>
      </c>
      <c r="AA599">
        <f>1</f>
        <v>1</v>
      </c>
      <c r="AB599" s="1">
        <v>42814</v>
      </c>
      <c r="AC599" s="3">
        <f t="shared" si="86"/>
        <v>42795</v>
      </c>
      <c r="AD599" s="4">
        <f t="shared" si="91"/>
        <v>42814</v>
      </c>
      <c r="AE599" s="1" t="str">
        <f t="shared" si="87"/>
        <v>Monday</v>
      </c>
      <c r="AF599" s="2">
        <v>0.5916203703703703</v>
      </c>
      <c r="AG599" s="2">
        <f t="shared" si="88"/>
        <v>0.58333333333333326</v>
      </c>
      <c r="AH599" t="s">
        <v>27</v>
      </c>
    </row>
    <row r="600" spans="1:34" x14ac:dyDescent="0.25">
      <c r="A600">
        <v>1382213</v>
      </c>
      <c r="B600" t="s">
        <v>88</v>
      </c>
      <c r="E600">
        <v>53211</v>
      </c>
      <c r="F600" t="s">
        <v>23</v>
      </c>
      <c r="G600" t="s">
        <v>89</v>
      </c>
      <c r="H600">
        <v>5446</v>
      </c>
      <c r="I600" t="s">
        <v>80</v>
      </c>
      <c r="J600">
        <f>VLOOKUP(I600,Key!$A$1:$C$72,2,FALSE)</f>
        <v>43.052460000000004</v>
      </c>
      <c r="K600">
        <f>VLOOKUP(I600,Key!$A$1:$C$72,3,FALSE)</f>
        <v>-87.891000000000005</v>
      </c>
      <c r="L600" t="s">
        <v>80</v>
      </c>
      <c r="M600">
        <f>VLOOKUP(L600,Key!$A$1:$C$72,2,FALSE)</f>
        <v>43.052460000000004</v>
      </c>
      <c r="N600">
        <f>VLOOKUP(L600,Key!$A$1:$C$72,3,FALSE)</f>
        <v>-87.891000000000005</v>
      </c>
      <c r="O600">
        <v>0</v>
      </c>
      <c r="P600">
        <v>0</v>
      </c>
      <c r="Q600">
        <v>0</v>
      </c>
      <c r="R600">
        <v>0</v>
      </c>
      <c r="S600">
        <v>0</v>
      </c>
      <c r="T600">
        <f t="shared" si="89"/>
        <v>-1</v>
      </c>
      <c r="U600" s="1">
        <v>42814</v>
      </c>
      <c r="V600" s="3">
        <f t="shared" si="83"/>
        <v>42795</v>
      </c>
      <c r="W600" s="4">
        <f t="shared" si="90"/>
        <v>42814</v>
      </c>
      <c r="X600" s="1" t="str">
        <f t="shared" si="84"/>
        <v>Monday</v>
      </c>
      <c r="Y600" s="2">
        <v>0.65363425925925933</v>
      </c>
      <c r="Z600" s="2">
        <f t="shared" si="85"/>
        <v>0.66666666666666663</v>
      </c>
      <c r="AA600">
        <f>1</f>
        <v>1</v>
      </c>
      <c r="AB600" s="1">
        <v>42814</v>
      </c>
      <c r="AC600" s="3">
        <f t="shared" si="86"/>
        <v>42795</v>
      </c>
      <c r="AD600" s="4">
        <f t="shared" si="91"/>
        <v>42814</v>
      </c>
      <c r="AE600" s="1" t="str">
        <f t="shared" si="87"/>
        <v>Monday</v>
      </c>
      <c r="AF600" s="2">
        <v>0.65363425925925933</v>
      </c>
      <c r="AG600" s="2">
        <f t="shared" si="88"/>
        <v>0.66666666666666663</v>
      </c>
      <c r="AH600" t="s">
        <v>35</v>
      </c>
    </row>
    <row r="601" spans="1:34" x14ac:dyDescent="0.25">
      <c r="A601">
        <v>1512991</v>
      </c>
      <c r="B601" t="s">
        <v>88</v>
      </c>
      <c r="E601">
        <v>53202</v>
      </c>
      <c r="F601" t="s">
        <v>23</v>
      </c>
      <c r="G601" t="s">
        <v>89</v>
      </c>
      <c r="H601">
        <v>330</v>
      </c>
      <c r="I601" t="s">
        <v>48</v>
      </c>
      <c r="J601">
        <f>VLOOKUP(I601,Key!$A$1:$C$72,2,FALSE)</f>
        <v>43.05097</v>
      </c>
      <c r="K601">
        <f>VLOOKUP(I601,Key!$A$1:$C$72,3,FALSE)</f>
        <v>-87.906440000000003</v>
      </c>
      <c r="L601" t="s">
        <v>48</v>
      </c>
      <c r="M601">
        <f>VLOOKUP(L601,Key!$A$1:$C$72,2,FALSE)</f>
        <v>43.05097</v>
      </c>
      <c r="N601">
        <f>VLOOKUP(L601,Key!$A$1:$C$72,3,FALSE)</f>
        <v>-87.906440000000003</v>
      </c>
      <c r="O601">
        <v>16</v>
      </c>
      <c r="P601">
        <v>0</v>
      </c>
      <c r="Q601">
        <v>2.4</v>
      </c>
      <c r="R601">
        <v>2.2999999999999998</v>
      </c>
      <c r="S601">
        <v>96</v>
      </c>
      <c r="T601">
        <f t="shared" si="89"/>
        <v>-1</v>
      </c>
      <c r="U601" s="1">
        <v>42814</v>
      </c>
      <c r="V601" s="3">
        <f t="shared" si="83"/>
        <v>42795</v>
      </c>
      <c r="W601" s="4">
        <f t="shared" si="90"/>
        <v>42814</v>
      </c>
      <c r="X601" s="1" t="str">
        <f t="shared" si="84"/>
        <v>Monday</v>
      </c>
      <c r="Y601" s="2">
        <v>0.71075231481481482</v>
      </c>
      <c r="Z601" s="2">
        <f t="shared" si="85"/>
        <v>0.70833333333333326</v>
      </c>
      <c r="AA601">
        <f>1</f>
        <v>1</v>
      </c>
      <c r="AB601" s="1">
        <v>42814</v>
      </c>
      <c r="AC601" s="3">
        <f t="shared" si="86"/>
        <v>42795</v>
      </c>
      <c r="AD601" s="4">
        <f t="shared" si="91"/>
        <v>42814</v>
      </c>
      <c r="AE601" s="1" t="str">
        <f t="shared" si="87"/>
        <v>Monday</v>
      </c>
      <c r="AF601" s="2">
        <v>0.72200231481481481</v>
      </c>
      <c r="AG601" s="2">
        <f t="shared" si="88"/>
        <v>0.70833333333333326</v>
      </c>
      <c r="AH601" t="s">
        <v>35</v>
      </c>
    </row>
    <row r="602" spans="1:34" x14ac:dyDescent="0.25">
      <c r="A602">
        <v>1546868</v>
      </c>
      <c r="B602" t="s">
        <v>88</v>
      </c>
      <c r="F602" t="s">
        <v>23</v>
      </c>
      <c r="G602" t="s">
        <v>89</v>
      </c>
      <c r="H602">
        <v>5438</v>
      </c>
      <c r="I602" t="s">
        <v>38</v>
      </c>
      <c r="J602">
        <f>VLOOKUP(I602,Key!$A$1:$C$72,2,FALSE)</f>
        <v>43.004728999999998</v>
      </c>
      <c r="K602">
        <f>VLOOKUP(I602,Key!$A$1:$C$72,3,FALSE)</f>
        <v>-87.905463999999995</v>
      </c>
      <c r="L602" t="s">
        <v>38</v>
      </c>
      <c r="M602">
        <f>VLOOKUP(L602,Key!$A$1:$C$72,2,FALSE)</f>
        <v>43.004728999999998</v>
      </c>
      <c r="N602">
        <f>VLOOKUP(L602,Key!$A$1:$C$72,3,FALSE)</f>
        <v>-87.905463999999995</v>
      </c>
      <c r="O602">
        <v>67</v>
      </c>
      <c r="P602">
        <v>6</v>
      </c>
      <c r="Q602">
        <v>10.1</v>
      </c>
      <c r="R602">
        <v>9.5</v>
      </c>
      <c r="S602">
        <v>402</v>
      </c>
      <c r="T602">
        <f t="shared" si="89"/>
        <v>-1</v>
      </c>
      <c r="U602" s="1">
        <v>42814</v>
      </c>
      <c r="V602" s="3">
        <f t="shared" si="83"/>
        <v>42795</v>
      </c>
      <c r="W602" s="4">
        <f t="shared" si="90"/>
        <v>42814</v>
      </c>
      <c r="X602" s="1" t="str">
        <f t="shared" si="84"/>
        <v>Monday</v>
      </c>
      <c r="Y602" s="2">
        <v>0.72753472222222226</v>
      </c>
      <c r="Z602" s="2">
        <f t="shared" si="85"/>
        <v>0.70833333333333326</v>
      </c>
      <c r="AA602">
        <f>1</f>
        <v>1</v>
      </c>
      <c r="AB602" s="1">
        <v>42814</v>
      </c>
      <c r="AC602" s="3">
        <f t="shared" si="86"/>
        <v>42795</v>
      </c>
      <c r="AD602" s="4">
        <f t="shared" si="91"/>
        <v>42814</v>
      </c>
      <c r="AE602" s="1" t="str">
        <f t="shared" si="87"/>
        <v>Monday</v>
      </c>
      <c r="AF602" s="2">
        <v>0.77386574074074066</v>
      </c>
      <c r="AG602" s="2">
        <f t="shared" si="88"/>
        <v>0.79166666666666663</v>
      </c>
      <c r="AH602" t="s">
        <v>35</v>
      </c>
    </row>
    <row r="603" spans="1:34" x14ac:dyDescent="0.25">
      <c r="A603">
        <v>1547366</v>
      </c>
      <c r="B603" t="s">
        <v>88</v>
      </c>
      <c r="F603" t="s">
        <v>23</v>
      </c>
      <c r="G603" t="s">
        <v>89</v>
      </c>
      <c r="H603">
        <v>316</v>
      </c>
      <c r="I603" t="s">
        <v>34</v>
      </c>
      <c r="J603">
        <f>VLOOKUP(I603,Key!$A$1:$C$72,2,FALSE)</f>
        <v>43.036900000000003</v>
      </c>
      <c r="K603">
        <f>VLOOKUP(I603,Key!$A$1:$C$72,3,FALSE)</f>
        <v>-87.89667</v>
      </c>
      <c r="L603" t="s">
        <v>34</v>
      </c>
      <c r="M603">
        <f>VLOOKUP(L603,Key!$A$1:$C$72,2,FALSE)</f>
        <v>43.036900000000003</v>
      </c>
      <c r="N603">
        <f>VLOOKUP(L603,Key!$A$1:$C$72,3,FALSE)</f>
        <v>-87.89667</v>
      </c>
      <c r="O603">
        <v>17</v>
      </c>
      <c r="P603">
        <v>0</v>
      </c>
      <c r="Q603">
        <v>2.6</v>
      </c>
      <c r="R603">
        <v>2.4</v>
      </c>
      <c r="S603">
        <v>102</v>
      </c>
      <c r="T603">
        <f t="shared" si="89"/>
        <v>-1</v>
      </c>
      <c r="U603" s="1">
        <v>42815</v>
      </c>
      <c r="V603" s="3">
        <f t="shared" si="83"/>
        <v>42795</v>
      </c>
      <c r="W603" s="4">
        <f t="shared" si="90"/>
        <v>42815</v>
      </c>
      <c r="X603" s="1" t="str">
        <f t="shared" si="84"/>
        <v>Tuesday</v>
      </c>
      <c r="Y603" s="2">
        <v>0.48246527777777781</v>
      </c>
      <c r="Z603" s="2">
        <f t="shared" si="85"/>
        <v>0.5</v>
      </c>
      <c r="AA603">
        <f>1</f>
        <v>1</v>
      </c>
      <c r="AB603" s="1">
        <v>42815</v>
      </c>
      <c r="AC603" s="3">
        <f t="shared" si="86"/>
        <v>42795</v>
      </c>
      <c r="AD603" s="4">
        <f t="shared" si="91"/>
        <v>42815</v>
      </c>
      <c r="AE603" s="1" t="str">
        <f t="shared" si="87"/>
        <v>Tuesday</v>
      </c>
      <c r="AF603" s="2">
        <v>0.49421296296296297</v>
      </c>
      <c r="AG603" s="2">
        <f t="shared" si="88"/>
        <v>0.5</v>
      </c>
      <c r="AH603" t="s">
        <v>35</v>
      </c>
    </row>
    <row r="604" spans="1:34" x14ac:dyDescent="0.25">
      <c r="A604">
        <v>1371452</v>
      </c>
      <c r="B604" t="s">
        <v>88</v>
      </c>
      <c r="E604">
        <v>53202</v>
      </c>
      <c r="F604" t="s">
        <v>23</v>
      </c>
      <c r="G604" t="s">
        <v>89</v>
      </c>
      <c r="H604">
        <v>11142</v>
      </c>
      <c r="I604" t="s">
        <v>61</v>
      </c>
      <c r="J604">
        <f>VLOOKUP(I604,Key!$A$1:$C$72,2,FALSE)</f>
        <v>43.058619999999998</v>
      </c>
      <c r="K604">
        <f>VLOOKUP(I604,Key!$A$1:$C$72,3,FALSE)</f>
        <v>-87.885319999999993</v>
      </c>
      <c r="L604" t="s">
        <v>77</v>
      </c>
      <c r="M604">
        <f>VLOOKUP(L604,Key!$A$1:$C$72,2,FALSE)</f>
        <v>43.074655999999997</v>
      </c>
      <c r="N604">
        <f>VLOOKUP(L604,Key!$A$1:$C$72,3,FALSE)</f>
        <v>-87.889011999999994</v>
      </c>
      <c r="O604">
        <v>12</v>
      </c>
      <c r="P604">
        <v>0</v>
      </c>
      <c r="Q604">
        <v>1.8</v>
      </c>
      <c r="R604">
        <v>1.7</v>
      </c>
      <c r="S604">
        <v>72</v>
      </c>
      <c r="T604">
        <f t="shared" si="89"/>
        <v>-1</v>
      </c>
      <c r="U604" s="1">
        <v>42815</v>
      </c>
      <c r="V604" s="3">
        <f t="shared" si="83"/>
        <v>42795</v>
      </c>
      <c r="W604" s="4">
        <f t="shared" si="90"/>
        <v>42815</v>
      </c>
      <c r="X604" s="1" t="str">
        <f t="shared" si="84"/>
        <v>Tuesday</v>
      </c>
      <c r="Y604" s="2">
        <v>0.62251157407407409</v>
      </c>
      <c r="Z604" s="2">
        <f t="shared" si="85"/>
        <v>0.625</v>
      </c>
      <c r="AA604">
        <f>1</f>
        <v>1</v>
      </c>
      <c r="AB604" s="1">
        <v>42815</v>
      </c>
      <c r="AC604" s="3">
        <f t="shared" si="86"/>
        <v>42795</v>
      </c>
      <c r="AD604" s="4">
        <f t="shared" si="91"/>
        <v>42815</v>
      </c>
      <c r="AE604" s="1" t="str">
        <f t="shared" si="87"/>
        <v>Tuesday</v>
      </c>
      <c r="AF604" s="2">
        <v>0.6310648148148148</v>
      </c>
      <c r="AG604" s="2">
        <f t="shared" si="88"/>
        <v>0.625</v>
      </c>
      <c r="AH604" t="s">
        <v>27</v>
      </c>
    </row>
    <row r="605" spans="1:34" x14ac:dyDescent="0.25">
      <c r="A605">
        <v>1493167</v>
      </c>
      <c r="B605" t="s">
        <v>88</v>
      </c>
      <c r="E605">
        <v>53202</v>
      </c>
      <c r="F605" t="s">
        <v>23</v>
      </c>
      <c r="G605" t="s">
        <v>89</v>
      </c>
      <c r="H605">
        <v>11051</v>
      </c>
      <c r="I605" t="s">
        <v>44</v>
      </c>
      <c r="J605">
        <f>VLOOKUP(I605,Key!$A$1:$C$72,2,FALSE)</f>
        <v>43.045712999999999</v>
      </c>
      <c r="K605">
        <f>VLOOKUP(I605,Key!$A$1:$C$72,3,FALSE)</f>
        <v>-87.899756999999994</v>
      </c>
      <c r="L605" t="s">
        <v>32</v>
      </c>
      <c r="M605">
        <f>VLOOKUP(L605,Key!$A$1:$C$72,2,FALSE)</f>
        <v>43.038719999999998</v>
      </c>
      <c r="N605">
        <f>VLOOKUP(L605,Key!$A$1:$C$72,3,FALSE)</f>
        <v>-87.905339999999995</v>
      </c>
      <c r="O605">
        <v>6</v>
      </c>
      <c r="P605">
        <v>0</v>
      </c>
      <c r="Q605">
        <v>0.9</v>
      </c>
      <c r="R605">
        <v>0.9</v>
      </c>
      <c r="S605">
        <v>36</v>
      </c>
      <c r="T605">
        <f t="shared" si="89"/>
        <v>-1</v>
      </c>
      <c r="U605" s="1">
        <v>42815</v>
      </c>
      <c r="V605" s="3">
        <f t="shared" si="83"/>
        <v>42795</v>
      </c>
      <c r="W605" s="4">
        <f t="shared" si="90"/>
        <v>42815</v>
      </c>
      <c r="X605" s="1" t="str">
        <f t="shared" si="84"/>
        <v>Tuesday</v>
      </c>
      <c r="Y605" s="2">
        <v>0.75915509259259262</v>
      </c>
      <c r="Z605" s="2">
        <f t="shared" si="85"/>
        <v>0.75</v>
      </c>
      <c r="AA605">
        <f>1</f>
        <v>1</v>
      </c>
      <c r="AB605" s="1">
        <v>42815</v>
      </c>
      <c r="AC605" s="3">
        <f t="shared" si="86"/>
        <v>42795</v>
      </c>
      <c r="AD605" s="4">
        <f t="shared" si="91"/>
        <v>42815</v>
      </c>
      <c r="AE605" s="1" t="str">
        <f t="shared" si="87"/>
        <v>Tuesday</v>
      </c>
      <c r="AF605" s="2">
        <v>0.7637152777777777</v>
      </c>
      <c r="AG605" s="2">
        <f t="shared" si="88"/>
        <v>0.75</v>
      </c>
      <c r="AH605" t="s">
        <v>27</v>
      </c>
    </row>
    <row r="606" spans="1:34" x14ac:dyDescent="0.25">
      <c r="A606">
        <v>1549494</v>
      </c>
      <c r="B606" t="s">
        <v>88</v>
      </c>
      <c r="E606">
        <v>53233</v>
      </c>
      <c r="F606" t="s">
        <v>23</v>
      </c>
      <c r="G606" t="s">
        <v>89</v>
      </c>
      <c r="H606">
        <v>237</v>
      </c>
      <c r="I606" t="s">
        <v>74</v>
      </c>
      <c r="J606">
        <f>VLOOKUP(I606,Key!$A$1:$C$72,2,FALSE)</f>
        <v>43.040154000000001</v>
      </c>
      <c r="K606">
        <f>VLOOKUP(I606,Key!$A$1:$C$72,3,FALSE)</f>
        <v>-87.932113000000001</v>
      </c>
      <c r="L606" t="s">
        <v>74</v>
      </c>
      <c r="M606">
        <f>VLOOKUP(L606,Key!$A$1:$C$72,2,FALSE)</f>
        <v>43.040154000000001</v>
      </c>
      <c r="N606">
        <f>VLOOKUP(L606,Key!$A$1:$C$72,3,FALSE)</f>
        <v>-87.932113000000001</v>
      </c>
      <c r="O606">
        <v>42</v>
      </c>
      <c r="P606">
        <v>3</v>
      </c>
      <c r="Q606">
        <v>6.3</v>
      </c>
      <c r="R606">
        <v>6</v>
      </c>
      <c r="S606">
        <v>252</v>
      </c>
      <c r="T606">
        <f t="shared" si="89"/>
        <v>-1</v>
      </c>
      <c r="U606" s="1">
        <v>42817</v>
      </c>
      <c r="V606" s="3">
        <f t="shared" si="83"/>
        <v>42795</v>
      </c>
      <c r="W606" s="4">
        <f t="shared" si="90"/>
        <v>42817</v>
      </c>
      <c r="X606" s="1" t="str">
        <f t="shared" si="84"/>
        <v>Thursday</v>
      </c>
      <c r="Y606" s="2">
        <v>0.66500000000000004</v>
      </c>
      <c r="Z606" s="2">
        <f t="shared" si="85"/>
        <v>0.66666666666666663</v>
      </c>
      <c r="AA606">
        <f>1</f>
        <v>1</v>
      </c>
      <c r="AB606" s="1">
        <v>42817</v>
      </c>
      <c r="AC606" s="3">
        <f t="shared" si="86"/>
        <v>42795</v>
      </c>
      <c r="AD606" s="4">
        <f t="shared" si="91"/>
        <v>42817</v>
      </c>
      <c r="AE606" s="1" t="str">
        <f t="shared" si="87"/>
        <v>Thursday</v>
      </c>
      <c r="AF606" s="2">
        <v>0.69416666666666671</v>
      </c>
      <c r="AG606" s="2">
        <f t="shared" si="88"/>
        <v>0.70833333333333326</v>
      </c>
      <c r="AH606" t="s">
        <v>35</v>
      </c>
    </row>
    <row r="607" spans="1:34" x14ac:dyDescent="0.25">
      <c r="A607">
        <v>1549563</v>
      </c>
      <c r="B607" t="s">
        <v>88</v>
      </c>
      <c r="E607">
        <v>53215</v>
      </c>
      <c r="F607" t="s">
        <v>23</v>
      </c>
      <c r="G607" t="s">
        <v>89</v>
      </c>
      <c r="H607">
        <v>5513</v>
      </c>
      <c r="I607" t="s">
        <v>31</v>
      </c>
      <c r="J607">
        <f>VLOOKUP(I607,Key!$A$1:$C$72,2,FALSE)</f>
        <v>43.03519</v>
      </c>
      <c r="K607">
        <f>VLOOKUP(I607,Key!$A$1:$C$72,3,FALSE)</f>
        <v>-87.907390000000007</v>
      </c>
      <c r="L607" t="s">
        <v>31</v>
      </c>
      <c r="M607">
        <f>VLOOKUP(L607,Key!$A$1:$C$72,2,FALSE)</f>
        <v>43.03519</v>
      </c>
      <c r="N607">
        <f>VLOOKUP(L607,Key!$A$1:$C$72,3,FALSE)</f>
        <v>-87.907390000000007</v>
      </c>
      <c r="O607">
        <v>33</v>
      </c>
      <c r="P607">
        <v>0</v>
      </c>
      <c r="Q607">
        <v>5</v>
      </c>
      <c r="R607">
        <v>4.7</v>
      </c>
      <c r="S607">
        <v>198</v>
      </c>
      <c r="T607">
        <f t="shared" si="89"/>
        <v>-1</v>
      </c>
      <c r="U607" s="1">
        <v>42817</v>
      </c>
      <c r="V607" s="3">
        <f t="shared" si="83"/>
        <v>42795</v>
      </c>
      <c r="W607" s="4">
        <f t="shared" si="90"/>
        <v>42817</v>
      </c>
      <c r="X607" s="1" t="str">
        <f t="shared" si="84"/>
        <v>Thursday</v>
      </c>
      <c r="Y607" s="2">
        <v>0.70547453703703711</v>
      </c>
      <c r="Z607" s="2">
        <f t="shared" si="85"/>
        <v>0.70833333333333326</v>
      </c>
      <c r="AA607">
        <f>1</f>
        <v>1</v>
      </c>
      <c r="AB607" s="1">
        <v>42817</v>
      </c>
      <c r="AC607" s="3">
        <f t="shared" si="86"/>
        <v>42795</v>
      </c>
      <c r="AD607" s="4">
        <f t="shared" si="91"/>
        <v>42817</v>
      </c>
      <c r="AE607" s="1" t="str">
        <f t="shared" si="87"/>
        <v>Thursday</v>
      </c>
      <c r="AF607" s="2">
        <v>0.72793981481481485</v>
      </c>
      <c r="AG607" s="2">
        <f t="shared" si="88"/>
        <v>0.70833333333333326</v>
      </c>
      <c r="AH607" t="s">
        <v>35</v>
      </c>
    </row>
    <row r="608" spans="1:34" x14ac:dyDescent="0.25">
      <c r="A608">
        <v>1335733</v>
      </c>
      <c r="B608" t="s">
        <v>88</v>
      </c>
      <c r="E608">
        <v>60045</v>
      </c>
      <c r="F608" t="s">
        <v>23</v>
      </c>
      <c r="G608" t="s">
        <v>89</v>
      </c>
      <c r="H608">
        <v>5584</v>
      </c>
      <c r="I608" t="s">
        <v>73</v>
      </c>
      <c r="J608">
        <f>VLOOKUP(I608,Key!$A$1:$C$72,2,FALSE)</f>
        <v>43.040349999999997</v>
      </c>
      <c r="K608">
        <f>VLOOKUP(I608,Key!$A$1:$C$72,3,FALSE)</f>
        <v>-87.920760000000001</v>
      </c>
      <c r="L608" t="s">
        <v>62</v>
      </c>
      <c r="M608">
        <f>VLOOKUP(L608,Key!$A$1:$C$72,2,FALSE)</f>
        <v>43.058010000000003</v>
      </c>
      <c r="N608">
        <f>VLOOKUP(L608,Key!$A$1:$C$72,3,FALSE)</f>
        <v>-87.877300000000005</v>
      </c>
      <c r="O608">
        <v>26</v>
      </c>
      <c r="P608">
        <v>0</v>
      </c>
      <c r="Q608">
        <v>3.9</v>
      </c>
      <c r="R608">
        <v>3.7</v>
      </c>
      <c r="S608">
        <v>156</v>
      </c>
      <c r="T608">
        <f t="shared" si="89"/>
        <v>-1</v>
      </c>
      <c r="U608" s="1">
        <v>42818</v>
      </c>
      <c r="V608" s="3">
        <f t="shared" si="83"/>
        <v>42795</v>
      </c>
      <c r="W608" s="4">
        <f t="shared" si="90"/>
        <v>42818</v>
      </c>
      <c r="X608" s="1" t="str">
        <f t="shared" si="84"/>
        <v>Friday</v>
      </c>
      <c r="Y608" s="2">
        <v>0.42829861111111112</v>
      </c>
      <c r="Z608" s="2">
        <f t="shared" si="85"/>
        <v>0.41666666666666663</v>
      </c>
      <c r="AA608">
        <f>1</f>
        <v>1</v>
      </c>
      <c r="AB608" s="1">
        <v>42818</v>
      </c>
      <c r="AC608" s="3">
        <f t="shared" si="86"/>
        <v>42795</v>
      </c>
      <c r="AD608" s="4">
        <f t="shared" si="91"/>
        <v>42818</v>
      </c>
      <c r="AE608" s="1" t="str">
        <f t="shared" si="87"/>
        <v>Friday</v>
      </c>
      <c r="AF608" s="2">
        <v>0.44651620370370365</v>
      </c>
      <c r="AG608" s="2">
        <f t="shared" si="88"/>
        <v>0.45833333333333331</v>
      </c>
      <c r="AH608" t="s">
        <v>27</v>
      </c>
    </row>
    <row r="609" spans="1:34" x14ac:dyDescent="0.25">
      <c r="A609">
        <v>1550162</v>
      </c>
      <c r="B609" t="s">
        <v>88</v>
      </c>
      <c r="E609">
        <v>53051</v>
      </c>
      <c r="F609" t="s">
        <v>23</v>
      </c>
      <c r="G609" t="s">
        <v>89</v>
      </c>
      <c r="H609">
        <v>11109</v>
      </c>
      <c r="I609" t="s">
        <v>80</v>
      </c>
      <c r="J609">
        <f>VLOOKUP(I609,Key!$A$1:$C$72,2,FALSE)</f>
        <v>43.052460000000004</v>
      </c>
      <c r="K609">
        <f>VLOOKUP(I609,Key!$A$1:$C$72,3,FALSE)</f>
        <v>-87.891000000000005</v>
      </c>
      <c r="L609" t="s">
        <v>34</v>
      </c>
      <c r="M609">
        <f>VLOOKUP(L609,Key!$A$1:$C$72,2,FALSE)</f>
        <v>43.036900000000003</v>
      </c>
      <c r="N609">
        <f>VLOOKUP(L609,Key!$A$1:$C$72,3,FALSE)</f>
        <v>-87.89667</v>
      </c>
      <c r="O609">
        <v>99</v>
      </c>
      <c r="P609">
        <v>9</v>
      </c>
      <c r="Q609">
        <v>14.9</v>
      </c>
      <c r="R609">
        <v>14.1</v>
      </c>
      <c r="S609">
        <v>594</v>
      </c>
      <c r="T609">
        <f t="shared" si="89"/>
        <v>-1</v>
      </c>
      <c r="U609" s="1">
        <v>42818</v>
      </c>
      <c r="V609" s="3">
        <f t="shared" si="83"/>
        <v>42795</v>
      </c>
      <c r="W609" s="4">
        <f t="shared" si="90"/>
        <v>42818</v>
      </c>
      <c r="X609" s="1" t="str">
        <f t="shared" si="84"/>
        <v>Friday</v>
      </c>
      <c r="Y609" s="2">
        <v>0.53981481481481486</v>
      </c>
      <c r="Z609" s="2">
        <f t="shared" si="85"/>
        <v>0.54166666666666663</v>
      </c>
      <c r="AA609">
        <f>1</f>
        <v>1</v>
      </c>
      <c r="AB609" s="1">
        <v>42818</v>
      </c>
      <c r="AC609" s="3">
        <f t="shared" si="86"/>
        <v>42795</v>
      </c>
      <c r="AD609" s="4">
        <f t="shared" si="91"/>
        <v>42818</v>
      </c>
      <c r="AE609" s="1" t="str">
        <f t="shared" si="87"/>
        <v>Friday</v>
      </c>
      <c r="AF609" s="2">
        <v>0.60848379629629623</v>
      </c>
      <c r="AG609" s="2">
        <f t="shared" si="88"/>
        <v>0.625</v>
      </c>
      <c r="AH609" t="s">
        <v>27</v>
      </c>
    </row>
    <row r="610" spans="1:34" x14ac:dyDescent="0.25">
      <c r="A610">
        <v>1546398</v>
      </c>
      <c r="B610" t="s">
        <v>88</v>
      </c>
      <c r="E610">
        <v>53206</v>
      </c>
      <c r="F610" t="s">
        <v>23</v>
      </c>
      <c r="G610" t="s">
        <v>89</v>
      </c>
      <c r="H610">
        <v>11064</v>
      </c>
      <c r="I610" t="s">
        <v>62</v>
      </c>
      <c r="J610">
        <f>VLOOKUP(I610,Key!$A$1:$C$72,2,FALSE)</f>
        <v>43.058010000000003</v>
      </c>
      <c r="K610">
        <f>VLOOKUP(I610,Key!$A$1:$C$72,3,FALSE)</f>
        <v>-87.877300000000005</v>
      </c>
      <c r="L610" t="s">
        <v>62</v>
      </c>
      <c r="M610">
        <f>VLOOKUP(L610,Key!$A$1:$C$72,2,FALSE)</f>
        <v>43.058010000000003</v>
      </c>
      <c r="N610">
        <f>VLOOKUP(L610,Key!$A$1:$C$72,3,FALSE)</f>
        <v>-87.877300000000005</v>
      </c>
      <c r="O610">
        <v>88</v>
      </c>
      <c r="P610">
        <v>6</v>
      </c>
      <c r="Q610">
        <v>13.2</v>
      </c>
      <c r="R610">
        <v>12.5</v>
      </c>
      <c r="S610">
        <v>528</v>
      </c>
      <c r="T610">
        <f t="shared" si="89"/>
        <v>-1</v>
      </c>
      <c r="U610" s="1">
        <v>42818</v>
      </c>
      <c r="V610" s="3">
        <f t="shared" si="83"/>
        <v>42795</v>
      </c>
      <c r="W610" s="4">
        <f t="shared" si="90"/>
        <v>42818</v>
      </c>
      <c r="X610" s="1" t="str">
        <f t="shared" si="84"/>
        <v>Friday</v>
      </c>
      <c r="Y610" s="2">
        <v>0.55287037037037035</v>
      </c>
      <c r="Z610" s="2">
        <f t="shared" si="85"/>
        <v>0.54166666666666663</v>
      </c>
      <c r="AA610">
        <f>1</f>
        <v>1</v>
      </c>
      <c r="AB610" s="1">
        <v>42818</v>
      </c>
      <c r="AC610" s="3">
        <f t="shared" si="86"/>
        <v>42795</v>
      </c>
      <c r="AD610" s="4">
        <f t="shared" si="91"/>
        <v>42818</v>
      </c>
      <c r="AE610" s="1" t="str">
        <f t="shared" si="87"/>
        <v>Friday</v>
      </c>
      <c r="AF610" s="2">
        <v>0.61431712962962959</v>
      </c>
      <c r="AG610" s="2">
        <f t="shared" si="88"/>
        <v>0.625</v>
      </c>
      <c r="AH610" t="s">
        <v>35</v>
      </c>
    </row>
    <row r="611" spans="1:34" x14ac:dyDescent="0.25">
      <c r="A611">
        <v>1550132</v>
      </c>
      <c r="B611" t="s">
        <v>88</v>
      </c>
      <c r="E611">
        <v>53207</v>
      </c>
      <c r="F611" t="s">
        <v>23</v>
      </c>
      <c r="G611" t="s">
        <v>89</v>
      </c>
      <c r="H611">
        <v>13</v>
      </c>
      <c r="I611" t="s">
        <v>47</v>
      </c>
      <c r="J611">
        <f>VLOOKUP(I611,Key!$A$1:$C$72,2,FALSE)</f>
        <v>43.049230000000001</v>
      </c>
      <c r="K611">
        <f>VLOOKUP(I611,Key!$A$1:$C$72,3,FALSE)</f>
        <v>-87.911940000000001</v>
      </c>
      <c r="L611" t="s">
        <v>62</v>
      </c>
      <c r="M611">
        <f>VLOOKUP(L611,Key!$A$1:$C$72,2,FALSE)</f>
        <v>43.058010000000003</v>
      </c>
      <c r="N611">
        <f>VLOOKUP(L611,Key!$A$1:$C$72,3,FALSE)</f>
        <v>-87.877300000000005</v>
      </c>
      <c r="O611">
        <v>27</v>
      </c>
      <c r="P611">
        <v>0</v>
      </c>
      <c r="Q611">
        <v>4.0999999999999996</v>
      </c>
      <c r="R611">
        <v>3.8</v>
      </c>
      <c r="S611">
        <v>162</v>
      </c>
      <c r="T611">
        <f t="shared" si="89"/>
        <v>-1</v>
      </c>
      <c r="U611" s="1">
        <v>42818</v>
      </c>
      <c r="V611" s="3">
        <f t="shared" si="83"/>
        <v>42795</v>
      </c>
      <c r="W611" s="4">
        <f t="shared" si="90"/>
        <v>42818</v>
      </c>
      <c r="X611" s="1" t="str">
        <f t="shared" si="84"/>
        <v>Friday</v>
      </c>
      <c r="Y611" s="2">
        <v>0.58008101851851845</v>
      </c>
      <c r="Z611" s="2">
        <f t="shared" si="85"/>
        <v>0.58333333333333326</v>
      </c>
      <c r="AA611">
        <f>1</f>
        <v>1</v>
      </c>
      <c r="AB611" s="1">
        <v>42818</v>
      </c>
      <c r="AC611" s="3">
        <f t="shared" si="86"/>
        <v>42795</v>
      </c>
      <c r="AD611" s="4">
        <f t="shared" si="91"/>
        <v>42818</v>
      </c>
      <c r="AE611" s="1" t="str">
        <f t="shared" si="87"/>
        <v>Friday</v>
      </c>
      <c r="AF611" s="2">
        <v>0.59917824074074078</v>
      </c>
      <c r="AG611" s="2">
        <f t="shared" si="88"/>
        <v>0.58333333333333326</v>
      </c>
      <c r="AH611" t="s">
        <v>27</v>
      </c>
    </row>
    <row r="612" spans="1:34" x14ac:dyDescent="0.25">
      <c r="A612">
        <v>1550277</v>
      </c>
      <c r="B612" t="s">
        <v>88</v>
      </c>
      <c r="E612">
        <v>46516</v>
      </c>
      <c r="F612" t="s">
        <v>23</v>
      </c>
      <c r="G612" t="s">
        <v>89</v>
      </c>
      <c r="H612">
        <v>217</v>
      </c>
      <c r="I612" t="s">
        <v>36</v>
      </c>
      <c r="J612">
        <f>VLOOKUP(I612,Key!$A$1:$C$72,2,FALSE)</f>
        <v>43.038580000000003</v>
      </c>
      <c r="K612">
        <f>VLOOKUP(I612,Key!$A$1:$C$72,3,FALSE)</f>
        <v>-87.90934</v>
      </c>
      <c r="L612" t="s">
        <v>32</v>
      </c>
      <c r="M612">
        <f>VLOOKUP(L612,Key!$A$1:$C$72,2,FALSE)</f>
        <v>43.038719999999998</v>
      </c>
      <c r="N612">
        <f>VLOOKUP(L612,Key!$A$1:$C$72,3,FALSE)</f>
        <v>-87.905339999999995</v>
      </c>
      <c r="O612">
        <v>26</v>
      </c>
      <c r="P612">
        <v>0</v>
      </c>
      <c r="Q612">
        <v>3.9</v>
      </c>
      <c r="R612">
        <v>3.7</v>
      </c>
      <c r="S612">
        <v>156</v>
      </c>
      <c r="T612">
        <f t="shared" si="89"/>
        <v>-1</v>
      </c>
      <c r="U612" s="1">
        <v>42818</v>
      </c>
      <c r="V612" s="3">
        <f t="shared" si="83"/>
        <v>42795</v>
      </c>
      <c r="W612" s="4">
        <f t="shared" si="90"/>
        <v>42818</v>
      </c>
      <c r="X612" s="1" t="str">
        <f t="shared" si="84"/>
        <v>Friday</v>
      </c>
      <c r="Y612" s="2">
        <v>0.58293981481481483</v>
      </c>
      <c r="Z612" s="2">
        <f t="shared" si="85"/>
        <v>0.58333333333333326</v>
      </c>
      <c r="AA612">
        <f>1</f>
        <v>1</v>
      </c>
      <c r="AB612" s="1">
        <v>42818</v>
      </c>
      <c r="AC612" s="3">
        <f t="shared" si="86"/>
        <v>42795</v>
      </c>
      <c r="AD612" s="4">
        <f t="shared" si="91"/>
        <v>42818</v>
      </c>
      <c r="AE612" s="1" t="str">
        <f t="shared" si="87"/>
        <v>Friday</v>
      </c>
      <c r="AF612" s="2">
        <v>0.60137731481481482</v>
      </c>
      <c r="AG612" s="2">
        <f t="shared" si="88"/>
        <v>0.58333333333333326</v>
      </c>
      <c r="AH612" t="s">
        <v>27</v>
      </c>
    </row>
    <row r="613" spans="1:34" x14ac:dyDescent="0.25">
      <c r="A613">
        <v>1148204</v>
      </c>
      <c r="B613" t="s">
        <v>88</v>
      </c>
      <c r="E613">
        <v>53233</v>
      </c>
      <c r="F613" t="s">
        <v>23</v>
      </c>
      <c r="G613" t="s">
        <v>89</v>
      </c>
      <c r="H613">
        <v>5459</v>
      </c>
      <c r="I613" t="s">
        <v>74</v>
      </c>
      <c r="J613">
        <f>VLOOKUP(I613,Key!$A$1:$C$72,2,FALSE)</f>
        <v>43.040154000000001</v>
      </c>
      <c r="K613">
        <f>VLOOKUP(I613,Key!$A$1:$C$72,3,FALSE)</f>
        <v>-87.932113000000001</v>
      </c>
      <c r="L613" t="s">
        <v>62</v>
      </c>
      <c r="M613">
        <f>VLOOKUP(L613,Key!$A$1:$C$72,2,FALSE)</f>
        <v>43.058010000000003</v>
      </c>
      <c r="N613">
        <f>VLOOKUP(L613,Key!$A$1:$C$72,3,FALSE)</f>
        <v>-87.877300000000005</v>
      </c>
      <c r="O613">
        <v>63</v>
      </c>
      <c r="P613">
        <v>3</v>
      </c>
      <c r="Q613">
        <v>9.5</v>
      </c>
      <c r="R613">
        <v>9</v>
      </c>
      <c r="S613">
        <v>378</v>
      </c>
      <c r="T613">
        <f t="shared" si="89"/>
        <v>-1</v>
      </c>
      <c r="U613" s="1">
        <v>42818</v>
      </c>
      <c r="V613" s="3">
        <f t="shared" si="83"/>
        <v>42795</v>
      </c>
      <c r="W613" s="4">
        <f t="shared" si="90"/>
        <v>42818</v>
      </c>
      <c r="X613" s="1" t="str">
        <f t="shared" si="84"/>
        <v>Friday</v>
      </c>
      <c r="Y613" s="2">
        <v>0.60072916666666665</v>
      </c>
      <c r="Z613" s="2">
        <f t="shared" si="85"/>
        <v>0.58333333333333326</v>
      </c>
      <c r="AA613">
        <f>1</f>
        <v>1</v>
      </c>
      <c r="AB613" s="1">
        <v>42818</v>
      </c>
      <c r="AC613" s="3">
        <f t="shared" si="86"/>
        <v>42795</v>
      </c>
      <c r="AD613" s="4">
        <f t="shared" si="91"/>
        <v>42818</v>
      </c>
      <c r="AE613" s="1" t="str">
        <f t="shared" si="87"/>
        <v>Friday</v>
      </c>
      <c r="AF613" s="2">
        <v>0.64496527777777779</v>
      </c>
      <c r="AG613" s="2">
        <f t="shared" si="88"/>
        <v>0.625</v>
      </c>
      <c r="AH613" t="s">
        <v>27</v>
      </c>
    </row>
    <row r="614" spans="1:34" x14ac:dyDescent="0.25">
      <c r="A614">
        <v>1550378</v>
      </c>
      <c r="B614" t="s">
        <v>88</v>
      </c>
      <c r="E614">
        <v>39047</v>
      </c>
      <c r="F614" t="s">
        <v>23</v>
      </c>
      <c r="G614" t="s">
        <v>89</v>
      </c>
      <c r="H614">
        <v>224</v>
      </c>
      <c r="I614" t="s">
        <v>80</v>
      </c>
      <c r="J614">
        <f>VLOOKUP(I614,Key!$A$1:$C$72,2,FALSE)</f>
        <v>43.052460000000004</v>
      </c>
      <c r="K614">
        <f>VLOOKUP(I614,Key!$A$1:$C$72,3,FALSE)</f>
        <v>-87.891000000000005</v>
      </c>
      <c r="L614" t="s">
        <v>70</v>
      </c>
      <c r="M614">
        <f>VLOOKUP(L614,Key!$A$1:$C$72,2,FALSE)</f>
        <v>43.053040000000003</v>
      </c>
      <c r="N614">
        <f>VLOOKUP(L614,Key!$A$1:$C$72,3,FALSE)</f>
        <v>-87.897660000000002</v>
      </c>
      <c r="O614">
        <v>75</v>
      </c>
      <c r="P614">
        <v>6</v>
      </c>
      <c r="Q614">
        <v>11.3</v>
      </c>
      <c r="R614">
        <v>10.7</v>
      </c>
      <c r="S614">
        <v>450</v>
      </c>
      <c r="T614">
        <f t="shared" si="89"/>
        <v>-1</v>
      </c>
      <c r="U614" s="1">
        <v>42818</v>
      </c>
      <c r="V614" s="3">
        <f t="shared" si="83"/>
        <v>42795</v>
      </c>
      <c r="W614" s="4">
        <f t="shared" si="90"/>
        <v>42818</v>
      </c>
      <c r="X614" s="1" t="str">
        <f t="shared" si="84"/>
        <v>Friday</v>
      </c>
      <c r="Y614" s="2">
        <v>0.62049768518518522</v>
      </c>
      <c r="Z614" s="2">
        <f t="shared" si="85"/>
        <v>0.625</v>
      </c>
      <c r="AA614">
        <f>1</f>
        <v>1</v>
      </c>
      <c r="AB614" s="1">
        <v>42818</v>
      </c>
      <c r="AC614" s="3">
        <f t="shared" si="86"/>
        <v>42795</v>
      </c>
      <c r="AD614" s="4">
        <f t="shared" si="91"/>
        <v>42818</v>
      </c>
      <c r="AE614" s="1" t="str">
        <f t="shared" si="87"/>
        <v>Friday</v>
      </c>
      <c r="AF614" s="2">
        <v>0.67236111111111108</v>
      </c>
      <c r="AG614" s="2">
        <f t="shared" si="88"/>
        <v>0.66666666666666663</v>
      </c>
      <c r="AH614" t="s">
        <v>27</v>
      </c>
    </row>
    <row r="615" spans="1:34" x14ac:dyDescent="0.25">
      <c r="A615">
        <v>1550980</v>
      </c>
      <c r="B615" t="s">
        <v>88</v>
      </c>
      <c r="E615">
        <v>53207</v>
      </c>
      <c r="F615" t="s">
        <v>23</v>
      </c>
      <c r="G615" t="s">
        <v>89</v>
      </c>
      <c r="H615">
        <v>333</v>
      </c>
      <c r="I615" t="s">
        <v>104</v>
      </c>
      <c r="J615">
        <f>VLOOKUP(I615,Key!$A$1:$C$72,2,FALSE)</f>
        <v>43.020020000000002</v>
      </c>
      <c r="K615">
        <f>VLOOKUP(I615,Key!$A$1:$C$72,3,FALSE)</f>
        <v>-87.912540000000007</v>
      </c>
      <c r="L615" t="s">
        <v>38</v>
      </c>
      <c r="M615">
        <f>VLOOKUP(L615,Key!$A$1:$C$72,2,FALSE)</f>
        <v>43.004728999999998</v>
      </c>
      <c r="N615">
        <f>VLOOKUP(L615,Key!$A$1:$C$72,3,FALSE)</f>
        <v>-87.905463999999995</v>
      </c>
      <c r="O615">
        <v>9</v>
      </c>
      <c r="P615">
        <v>0</v>
      </c>
      <c r="Q615">
        <v>1.4</v>
      </c>
      <c r="R615">
        <v>1.3</v>
      </c>
      <c r="S615">
        <v>54</v>
      </c>
      <c r="T615">
        <f t="shared" si="89"/>
        <v>-1</v>
      </c>
      <c r="U615" s="1">
        <v>42819</v>
      </c>
      <c r="V615" s="3">
        <f t="shared" si="83"/>
        <v>42795</v>
      </c>
      <c r="W615" s="4">
        <f t="shared" si="90"/>
        <v>42819</v>
      </c>
      <c r="X615" s="1" t="str">
        <f t="shared" si="84"/>
        <v>Saturday</v>
      </c>
      <c r="Y615" s="2">
        <v>0.21171296296296296</v>
      </c>
      <c r="Z615" s="2">
        <f t="shared" si="85"/>
        <v>0.20833333333333331</v>
      </c>
      <c r="AA615">
        <f>1</f>
        <v>1</v>
      </c>
      <c r="AB615" s="1">
        <v>42819</v>
      </c>
      <c r="AC615" s="3">
        <f t="shared" si="86"/>
        <v>42795</v>
      </c>
      <c r="AD615" s="4">
        <f t="shared" si="91"/>
        <v>42819</v>
      </c>
      <c r="AE615" s="1" t="str">
        <f t="shared" si="87"/>
        <v>Saturday</v>
      </c>
      <c r="AF615" s="2">
        <v>0.21755787037037036</v>
      </c>
      <c r="AG615" s="2">
        <f t="shared" si="88"/>
        <v>0.20833333333333331</v>
      </c>
      <c r="AH615" t="s">
        <v>27</v>
      </c>
    </row>
    <row r="616" spans="1:34" x14ac:dyDescent="0.25">
      <c r="A616">
        <v>1511540</v>
      </c>
      <c r="B616" t="s">
        <v>88</v>
      </c>
      <c r="E616">
        <v>60482</v>
      </c>
      <c r="F616" t="s">
        <v>23</v>
      </c>
      <c r="G616" t="s">
        <v>89</v>
      </c>
      <c r="H616">
        <v>128</v>
      </c>
      <c r="I616" t="s">
        <v>33</v>
      </c>
      <c r="J616">
        <f>VLOOKUP(I616,Key!$A$1:$C$72,2,FALSE)</f>
        <v>43.034619999999997</v>
      </c>
      <c r="K616">
        <f>VLOOKUP(I616,Key!$A$1:$C$72,3,FALSE)</f>
        <v>-87.917500000000004</v>
      </c>
      <c r="L616" t="s">
        <v>31</v>
      </c>
      <c r="M616">
        <f>VLOOKUP(L616,Key!$A$1:$C$72,2,FALSE)</f>
        <v>43.03519</v>
      </c>
      <c r="N616">
        <f>VLOOKUP(L616,Key!$A$1:$C$72,3,FALSE)</f>
        <v>-87.907390000000007</v>
      </c>
      <c r="O616">
        <v>11</v>
      </c>
      <c r="P616">
        <v>0</v>
      </c>
      <c r="Q616">
        <v>1.7</v>
      </c>
      <c r="R616">
        <v>1.6</v>
      </c>
      <c r="S616">
        <v>66</v>
      </c>
      <c r="T616">
        <f t="shared" si="89"/>
        <v>-1</v>
      </c>
      <c r="U616" s="1">
        <v>42819</v>
      </c>
      <c r="V616" s="3">
        <f t="shared" si="83"/>
        <v>42795</v>
      </c>
      <c r="W616" s="4">
        <f t="shared" si="90"/>
        <v>42819</v>
      </c>
      <c r="X616" s="1" t="str">
        <f t="shared" si="84"/>
        <v>Saturday</v>
      </c>
      <c r="Y616" s="2">
        <v>0.73525462962962962</v>
      </c>
      <c r="Z616" s="2">
        <f t="shared" si="85"/>
        <v>0.75</v>
      </c>
      <c r="AA616">
        <f>1</f>
        <v>1</v>
      </c>
      <c r="AB616" s="1">
        <v>42819</v>
      </c>
      <c r="AC616" s="3">
        <f t="shared" si="86"/>
        <v>42795</v>
      </c>
      <c r="AD616" s="4">
        <f t="shared" si="91"/>
        <v>42819</v>
      </c>
      <c r="AE616" s="1" t="str">
        <f t="shared" si="87"/>
        <v>Saturday</v>
      </c>
      <c r="AF616" s="2">
        <v>0.74244212962962963</v>
      </c>
      <c r="AG616" s="2">
        <f t="shared" si="88"/>
        <v>0.75</v>
      </c>
      <c r="AH616" t="s">
        <v>27</v>
      </c>
    </row>
    <row r="617" spans="1:34" x14ac:dyDescent="0.25">
      <c r="A617">
        <v>1381329</v>
      </c>
      <c r="B617" t="s">
        <v>88</v>
      </c>
      <c r="E617">
        <v>53233</v>
      </c>
      <c r="F617" t="s">
        <v>23</v>
      </c>
      <c r="G617" t="s">
        <v>89</v>
      </c>
      <c r="H617">
        <v>2</v>
      </c>
      <c r="I617" t="s">
        <v>72</v>
      </c>
      <c r="J617">
        <f>VLOOKUP(I617,Key!$A$1:$C$72,2,FALSE)</f>
        <v>43.02948</v>
      </c>
      <c r="K617">
        <f>VLOOKUP(I617,Key!$A$1:$C$72,3,FALSE)</f>
        <v>-87.912819999999996</v>
      </c>
      <c r="L617" t="s">
        <v>74</v>
      </c>
      <c r="M617">
        <f>VLOOKUP(L617,Key!$A$1:$C$72,2,FALSE)</f>
        <v>43.040154000000001</v>
      </c>
      <c r="N617">
        <f>VLOOKUP(L617,Key!$A$1:$C$72,3,FALSE)</f>
        <v>-87.932113000000001</v>
      </c>
      <c r="O617">
        <v>19</v>
      </c>
      <c r="P617">
        <v>0</v>
      </c>
      <c r="Q617">
        <v>2.9</v>
      </c>
      <c r="R617">
        <v>2.7</v>
      </c>
      <c r="S617">
        <v>114</v>
      </c>
      <c r="T617">
        <f t="shared" si="89"/>
        <v>-1</v>
      </c>
      <c r="U617" s="1">
        <v>42819</v>
      </c>
      <c r="V617" s="3">
        <f t="shared" si="83"/>
        <v>42795</v>
      </c>
      <c r="W617" s="4">
        <f t="shared" si="90"/>
        <v>42819</v>
      </c>
      <c r="X617" s="1" t="str">
        <f t="shared" si="84"/>
        <v>Saturday</v>
      </c>
      <c r="Y617" s="2">
        <v>0.77678240740740734</v>
      </c>
      <c r="Z617" s="2">
        <f t="shared" si="85"/>
        <v>0.79166666666666663</v>
      </c>
      <c r="AA617">
        <f>1</f>
        <v>1</v>
      </c>
      <c r="AB617" s="1">
        <v>42819</v>
      </c>
      <c r="AC617" s="3">
        <f t="shared" si="86"/>
        <v>42795</v>
      </c>
      <c r="AD617" s="4">
        <f t="shared" si="91"/>
        <v>42819</v>
      </c>
      <c r="AE617" s="1" t="str">
        <f t="shared" si="87"/>
        <v>Saturday</v>
      </c>
      <c r="AF617" s="2">
        <v>0.78960648148148149</v>
      </c>
      <c r="AG617" s="2">
        <f t="shared" si="88"/>
        <v>0.79166666666666663</v>
      </c>
      <c r="AH617" t="s">
        <v>27</v>
      </c>
    </row>
    <row r="618" spans="1:34" x14ac:dyDescent="0.25">
      <c r="A618">
        <v>1553213</v>
      </c>
      <c r="B618" t="s">
        <v>88</v>
      </c>
      <c r="E618">
        <v>64110</v>
      </c>
      <c r="F618" t="s">
        <v>23</v>
      </c>
      <c r="G618" t="s">
        <v>89</v>
      </c>
      <c r="H618">
        <v>11000</v>
      </c>
      <c r="I618" t="s">
        <v>73</v>
      </c>
      <c r="J618">
        <f>VLOOKUP(I618,Key!$A$1:$C$72,2,FALSE)</f>
        <v>43.040349999999997</v>
      </c>
      <c r="K618">
        <f>VLOOKUP(I618,Key!$A$1:$C$72,3,FALSE)</f>
        <v>-87.920760000000001</v>
      </c>
      <c r="L618" t="s">
        <v>74</v>
      </c>
      <c r="M618">
        <f>VLOOKUP(L618,Key!$A$1:$C$72,2,FALSE)</f>
        <v>43.040154000000001</v>
      </c>
      <c r="N618">
        <f>VLOOKUP(L618,Key!$A$1:$C$72,3,FALSE)</f>
        <v>-87.932113000000001</v>
      </c>
      <c r="O618">
        <v>6</v>
      </c>
      <c r="P618">
        <v>0</v>
      </c>
      <c r="Q618">
        <v>0.9</v>
      </c>
      <c r="R618">
        <v>0.9</v>
      </c>
      <c r="S618">
        <v>36</v>
      </c>
      <c r="T618">
        <f t="shared" si="89"/>
        <v>-1</v>
      </c>
      <c r="U618" s="1">
        <v>42819</v>
      </c>
      <c r="V618" s="3">
        <f t="shared" si="83"/>
        <v>42795</v>
      </c>
      <c r="W618" s="4">
        <f t="shared" si="90"/>
        <v>42819</v>
      </c>
      <c r="X618" s="1" t="str">
        <f t="shared" si="84"/>
        <v>Saturday</v>
      </c>
      <c r="Y618" s="2">
        <v>0.95423611111111117</v>
      </c>
      <c r="Z618" s="2">
        <f t="shared" si="85"/>
        <v>0.95833333333333326</v>
      </c>
      <c r="AA618">
        <f>1</f>
        <v>1</v>
      </c>
      <c r="AB618" s="1">
        <v>42819</v>
      </c>
      <c r="AC618" s="3">
        <f t="shared" si="86"/>
        <v>42795</v>
      </c>
      <c r="AD618" s="4">
        <f t="shared" si="91"/>
        <v>42819</v>
      </c>
      <c r="AE618" s="1" t="str">
        <f t="shared" si="87"/>
        <v>Saturday</v>
      </c>
      <c r="AF618" s="2">
        <v>0.95866898148148139</v>
      </c>
      <c r="AG618" s="2">
        <f t="shared" si="88"/>
        <v>0.95833333333333326</v>
      </c>
      <c r="AH618" t="s">
        <v>27</v>
      </c>
    </row>
    <row r="619" spans="1:34" x14ac:dyDescent="0.25">
      <c r="A619">
        <v>1147177</v>
      </c>
      <c r="B619" t="s">
        <v>88</v>
      </c>
      <c r="E619">
        <v>53212</v>
      </c>
      <c r="F619" t="s">
        <v>23</v>
      </c>
      <c r="G619" t="s">
        <v>89</v>
      </c>
      <c r="H619">
        <v>31</v>
      </c>
      <c r="I619" t="s">
        <v>47</v>
      </c>
      <c r="J619">
        <f>VLOOKUP(I619,Key!$A$1:$C$72,2,FALSE)</f>
        <v>43.049230000000001</v>
      </c>
      <c r="K619">
        <f>VLOOKUP(I619,Key!$A$1:$C$72,3,FALSE)</f>
        <v>-87.911940000000001</v>
      </c>
      <c r="L619" t="s">
        <v>92</v>
      </c>
      <c r="M619">
        <f>VLOOKUP(L619,Key!$A$1:$C$72,2,FALSE)</f>
        <v>43.069021999999997</v>
      </c>
      <c r="N619">
        <f>VLOOKUP(L619,Key!$A$1:$C$72,3,FALSE)</f>
        <v>-87.887940999999998</v>
      </c>
      <c r="O619">
        <v>27</v>
      </c>
      <c r="P619">
        <v>0</v>
      </c>
      <c r="Q619">
        <v>4.0999999999999996</v>
      </c>
      <c r="R619">
        <v>3.8</v>
      </c>
      <c r="S619">
        <v>162</v>
      </c>
      <c r="T619">
        <f t="shared" si="89"/>
        <v>-1</v>
      </c>
      <c r="U619" s="1">
        <v>42820</v>
      </c>
      <c r="V619" s="3">
        <f t="shared" si="83"/>
        <v>42795</v>
      </c>
      <c r="W619" s="4">
        <f t="shared" si="90"/>
        <v>42820</v>
      </c>
      <c r="X619" s="1" t="str">
        <f t="shared" si="84"/>
        <v>Sunday</v>
      </c>
      <c r="Y619" s="2">
        <v>0.15108796296296298</v>
      </c>
      <c r="Z619" s="2">
        <f t="shared" si="85"/>
        <v>0.16666666666666666</v>
      </c>
      <c r="AA619">
        <f>1</f>
        <v>1</v>
      </c>
      <c r="AB619" s="1">
        <v>42820</v>
      </c>
      <c r="AC619" s="3">
        <f t="shared" si="86"/>
        <v>42795</v>
      </c>
      <c r="AD619" s="4">
        <f t="shared" si="91"/>
        <v>42820</v>
      </c>
      <c r="AE619" s="1" t="str">
        <f t="shared" si="87"/>
        <v>Sunday</v>
      </c>
      <c r="AF619" s="2">
        <v>0.16961805555555556</v>
      </c>
      <c r="AG619" s="2">
        <f t="shared" si="88"/>
        <v>0.16666666666666666</v>
      </c>
      <c r="AH619" t="s">
        <v>27</v>
      </c>
    </row>
    <row r="620" spans="1:34" x14ac:dyDescent="0.25">
      <c r="A620">
        <v>1554459</v>
      </c>
      <c r="B620" t="s">
        <v>88</v>
      </c>
      <c r="E620">
        <v>53222</v>
      </c>
      <c r="F620" t="s">
        <v>23</v>
      </c>
      <c r="G620" t="s">
        <v>89</v>
      </c>
      <c r="H620">
        <v>184</v>
      </c>
      <c r="I620" t="s">
        <v>26</v>
      </c>
      <c r="J620">
        <f>VLOOKUP(I620,Key!$A$1:$C$72,2,FALSE)</f>
        <v>43.060079999999999</v>
      </c>
      <c r="K620">
        <f>VLOOKUP(I620,Key!$A$1:$C$72,3,FALSE)</f>
        <v>-88.027349999999998</v>
      </c>
      <c r="L620" t="s">
        <v>26</v>
      </c>
      <c r="M620">
        <f>VLOOKUP(L620,Key!$A$1:$C$72,2,FALSE)</f>
        <v>43.060079999999999</v>
      </c>
      <c r="N620">
        <f>VLOOKUP(L620,Key!$A$1:$C$72,3,FALSE)</f>
        <v>-88.027349999999998</v>
      </c>
      <c r="O620">
        <v>88</v>
      </c>
      <c r="P620">
        <v>6</v>
      </c>
      <c r="Q620">
        <v>13.2</v>
      </c>
      <c r="R620">
        <v>12.5</v>
      </c>
      <c r="S620">
        <v>528</v>
      </c>
      <c r="T620">
        <f t="shared" si="89"/>
        <v>-1</v>
      </c>
      <c r="U620" s="1">
        <v>42820</v>
      </c>
      <c r="V620" s="3">
        <f t="shared" si="83"/>
        <v>42795</v>
      </c>
      <c r="W620" s="4">
        <f t="shared" si="90"/>
        <v>42820</v>
      </c>
      <c r="X620" s="1" t="str">
        <f t="shared" si="84"/>
        <v>Sunday</v>
      </c>
      <c r="Y620" s="2">
        <v>0.66305555555555562</v>
      </c>
      <c r="Z620" s="2">
        <f t="shared" si="85"/>
        <v>0.66666666666666663</v>
      </c>
      <c r="AA620">
        <f>1</f>
        <v>1</v>
      </c>
      <c r="AB620" s="1">
        <v>42820</v>
      </c>
      <c r="AC620" s="3">
        <f t="shared" si="86"/>
        <v>42795</v>
      </c>
      <c r="AD620" s="4">
        <f t="shared" si="91"/>
        <v>42820</v>
      </c>
      <c r="AE620" s="1" t="str">
        <f t="shared" si="87"/>
        <v>Sunday</v>
      </c>
      <c r="AF620" s="2">
        <v>0.72368055555555555</v>
      </c>
      <c r="AG620" s="2">
        <f t="shared" si="88"/>
        <v>0.70833333333333326</v>
      </c>
      <c r="AH620" t="s">
        <v>35</v>
      </c>
    </row>
    <row r="621" spans="1:34" x14ac:dyDescent="0.25">
      <c r="A621">
        <v>1555120</v>
      </c>
      <c r="B621" t="s">
        <v>88</v>
      </c>
      <c r="E621">
        <v>45459</v>
      </c>
      <c r="F621" t="s">
        <v>23</v>
      </c>
      <c r="G621" t="s">
        <v>89</v>
      </c>
      <c r="H621">
        <v>11161</v>
      </c>
      <c r="I621" t="s">
        <v>70</v>
      </c>
      <c r="J621">
        <f>VLOOKUP(I621,Key!$A$1:$C$72,2,FALSE)</f>
        <v>43.053040000000003</v>
      </c>
      <c r="K621">
        <f>VLOOKUP(I621,Key!$A$1:$C$72,3,FALSE)</f>
        <v>-87.897660000000002</v>
      </c>
      <c r="L621" t="s">
        <v>29</v>
      </c>
      <c r="M621">
        <f>VLOOKUP(L621,Key!$A$1:$C$72,2,FALSE)</f>
        <v>43.042490000000001</v>
      </c>
      <c r="N621">
        <f>VLOOKUP(L621,Key!$A$1:$C$72,3,FALSE)</f>
        <v>-87.909959999999998</v>
      </c>
      <c r="O621">
        <v>11</v>
      </c>
      <c r="P621">
        <v>0</v>
      </c>
      <c r="Q621">
        <v>1.7</v>
      </c>
      <c r="R621">
        <v>1.6</v>
      </c>
      <c r="S621">
        <v>66</v>
      </c>
      <c r="T621">
        <f t="shared" si="89"/>
        <v>-1</v>
      </c>
      <c r="U621" s="1">
        <v>42821</v>
      </c>
      <c r="V621" s="3">
        <f t="shared" si="83"/>
        <v>42795</v>
      </c>
      <c r="W621" s="4">
        <f t="shared" si="90"/>
        <v>42821</v>
      </c>
      <c r="X621" s="1" t="str">
        <f t="shared" si="84"/>
        <v>Monday</v>
      </c>
      <c r="Y621" s="2">
        <v>9.6574074074074076E-2</v>
      </c>
      <c r="Z621" s="2">
        <f t="shared" si="85"/>
        <v>8.3333333333333329E-2</v>
      </c>
      <c r="AA621">
        <f>1</f>
        <v>1</v>
      </c>
      <c r="AB621" s="1">
        <v>42821</v>
      </c>
      <c r="AC621" s="3">
        <f t="shared" si="86"/>
        <v>42795</v>
      </c>
      <c r="AD621" s="4">
        <f t="shared" si="91"/>
        <v>42821</v>
      </c>
      <c r="AE621" s="1" t="str">
        <f t="shared" si="87"/>
        <v>Monday</v>
      </c>
      <c r="AF621" s="2">
        <v>0.10471064814814816</v>
      </c>
      <c r="AG621" s="2">
        <f t="shared" si="88"/>
        <v>0.125</v>
      </c>
      <c r="AH621" t="s">
        <v>27</v>
      </c>
    </row>
    <row r="622" spans="1:34" x14ac:dyDescent="0.25">
      <c r="A622">
        <v>1409397</v>
      </c>
      <c r="B622" t="s">
        <v>88</v>
      </c>
      <c r="E622">
        <v>53206</v>
      </c>
      <c r="F622" t="s">
        <v>23</v>
      </c>
      <c r="G622" t="s">
        <v>89</v>
      </c>
      <c r="H622">
        <v>5486</v>
      </c>
      <c r="I622" t="s">
        <v>67</v>
      </c>
      <c r="J622">
        <f>VLOOKUP(I622,Key!$A$1:$C$72,2,FALSE)</f>
        <v>43.074890000000003</v>
      </c>
      <c r="K622">
        <f>VLOOKUP(I622,Key!$A$1:$C$72,3,FALSE)</f>
        <v>-87.882810000000006</v>
      </c>
      <c r="L622" t="s">
        <v>78</v>
      </c>
      <c r="M622">
        <f>VLOOKUP(L622,Key!$A$1:$C$72,2,FALSE)</f>
        <v>43.060250000000003</v>
      </c>
      <c r="N622">
        <f>VLOOKUP(L622,Key!$A$1:$C$72,3,FALSE)</f>
        <v>-87.892169999999993</v>
      </c>
      <c r="O622">
        <v>17</v>
      </c>
      <c r="P622">
        <v>0</v>
      </c>
      <c r="Q622">
        <v>2.6</v>
      </c>
      <c r="R622">
        <v>2.4</v>
      </c>
      <c r="S622">
        <v>102</v>
      </c>
      <c r="T622">
        <f t="shared" si="89"/>
        <v>-1</v>
      </c>
      <c r="U622" s="1">
        <v>42821</v>
      </c>
      <c r="V622" s="3">
        <f t="shared" si="83"/>
        <v>42795</v>
      </c>
      <c r="W622" s="4">
        <f t="shared" si="90"/>
        <v>42821</v>
      </c>
      <c r="X622" s="1" t="str">
        <f t="shared" si="84"/>
        <v>Monday</v>
      </c>
      <c r="Y622" s="2">
        <v>0.65273148148148141</v>
      </c>
      <c r="Z622" s="2">
        <f t="shared" si="85"/>
        <v>0.66666666666666663</v>
      </c>
      <c r="AA622">
        <f>1</f>
        <v>1</v>
      </c>
      <c r="AB622" s="1">
        <v>42821</v>
      </c>
      <c r="AC622" s="3">
        <f t="shared" si="86"/>
        <v>42795</v>
      </c>
      <c r="AD622" s="4">
        <f t="shared" si="91"/>
        <v>42821</v>
      </c>
      <c r="AE622" s="1" t="str">
        <f t="shared" si="87"/>
        <v>Monday</v>
      </c>
      <c r="AF622" s="2">
        <v>0.66407407407407404</v>
      </c>
      <c r="AG622" s="2">
        <f t="shared" si="88"/>
        <v>0.66666666666666663</v>
      </c>
      <c r="AH622" t="s">
        <v>27</v>
      </c>
    </row>
    <row r="623" spans="1:34" x14ac:dyDescent="0.25">
      <c r="A623">
        <v>1556226</v>
      </c>
      <c r="B623" t="s">
        <v>88</v>
      </c>
      <c r="E623">
        <v>74104</v>
      </c>
      <c r="F623" t="s">
        <v>23</v>
      </c>
      <c r="G623" t="s">
        <v>89</v>
      </c>
      <c r="H623">
        <v>5449</v>
      </c>
      <c r="I623" t="s">
        <v>47</v>
      </c>
      <c r="J623">
        <f>VLOOKUP(I623,Key!$A$1:$C$72,2,FALSE)</f>
        <v>43.049230000000001</v>
      </c>
      <c r="K623">
        <f>VLOOKUP(I623,Key!$A$1:$C$72,3,FALSE)</f>
        <v>-87.911940000000001</v>
      </c>
      <c r="L623" t="s">
        <v>40</v>
      </c>
      <c r="M623">
        <f>VLOOKUP(L623,Key!$A$1:$C$72,2,FALSE)</f>
        <v>43.031480000000002</v>
      </c>
      <c r="N623">
        <f>VLOOKUP(L623,Key!$A$1:$C$72,3,FALSE)</f>
        <v>-87.908169999999998</v>
      </c>
      <c r="O623">
        <v>20</v>
      </c>
      <c r="P623">
        <v>0</v>
      </c>
      <c r="Q623">
        <v>3</v>
      </c>
      <c r="R623">
        <v>2.9</v>
      </c>
      <c r="S623">
        <v>120</v>
      </c>
      <c r="T623">
        <f t="shared" si="89"/>
        <v>-1</v>
      </c>
      <c r="U623" s="1">
        <v>42822</v>
      </c>
      <c r="V623" s="3">
        <f t="shared" si="83"/>
        <v>42795</v>
      </c>
      <c r="W623" s="4">
        <f t="shared" si="90"/>
        <v>42822</v>
      </c>
      <c r="X623" s="1" t="str">
        <f t="shared" si="84"/>
        <v>Tuesday</v>
      </c>
      <c r="Y623" s="2">
        <v>0.51318287037037036</v>
      </c>
      <c r="Z623" s="2">
        <f t="shared" si="85"/>
        <v>0.5</v>
      </c>
      <c r="AA623">
        <f>1</f>
        <v>1</v>
      </c>
      <c r="AB623" s="1">
        <v>42822</v>
      </c>
      <c r="AC623" s="3">
        <f t="shared" si="86"/>
        <v>42795</v>
      </c>
      <c r="AD623" s="4">
        <f t="shared" si="91"/>
        <v>42822</v>
      </c>
      <c r="AE623" s="1" t="str">
        <f t="shared" si="87"/>
        <v>Tuesday</v>
      </c>
      <c r="AF623" s="2">
        <v>0.52641203703703698</v>
      </c>
      <c r="AG623" s="2">
        <f t="shared" si="88"/>
        <v>0.54166666666666663</v>
      </c>
      <c r="AH623" t="s">
        <v>27</v>
      </c>
    </row>
    <row r="624" spans="1:34" x14ac:dyDescent="0.25">
      <c r="A624">
        <v>1516831</v>
      </c>
      <c r="B624" t="s">
        <v>88</v>
      </c>
      <c r="E624">
        <v>53212</v>
      </c>
      <c r="F624" t="s">
        <v>23</v>
      </c>
      <c r="G624" t="s">
        <v>89</v>
      </c>
      <c r="H624">
        <v>11119</v>
      </c>
      <c r="I624" t="s">
        <v>75</v>
      </c>
      <c r="J624">
        <f>VLOOKUP(I624,Key!$A$1:$C$72,2,FALSE)</f>
        <v>43.056539999999998</v>
      </c>
      <c r="K624">
        <f>VLOOKUP(I624,Key!$A$1:$C$72,3,FALSE)</f>
        <v>-87.914370000000005</v>
      </c>
      <c r="L624" t="s">
        <v>50</v>
      </c>
      <c r="M624">
        <f>VLOOKUP(L624,Key!$A$1:$C$72,2,FALSE)</f>
        <v>43.052549999999997</v>
      </c>
      <c r="N624">
        <f>VLOOKUP(L624,Key!$A$1:$C$72,3,FALSE)</f>
        <v>-87.909329999999997</v>
      </c>
      <c r="O624">
        <v>4</v>
      </c>
      <c r="P624">
        <v>0</v>
      </c>
      <c r="Q624">
        <v>0.6</v>
      </c>
      <c r="R624">
        <v>0.6</v>
      </c>
      <c r="S624">
        <v>24</v>
      </c>
      <c r="T624">
        <f t="shared" si="89"/>
        <v>-1</v>
      </c>
      <c r="U624" s="1">
        <v>42822</v>
      </c>
      <c r="V624" s="3">
        <f t="shared" si="83"/>
        <v>42795</v>
      </c>
      <c r="W624" s="4">
        <f t="shared" si="90"/>
        <v>42822</v>
      </c>
      <c r="X624" s="1" t="str">
        <f t="shared" si="84"/>
        <v>Tuesday</v>
      </c>
      <c r="Y624" s="2">
        <v>0.67740740740740746</v>
      </c>
      <c r="Z624" s="2">
        <f t="shared" si="85"/>
        <v>0.66666666666666663</v>
      </c>
      <c r="AA624">
        <f>1</f>
        <v>1</v>
      </c>
      <c r="AB624" s="1">
        <v>42822</v>
      </c>
      <c r="AC624" s="3">
        <f t="shared" si="86"/>
        <v>42795</v>
      </c>
      <c r="AD624" s="4">
        <f t="shared" si="91"/>
        <v>42822</v>
      </c>
      <c r="AE624" s="1" t="str">
        <f t="shared" si="87"/>
        <v>Tuesday</v>
      </c>
      <c r="AF624" s="2">
        <v>0.68024305555555553</v>
      </c>
      <c r="AG624" s="2">
        <f t="shared" si="88"/>
        <v>0.66666666666666663</v>
      </c>
      <c r="AH624" t="s">
        <v>27</v>
      </c>
    </row>
    <row r="625" spans="1:34" x14ac:dyDescent="0.25">
      <c r="A625">
        <v>1527755</v>
      </c>
      <c r="B625" t="s">
        <v>88</v>
      </c>
      <c r="E625">
        <v>60655</v>
      </c>
      <c r="F625" t="s">
        <v>23</v>
      </c>
      <c r="G625" t="s">
        <v>89</v>
      </c>
      <c r="H625">
        <v>291</v>
      </c>
      <c r="I625" t="s">
        <v>41</v>
      </c>
      <c r="J625">
        <f>VLOOKUP(I625,Key!$A$1:$C$72,2,FALSE)</f>
        <v>43.04824</v>
      </c>
      <c r="K625">
        <f>VLOOKUP(I625,Key!$A$1:$C$72,3,FALSE)</f>
        <v>-87.904970000000006</v>
      </c>
      <c r="L625" t="s">
        <v>74</v>
      </c>
      <c r="M625">
        <f>VLOOKUP(L625,Key!$A$1:$C$72,2,FALSE)</f>
        <v>43.040154000000001</v>
      </c>
      <c r="N625">
        <f>VLOOKUP(L625,Key!$A$1:$C$72,3,FALSE)</f>
        <v>-87.932113000000001</v>
      </c>
      <c r="O625">
        <v>15</v>
      </c>
      <c r="P625">
        <v>0</v>
      </c>
      <c r="Q625">
        <v>2.2999999999999998</v>
      </c>
      <c r="R625">
        <v>2.1</v>
      </c>
      <c r="S625">
        <v>90</v>
      </c>
      <c r="T625">
        <f t="shared" si="89"/>
        <v>-1</v>
      </c>
      <c r="U625" s="1">
        <v>42822</v>
      </c>
      <c r="V625" s="3">
        <f t="shared" si="83"/>
        <v>42795</v>
      </c>
      <c r="W625" s="4">
        <f t="shared" si="90"/>
        <v>42822</v>
      </c>
      <c r="X625" s="1" t="str">
        <f t="shared" si="84"/>
        <v>Tuesday</v>
      </c>
      <c r="Y625" s="2">
        <v>0.87956018518518519</v>
      </c>
      <c r="Z625" s="2">
        <f t="shared" si="85"/>
        <v>0.875</v>
      </c>
      <c r="AA625">
        <f>1</f>
        <v>1</v>
      </c>
      <c r="AB625" s="1">
        <v>42822</v>
      </c>
      <c r="AC625" s="3">
        <f t="shared" si="86"/>
        <v>42795</v>
      </c>
      <c r="AD625" s="4">
        <f t="shared" si="91"/>
        <v>42822</v>
      </c>
      <c r="AE625" s="1" t="str">
        <f t="shared" si="87"/>
        <v>Tuesday</v>
      </c>
      <c r="AF625" s="2">
        <v>0.88962962962962966</v>
      </c>
      <c r="AG625" s="2">
        <f t="shared" si="88"/>
        <v>0.875</v>
      </c>
      <c r="AH625" t="s">
        <v>27</v>
      </c>
    </row>
    <row r="626" spans="1:34" x14ac:dyDescent="0.25">
      <c r="A626">
        <v>1557029</v>
      </c>
      <c r="B626" t="s">
        <v>88</v>
      </c>
      <c r="E626">
        <v>15101</v>
      </c>
      <c r="F626" t="s">
        <v>23</v>
      </c>
      <c r="G626" t="s">
        <v>89</v>
      </c>
      <c r="H626">
        <v>27</v>
      </c>
      <c r="I626" t="s">
        <v>48</v>
      </c>
      <c r="J626">
        <f>VLOOKUP(I626,Key!$A$1:$C$72,2,FALSE)</f>
        <v>43.05097</v>
      </c>
      <c r="K626">
        <f>VLOOKUP(I626,Key!$A$1:$C$72,3,FALSE)</f>
        <v>-87.906440000000003</v>
      </c>
      <c r="L626" t="s">
        <v>29</v>
      </c>
      <c r="M626">
        <f>VLOOKUP(L626,Key!$A$1:$C$72,2,FALSE)</f>
        <v>43.042490000000001</v>
      </c>
      <c r="N626">
        <f>VLOOKUP(L626,Key!$A$1:$C$72,3,FALSE)</f>
        <v>-87.909959999999998</v>
      </c>
      <c r="O626">
        <v>10</v>
      </c>
      <c r="P626">
        <v>0</v>
      </c>
      <c r="Q626">
        <v>1.5</v>
      </c>
      <c r="R626">
        <v>1.4</v>
      </c>
      <c r="S626">
        <v>60</v>
      </c>
      <c r="T626">
        <f t="shared" si="89"/>
        <v>-1</v>
      </c>
      <c r="U626" s="1">
        <v>42823</v>
      </c>
      <c r="V626" s="3">
        <f t="shared" si="83"/>
        <v>42795</v>
      </c>
      <c r="W626" s="4">
        <f t="shared" si="90"/>
        <v>42823</v>
      </c>
      <c r="X626" s="1" t="str">
        <f t="shared" si="84"/>
        <v>Wednesday</v>
      </c>
      <c r="Y626" s="2">
        <v>0.59312500000000001</v>
      </c>
      <c r="Z626" s="2">
        <f t="shared" si="85"/>
        <v>0.58333333333333326</v>
      </c>
      <c r="AA626">
        <f>1</f>
        <v>1</v>
      </c>
      <c r="AB626" s="1">
        <v>42823</v>
      </c>
      <c r="AC626" s="3">
        <f t="shared" si="86"/>
        <v>42795</v>
      </c>
      <c r="AD626" s="4">
        <f t="shared" si="91"/>
        <v>42823</v>
      </c>
      <c r="AE626" s="1" t="str">
        <f t="shared" si="87"/>
        <v>Wednesday</v>
      </c>
      <c r="AF626" s="2">
        <v>0.60045138888888883</v>
      </c>
      <c r="AG626" s="2">
        <f t="shared" si="88"/>
        <v>0.58333333333333326</v>
      </c>
      <c r="AH626" t="s">
        <v>27</v>
      </c>
    </row>
    <row r="627" spans="1:34" x14ac:dyDescent="0.25">
      <c r="A627">
        <v>1557153</v>
      </c>
      <c r="B627" t="s">
        <v>88</v>
      </c>
      <c r="E627">
        <v>68133</v>
      </c>
      <c r="F627" t="s">
        <v>23</v>
      </c>
      <c r="G627" t="s">
        <v>89</v>
      </c>
      <c r="H627">
        <v>5447</v>
      </c>
      <c r="I627" t="s">
        <v>31</v>
      </c>
      <c r="J627">
        <f>VLOOKUP(I627,Key!$A$1:$C$72,2,FALSE)</f>
        <v>43.03519</v>
      </c>
      <c r="K627">
        <f>VLOOKUP(I627,Key!$A$1:$C$72,3,FALSE)</f>
        <v>-87.907390000000007</v>
      </c>
      <c r="L627" t="s">
        <v>43</v>
      </c>
      <c r="M627">
        <f>VLOOKUP(L627,Key!$A$1:$C$72,2,FALSE)</f>
        <v>43.03886</v>
      </c>
      <c r="N627">
        <f>VLOOKUP(L627,Key!$A$1:$C$72,3,FALSE)</f>
        <v>-87.902720000000002</v>
      </c>
      <c r="O627">
        <v>22</v>
      </c>
      <c r="P627">
        <v>0</v>
      </c>
      <c r="Q627">
        <v>3.3</v>
      </c>
      <c r="R627">
        <v>3.1</v>
      </c>
      <c r="S627">
        <v>132</v>
      </c>
      <c r="T627">
        <f t="shared" si="89"/>
        <v>-1</v>
      </c>
      <c r="U627" s="1">
        <v>42823</v>
      </c>
      <c r="V627" s="3">
        <f t="shared" si="83"/>
        <v>42795</v>
      </c>
      <c r="W627" s="4">
        <f t="shared" si="90"/>
        <v>42823</v>
      </c>
      <c r="X627" s="1" t="str">
        <f t="shared" si="84"/>
        <v>Wednesday</v>
      </c>
      <c r="Y627" s="2">
        <v>0.64238425925925924</v>
      </c>
      <c r="Z627" s="2">
        <f t="shared" si="85"/>
        <v>0.625</v>
      </c>
      <c r="AA627">
        <f>1</f>
        <v>1</v>
      </c>
      <c r="AB627" s="1">
        <v>42823</v>
      </c>
      <c r="AC627" s="3">
        <f t="shared" si="86"/>
        <v>42795</v>
      </c>
      <c r="AD627" s="4">
        <f t="shared" si="91"/>
        <v>42823</v>
      </c>
      <c r="AE627" s="1" t="str">
        <f t="shared" si="87"/>
        <v>Wednesday</v>
      </c>
      <c r="AF627" s="2">
        <v>0.6580555555555555</v>
      </c>
      <c r="AG627" s="2">
        <f t="shared" si="88"/>
        <v>0.66666666666666663</v>
      </c>
      <c r="AH627" t="s">
        <v>27</v>
      </c>
    </row>
    <row r="628" spans="1:34" x14ac:dyDescent="0.25">
      <c r="A628">
        <v>1557230</v>
      </c>
      <c r="B628" t="s">
        <v>88</v>
      </c>
      <c r="E628">
        <v>90606</v>
      </c>
      <c r="F628" t="s">
        <v>23</v>
      </c>
      <c r="G628" t="s">
        <v>89</v>
      </c>
      <c r="H628">
        <v>11086</v>
      </c>
      <c r="I628" t="s">
        <v>34</v>
      </c>
      <c r="J628">
        <f>VLOOKUP(I628,Key!$A$1:$C$72,2,FALSE)</f>
        <v>43.036900000000003</v>
      </c>
      <c r="K628">
        <f>VLOOKUP(I628,Key!$A$1:$C$72,3,FALSE)</f>
        <v>-87.89667</v>
      </c>
      <c r="L628" t="s">
        <v>34</v>
      </c>
      <c r="M628">
        <f>VLOOKUP(L628,Key!$A$1:$C$72,2,FALSE)</f>
        <v>43.036900000000003</v>
      </c>
      <c r="N628">
        <f>VLOOKUP(L628,Key!$A$1:$C$72,3,FALSE)</f>
        <v>-87.89667</v>
      </c>
      <c r="O628">
        <v>47</v>
      </c>
      <c r="P628">
        <v>3</v>
      </c>
      <c r="Q628">
        <v>7.1</v>
      </c>
      <c r="R628">
        <v>6.7</v>
      </c>
      <c r="S628">
        <v>282</v>
      </c>
      <c r="T628">
        <f t="shared" si="89"/>
        <v>-1</v>
      </c>
      <c r="U628" s="1">
        <v>42823</v>
      </c>
      <c r="V628" s="3">
        <f t="shared" si="83"/>
        <v>42795</v>
      </c>
      <c r="W628" s="4">
        <f t="shared" si="90"/>
        <v>42823</v>
      </c>
      <c r="X628" s="1" t="str">
        <f t="shared" si="84"/>
        <v>Wednesday</v>
      </c>
      <c r="Y628" s="2">
        <v>0.69123842592592588</v>
      </c>
      <c r="Z628" s="2">
        <f t="shared" si="85"/>
        <v>0.70833333333333326</v>
      </c>
      <c r="AA628">
        <f>1</f>
        <v>1</v>
      </c>
      <c r="AB628" s="1">
        <v>42823</v>
      </c>
      <c r="AC628" s="3">
        <f t="shared" si="86"/>
        <v>42795</v>
      </c>
      <c r="AD628" s="4">
        <f t="shared" si="91"/>
        <v>42823</v>
      </c>
      <c r="AE628" s="1" t="str">
        <f t="shared" si="87"/>
        <v>Wednesday</v>
      </c>
      <c r="AF628" s="2">
        <v>0.72392361111111114</v>
      </c>
      <c r="AG628" s="2">
        <f t="shared" si="88"/>
        <v>0.70833333333333326</v>
      </c>
      <c r="AH628" t="s">
        <v>35</v>
      </c>
    </row>
    <row r="629" spans="1:34" x14ac:dyDescent="0.25">
      <c r="A629">
        <v>1237865</v>
      </c>
      <c r="B629" t="s">
        <v>88</v>
      </c>
      <c r="E629">
        <v>53040</v>
      </c>
      <c r="F629" t="s">
        <v>23</v>
      </c>
      <c r="G629" t="s">
        <v>89</v>
      </c>
      <c r="H629">
        <v>316</v>
      </c>
      <c r="I629" t="s">
        <v>74</v>
      </c>
      <c r="J629">
        <f>VLOOKUP(I629,Key!$A$1:$C$72,2,FALSE)</f>
        <v>43.040154000000001</v>
      </c>
      <c r="K629">
        <f>VLOOKUP(I629,Key!$A$1:$C$72,3,FALSE)</f>
        <v>-87.932113000000001</v>
      </c>
      <c r="L629" t="s">
        <v>79</v>
      </c>
      <c r="M629">
        <f>VLOOKUP(L629,Key!$A$1:$C$72,2,FALSE)</f>
        <v>43.038649999999997</v>
      </c>
      <c r="N629">
        <f>VLOOKUP(L629,Key!$A$1:$C$72,3,FALSE)</f>
        <v>-87.921930000000003</v>
      </c>
      <c r="O629">
        <v>6</v>
      </c>
      <c r="P629">
        <v>0</v>
      </c>
      <c r="Q629">
        <v>0.9</v>
      </c>
      <c r="R629">
        <v>0.9</v>
      </c>
      <c r="S629">
        <v>36</v>
      </c>
      <c r="T629">
        <f t="shared" si="89"/>
        <v>-1</v>
      </c>
      <c r="U629" s="1">
        <v>42824</v>
      </c>
      <c r="V629" s="3">
        <f t="shared" si="83"/>
        <v>42795</v>
      </c>
      <c r="W629" s="4">
        <f t="shared" si="90"/>
        <v>42824</v>
      </c>
      <c r="X629" s="1" t="str">
        <f t="shared" si="84"/>
        <v>Thursday</v>
      </c>
      <c r="Y629" s="2">
        <v>0.84111111111111114</v>
      </c>
      <c r="Z629" s="2">
        <f t="shared" si="85"/>
        <v>0.83333333333333326</v>
      </c>
      <c r="AA629">
        <f>1</f>
        <v>1</v>
      </c>
      <c r="AB629" s="1">
        <v>42824</v>
      </c>
      <c r="AC629" s="3">
        <f t="shared" si="86"/>
        <v>42795</v>
      </c>
      <c r="AD629" s="4">
        <f t="shared" si="91"/>
        <v>42824</v>
      </c>
      <c r="AE629" s="1" t="str">
        <f t="shared" si="87"/>
        <v>Thursday</v>
      </c>
      <c r="AF629" s="2">
        <v>0.84564814814814815</v>
      </c>
      <c r="AG629" s="2">
        <f t="shared" si="88"/>
        <v>0.83333333333333326</v>
      </c>
      <c r="AH629" t="s">
        <v>27</v>
      </c>
    </row>
    <row r="630" spans="1:34" x14ac:dyDescent="0.25">
      <c r="A630">
        <v>1514577</v>
      </c>
      <c r="B630" t="s">
        <v>88</v>
      </c>
      <c r="E630">
        <v>55902</v>
      </c>
      <c r="F630" t="s">
        <v>23</v>
      </c>
      <c r="G630" t="s">
        <v>89</v>
      </c>
      <c r="H630">
        <v>5496</v>
      </c>
      <c r="I630" t="s">
        <v>74</v>
      </c>
      <c r="J630">
        <f>VLOOKUP(I630,Key!$A$1:$C$72,2,FALSE)</f>
        <v>43.040154000000001</v>
      </c>
      <c r="K630">
        <f>VLOOKUP(I630,Key!$A$1:$C$72,3,FALSE)</f>
        <v>-87.932113000000001</v>
      </c>
      <c r="L630" t="s">
        <v>80</v>
      </c>
      <c r="M630">
        <f>VLOOKUP(L630,Key!$A$1:$C$72,2,FALSE)</f>
        <v>43.052460000000004</v>
      </c>
      <c r="N630">
        <f>VLOOKUP(L630,Key!$A$1:$C$72,3,FALSE)</f>
        <v>-87.891000000000005</v>
      </c>
      <c r="O630">
        <v>30</v>
      </c>
      <c r="P630">
        <v>0</v>
      </c>
      <c r="Q630">
        <v>4.5</v>
      </c>
      <c r="R630">
        <v>4.3</v>
      </c>
      <c r="S630">
        <v>180</v>
      </c>
      <c r="T630">
        <f t="shared" si="89"/>
        <v>-1</v>
      </c>
      <c r="U630" s="1">
        <v>42825</v>
      </c>
      <c r="V630" s="3">
        <f t="shared" si="83"/>
        <v>42795</v>
      </c>
      <c r="W630" s="4">
        <f t="shared" si="90"/>
        <v>42825</v>
      </c>
      <c r="X630" s="1" t="str">
        <f t="shared" si="84"/>
        <v>Friday</v>
      </c>
      <c r="Y630" s="2">
        <v>0.79819444444444443</v>
      </c>
      <c r="Z630" s="2">
        <f t="shared" si="85"/>
        <v>0.79166666666666663</v>
      </c>
      <c r="AA630">
        <f>1</f>
        <v>1</v>
      </c>
      <c r="AB630" s="1">
        <v>42825</v>
      </c>
      <c r="AC630" s="3">
        <f t="shared" si="86"/>
        <v>42795</v>
      </c>
      <c r="AD630" s="4">
        <f t="shared" si="91"/>
        <v>42825</v>
      </c>
      <c r="AE630" s="1" t="str">
        <f t="shared" si="87"/>
        <v>Friday</v>
      </c>
      <c r="AF630" s="2">
        <v>0.81891203703703708</v>
      </c>
      <c r="AG630" s="2">
        <f t="shared" si="88"/>
        <v>0.83333333333333326</v>
      </c>
      <c r="AH630" t="s">
        <v>27</v>
      </c>
    </row>
    <row r="631" spans="1:34" x14ac:dyDescent="0.25">
      <c r="A631">
        <v>1406926</v>
      </c>
      <c r="B631" t="s">
        <v>88</v>
      </c>
      <c r="E631">
        <v>44118</v>
      </c>
      <c r="F631" t="s">
        <v>23</v>
      </c>
      <c r="G631" t="s">
        <v>89</v>
      </c>
      <c r="H631">
        <v>11115</v>
      </c>
      <c r="I631" t="s">
        <v>74</v>
      </c>
      <c r="J631">
        <f>VLOOKUP(I631,Key!$A$1:$C$72,2,FALSE)</f>
        <v>43.040154000000001</v>
      </c>
      <c r="K631">
        <f>VLOOKUP(I631,Key!$A$1:$C$72,3,FALSE)</f>
        <v>-87.932113000000001</v>
      </c>
      <c r="L631" t="s">
        <v>80</v>
      </c>
      <c r="M631">
        <f>VLOOKUP(L631,Key!$A$1:$C$72,2,FALSE)</f>
        <v>43.052460000000004</v>
      </c>
      <c r="N631">
        <f>VLOOKUP(L631,Key!$A$1:$C$72,3,FALSE)</f>
        <v>-87.891000000000005</v>
      </c>
      <c r="O631">
        <v>29</v>
      </c>
      <c r="P631">
        <v>0</v>
      </c>
      <c r="Q631">
        <v>4.4000000000000004</v>
      </c>
      <c r="R631">
        <v>4.0999999999999996</v>
      </c>
      <c r="S631">
        <v>174</v>
      </c>
      <c r="T631">
        <f t="shared" si="89"/>
        <v>-1</v>
      </c>
      <c r="U631" s="1">
        <v>42825</v>
      </c>
      <c r="V631" s="3">
        <f t="shared" si="83"/>
        <v>42795</v>
      </c>
      <c r="W631" s="4">
        <f t="shared" si="90"/>
        <v>42825</v>
      </c>
      <c r="X631" s="1" t="str">
        <f t="shared" si="84"/>
        <v>Friday</v>
      </c>
      <c r="Y631" s="2">
        <v>0.79863425925925924</v>
      </c>
      <c r="Z631" s="2">
        <f t="shared" si="85"/>
        <v>0.79166666666666663</v>
      </c>
      <c r="AA631">
        <f>1</f>
        <v>1</v>
      </c>
      <c r="AB631" s="1">
        <v>42825</v>
      </c>
      <c r="AC631" s="3">
        <f t="shared" si="86"/>
        <v>42795</v>
      </c>
      <c r="AD631" s="4">
        <f t="shared" si="91"/>
        <v>42825</v>
      </c>
      <c r="AE631" s="1" t="str">
        <f t="shared" si="87"/>
        <v>Friday</v>
      </c>
      <c r="AF631" s="2">
        <v>0.81898148148148142</v>
      </c>
      <c r="AG631" s="2">
        <f t="shared" si="88"/>
        <v>0.83333333333333326</v>
      </c>
      <c r="AH631" t="s">
        <v>27</v>
      </c>
    </row>
    <row r="632" spans="1:34" x14ac:dyDescent="0.25">
      <c r="A632">
        <v>1559268</v>
      </c>
      <c r="B632" t="s">
        <v>88</v>
      </c>
      <c r="E632">
        <v>21403</v>
      </c>
      <c r="F632" t="s">
        <v>23</v>
      </c>
      <c r="G632" t="s">
        <v>89</v>
      </c>
      <c r="H632">
        <v>361</v>
      </c>
      <c r="I632" t="s">
        <v>61</v>
      </c>
      <c r="J632">
        <f>VLOOKUP(I632,Key!$A$1:$C$72,2,FALSE)</f>
        <v>43.058619999999998</v>
      </c>
      <c r="K632">
        <f>VLOOKUP(I632,Key!$A$1:$C$72,3,FALSE)</f>
        <v>-87.885319999999993</v>
      </c>
      <c r="L632" t="s">
        <v>39</v>
      </c>
      <c r="M632">
        <f>VLOOKUP(L632,Key!$A$1:$C$72,2,FALSE)</f>
        <v>43.03913</v>
      </c>
      <c r="N632">
        <f>VLOOKUP(L632,Key!$A$1:$C$72,3,FALSE)</f>
        <v>-87.916150000000002</v>
      </c>
      <c r="O632">
        <v>23</v>
      </c>
      <c r="P632">
        <v>0</v>
      </c>
      <c r="Q632">
        <v>3.5</v>
      </c>
      <c r="R632">
        <v>3.3</v>
      </c>
      <c r="S632">
        <v>138</v>
      </c>
      <c r="T632">
        <f t="shared" si="89"/>
        <v>-1</v>
      </c>
      <c r="U632" s="1">
        <v>42825</v>
      </c>
      <c r="V632" s="3">
        <f t="shared" si="83"/>
        <v>42795</v>
      </c>
      <c r="W632" s="4">
        <f t="shared" si="90"/>
        <v>42825</v>
      </c>
      <c r="X632" s="1" t="str">
        <f t="shared" si="84"/>
        <v>Friday</v>
      </c>
      <c r="Y632" s="2">
        <v>0.80883101851851846</v>
      </c>
      <c r="Z632" s="2">
        <f t="shared" si="85"/>
        <v>0.79166666666666663</v>
      </c>
      <c r="AA632">
        <f>1</f>
        <v>1</v>
      </c>
      <c r="AB632" s="1">
        <v>42825</v>
      </c>
      <c r="AC632" s="3">
        <f t="shared" si="86"/>
        <v>42795</v>
      </c>
      <c r="AD632" s="4">
        <f t="shared" si="91"/>
        <v>42825</v>
      </c>
      <c r="AE632" s="1" t="str">
        <f t="shared" si="87"/>
        <v>Friday</v>
      </c>
      <c r="AF632" s="2">
        <v>0.82482638888888893</v>
      </c>
      <c r="AG632" s="2">
        <f t="shared" si="88"/>
        <v>0.83333333333333326</v>
      </c>
      <c r="AH632" t="s">
        <v>27</v>
      </c>
    </row>
    <row r="633" spans="1:34" x14ac:dyDescent="0.25">
      <c r="A633">
        <v>1559369</v>
      </c>
      <c r="B633" t="s">
        <v>88</v>
      </c>
      <c r="F633" t="s">
        <v>23</v>
      </c>
      <c r="G633" t="s">
        <v>89</v>
      </c>
      <c r="H633">
        <v>5714</v>
      </c>
      <c r="I633" t="s">
        <v>59</v>
      </c>
      <c r="J633">
        <f>VLOOKUP(I633,Key!$A$1:$C$72,2,FALSE)</f>
        <v>43.060580000000002</v>
      </c>
      <c r="K633">
        <f>VLOOKUP(I633,Key!$A$1:$C$72,3,FALSE)</f>
        <v>-87.998589999999993</v>
      </c>
      <c r="L633" t="s">
        <v>59</v>
      </c>
      <c r="M633">
        <f>VLOOKUP(L633,Key!$A$1:$C$72,2,FALSE)</f>
        <v>43.060580000000002</v>
      </c>
      <c r="N633">
        <f>VLOOKUP(L633,Key!$A$1:$C$72,3,FALSE)</f>
        <v>-87.998589999999993</v>
      </c>
      <c r="O633">
        <v>3</v>
      </c>
      <c r="P633">
        <v>0</v>
      </c>
      <c r="Q633">
        <v>0.5</v>
      </c>
      <c r="R633">
        <v>0.4</v>
      </c>
      <c r="S633">
        <v>18</v>
      </c>
      <c r="T633">
        <f t="shared" si="89"/>
        <v>-1</v>
      </c>
      <c r="U633" s="1">
        <v>42825</v>
      </c>
      <c r="V633" s="3">
        <f t="shared" si="83"/>
        <v>42795</v>
      </c>
      <c r="W633" s="4">
        <f t="shared" si="90"/>
        <v>42825</v>
      </c>
      <c r="X633" s="1" t="str">
        <f t="shared" si="84"/>
        <v>Friday</v>
      </c>
      <c r="Y633" s="2">
        <v>0.88002314814814808</v>
      </c>
      <c r="Z633" s="2">
        <f t="shared" si="85"/>
        <v>0.875</v>
      </c>
      <c r="AA633">
        <f>1</f>
        <v>1</v>
      </c>
      <c r="AB633" s="1">
        <v>42825</v>
      </c>
      <c r="AC633" s="3">
        <f t="shared" si="86"/>
        <v>42795</v>
      </c>
      <c r="AD633" s="4">
        <f t="shared" si="91"/>
        <v>42825</v>
      </c>
      <c r="AE633" s="1" t="str">
        <f t="shared" si="87"/>
        <v>Friday</v>
      </c>
      <c r="AF633" s="2">
        <v>0.88243055555555561</v>
      </c>
      <c r="AG633" s="2">
        <f t="shared" si="88"/>
        <v>0.875</v>
      </c>
      <c r="AH633" t="s">
        <v>35</v>
      </c>
    </row>
    <row r="634" spans="1:34" x14ac:dyDescent="0.25">
      <c r="A634">
        <v>1443006</v>
      </c>
      <c r="B634" t="s">
        <v>88</v>
      </c>
      <c r="E634">
        <v>54476</v>
      </c>
      <c r="F634" t="s">
        <v>23</v>
      </c>
      <c r="G634" t="s">
        <v>89</v>
      </c>
      <c r="H634">
        <v>5537</v>
      </c>
      <c r="I634" t="s">
        <v>74</v>
      </c>
      <c r="J634">
        <f>VLOOKUP(I634,Key!$A$1:$C$72,2,FALSE)</f>
        <v>43.040154000000001</v>
      </c>
      <c r="K634">
        <f>VLOOKUP(I634,Key!$A$1:$C$72,3,FALSE)</f>
        <v>-87.932113000000001</v>
      </c>
      <c r="L634" t="s">
        <v>77</v>
      </c>
      <c r="M634">
        <f>VLOOKUP(L634,Key!$A$1:$C$72,2,FALSE)</f>
        <v>43.074655999999997</v>
      </c>
      <c r="N634">
        <f>VLOOKUP(L634,Key!$A$1:$C$72,3,FALSE)</f>
        <v>-87.889011999999994</v>
      </c>
      <c r="O634">
        <v>36</v>
      </c>
      <c r="P634">
        <v>6</v>
      </c>
      <c r="Q634">
        <v>5.4</v>
      </c>
      <c r="R634">
        <v>5.0999999999999996</v>
      </c>
      <c r="S634">
        <v>216</v>
      </c>
      <c r="T634">
        <f t="shared" si="89"/>
        <v>-1</v>
      </c>
      <c r="U634" s="1">
        <v>42797</v>
      </c>
      <c r="V634" s="3">
        <f t="shared" si="83"/>
        <v>42795</v>
      </c>
      <c r="W634" s="4">
        <f t="shared" si="90"/>
        <v>42797</v>
      </c>
      <c r="X634" s="1" t="str">
        <f t="shared" si="84"/>
        <v>Friday</v>
      </c>
      <c r="Y634" s="2">
        <v>0.17561342592592591</v>
      </c>
      <c r="Z634" s="2">
        <f t="shared" si="85"/>
        <v>0.16666666666666666</v>
      </c>
      <c r="AA634">
        <f>1</f>
        <v>1</v>
      </c>
      <c r="AB634" s="1">
        <v>42797</v>
      </c>
      <c r="AC634" s="3">
        <f t="shared" si="86"/>
        <v>42795</v>
      </c>
      <c r="AD634" s="4">
        <f t="shared" si="91"/>
        <v>42797</v>
      </c>
      <c r="AE634" s="1" t="str">
        <f t="shared" si="87"/>
        <v>Friday</v>
      </c>
      <c r="AF634" s="2">
        <v>0.2005902777777778</v>
      </c>
      <c r="AG634" s="2">
        <f t="shared" si="88"/>
        <v>0.20833333333333331</v>
      </c>
      <c r="AH634" t="s">
        <v>27</v>
      </c>
    </row>
    <row r="635" spans="1:34" x14ac:dyDescent="0.25">
      <c r="A635">
        <v>1524970</v>
      </c>
      <c r="B635" t="s">
        <v>88</v>
      </c>
      <c r="E635">
        <v>53154</v>
      </c>
      <c r="F635" t="s">
        <v>23</v>
      </c>
      <c r="G635" t="s">
        <v>89</v>
      </c>
      <c r="H635">
        <v>5460</v>
      </c>
      <c r="I635" t="s">
        <v>50</v>
      </c>
      <c r="J635">
        <f>VLOOKUP(I635,Key!$A$1:$C$72,2,FALSE)</f>
        <v>43.052549999999997</v>
      </c>
      <c r="K635">
        <f>VLOOKUP(I635,Key!$A$1:$C$72,3,FALSE)</f>
        <v>-87.909329999999997</v>
      </c>
      <c r="L635" t="s">
        <v>50</v>
      </c>
      <c r="M635">
        <f>VLOOKUP(L635,Key!$A$1:$C$72,2,FALSE)</f>
        <v>43.052549999999997</v>
      </c>
      <c r="N635">
        <f>VLOOKUP(L635,Key!$A$1:$C$72,3,FALSE)</f>
        <v>-87.909329999999997</v>
      </c>
      <c r="O635">
        <v>5</v>
      </c>
      <c r="P635">
        <v>3</v>
      </c>
      <c r="Q635">
        <v>0.8</v>
      </c>
      <c r="R635">
        <v>0.7</v>
      </c>
      <c r="S635">
        <v>30</v>
      </c>
      <c r="T635">
        <f t="shared" si="89"/>
        <v>-1</v>
      </c>
      <c r="U635" s="1">
        <v>42797</v>
      </c>
      <c r="V635" s="3">
        <f t="shared" si="83"/>
        <v>42795</v>
      </c>
      <c r="W635" s="4">
        <f t="shared" si="90"/>
        <v>42797</v>
      </c>
      <c r="X635" s="1" t="str">
        <f t="shared" si="84"/>
        <v>Friday</v>
      </c>
      <c r="Y635" s="2">
        <v>0.56217592592592591</v>
      </c>
      <c r="Z635" s="2">
        <f t="shared" si="85"/>
        <v>0.54166666666666663</v>
      </c>
      <c r="AA635">
        <f>1</f>
        <v>1</v>
      </c>
      <c r="AB635" s="1">
        <v>42797</v>
      </c>
      <c r="AC635" s="3">
        <f t="shared" si="86"/>
        <v>42795</v>
      </c>
      <c r="AD635" s="4">
        <f t="shared" si="91"/>
        <v>42797</v>
      </c>
      <c r="AE635" s="1" t="str">
        <f t="shared" si="87"/>
        <v>Friday</v>
      </c>
      <c r="AF635" s="2">
        <v>0.56527777777777777</v>
      </c>
      <c r="AG635" s="2">
        <f t="shared" si="88"/>
        <v>0.58333333333333326</v>
      </c>
      <c r="AH635" t="s">
        <v>35</v>
      </c>
    </row>
    <row r="636" spans="1:34" x14ac:dyDescent="0.25">
      <c r="A636">
        <v>1525167</v>
      </c>
      <c r="B636" t="s">
        <v>88</v>
      </c>
      <c r="E636">
        <v>53223</v>
      </c>
      <c r="F636" t="s">
        <v>23</v>
      </c>
      <c r="G636" t="s">
        <v>89</v>
      </c>
      <c r="H636">
        <v>11047</v>
      </c>
      <c r="I636" t="s">
        <v>63</v>
      </c>
      <c r="J636">
        <f>VLOOKUP(I636,Key!$A$1:$C$72,2,FALSE)</f>
        <v>43.078530000000001</v>
      </c>
      <c r="K636">
        <f>VLOOKUP(I636,Key!$A$1:$C$72,3,FALSE)</f>
        <v>-87.882620000000003</v>
      </c>
      <c r="L636" t="s">
        <v>77</v>
      </c>
      <c r="M636">
        <f>VLOOKUP(L636,Key!$A$1:$C$72,2,FALSE)</f>
        <v>43.074655999999997</v>
      </c>
      <c r="N636">
        <f>VLOOKUP(L636,Key!$A$1:$C$72,3,FALSE)</f>
        <v>-87.889011999999994</v>
      </c>
      <c r="O636">
        <v>5</v>
      </c>
      <c r="P636">
        <v>3</v>
      </c>
      <c r="Q636">
        <v>0.8</v>
      </c>
      <c r="R636">
        <v>0.7</v>
      </c>
      <c r="S636">
        <v>30</v>
      </c>
      <c r="T636">
        <f t="shared" si="89"/>
        <v>-1</v>
      </c>
      <c r="U636" s="1">
        <v>42797</v>
      </c>
      <c r="V636" s="3">
        <f t="shared" si="83"/>
        <v>42795</v>
      </c>
      <c r="W636" s="4">
        <f t="shared" si="90"/>
        <v>42797</v>
      </c>
      <c r="X636" s="1" t="str">
        <f t="shared" si="84"/>
        <v>Friday</v>
      </c>
      <c r="Y636" s="2">
        <v>0.65553240740740748</v>
      </c>
      <c r="Z636" s="2">
        <f t="shared" si="85"/>
        <v>0.66666666666666663</v>
      </c>
      <c r="AA636">
        <f>1</f>
        <v>1</v>
      </c>
      <c r="AB636" s="1">
        <v>42797</v>
      </c>
      <c r="AC636" s="3">
        <f t="shared" si="86"/>
        <v>42795</v>
      </c>
      <c r="AD636" s="4">
        <f t="shared" si="91"/>
        <v>42797</v>
      </c>
      <c r="AE636" s="1" t="str">
        <f t="shared" si="87"/>
        <v>Friday</v>
      </c>
      <c r="AF636" s="2">
        <v>0.65871527777777772</v>
      </c>
      <c r="AG636" s="2">
        <f t="shared" si="88"/>
        <v>0.66666666666666663</v>
      </c>
      <c r="AH636" t="s">
        <v>27</v>
      </c>
    </row>
    <row r="637" spans="1:34" x14ac:dyDescent="0.25">
      <c r="A637">
        <v>1526603</v>
      </c>
      <c r="B637" t="s">
        <v>88</v>
      </c>
      <c r="E637">
        <v>53150</v>
      </c>
      <c r="F637" t="s">
        <v>23</v>
      </c>
      <c r="G637" t="s">
        <v>89</v>
      </c>
      <c r="H637">
        <v>11101</v>
      </c>
      <c r="I637" t="s">
        <v>41</v>
      </c>
      <c r="J637">
        <f>VLOOKUP(I637,Key!$A$1:$C$72,2,FALSE)</f>
        <v>43.04824</v>
      </c>
      <c r="K637">
        <f>VLOOKUP(I637,Key!$A$1:$C$72,3,FALSE)</f>
        <v>-87.904970000000006</v>
      </c>
      <c r="L637" t="s">
        <v>41</v>
      </c>
      <c r="M637">
        <f>VLOOKUP(L637,Key!$A$1:$C$72,2,FALSE)</f>
        <v>43.04824</v>
      </c>
      <c r="N637">
        <f>VLOOKUP(L637,Key!$A$1:$C$72,3,FALSE)</f>
        <v>-87.904970000000006</v>
      </c>
      <c r="O637">
        <v>40</v>
      </c>
      <c r="P637">
        <v>6</v>
      </c>
      <c r="Q637">
        <v>6</v>
      </c>
      <c r="R637">
        <v>5.7</v>
      </c>
      <c r="S637">
        <v>240</v>
      </c>
      <c r="T637">
        <f t="shared" si="89"/>
        <v>-1</v>
      </c>
      <c r="U637" s="1">
        <v>42798</v>
      </c>
      <c r="V637" s="3">
        <f t="shared" si="83"/>
        <v>42795</v>
      </c>
      <c r="W637" s="4">
        <f t="shared" si="90"/>
        <v>42798</v>
      </c>
      <c r="X637" s="1" t="str">
        <f t="shared" si="84"/>
        <v>Saturday</v>
      </c>
      <c r="Y637" s="2">
        <v>0.72912037037037036</v>
      </c>
      <c r="Z637" s="2">
        <f t="shared" si="85"/>
        <v>0.70833333333333326</v>
      </c>
      <c r="AA637">
        <f>1</f>
        <v>1</v>
      </c>
      <c r="AB637" s="1">
        <v>42798</v>
      </c>
      <c r="AC637" s="3">
        <f t="shared" si="86"/>
        <v>42795</v>
      </c>
      <c r="AD637" s="4">
        <f t="shared" si="91"/>
        <v>42798</v>
      </c>
      <c r="AE637" s="1" t="str">
        <f t="shared" si="87"/>
        <v>Saturday</v>
      </c>
      <c r="AF637" s="2">
        <v>0.75631944444444443</v>
      </c>
      <c r="AG637" s="2">
        <f t="shared" si="88"/>
        <v>0.75</v>
      </c>
      <c r="AH637" t="s">
        <v>35</v>
      </c>
    </row>
    <row r="638" spans="1:34" x14ac:dyDescent="0.25">
      <c r="A638">
        <v>1368475</v>
      </c>
      <c r="B638" t="s">
        <v>88</v>
      </c>
      <c r="E638">
        <v>60666</v>
      </c>
      <c r="F638" t="s">
        <v>23</v>
      </c>
      <c r="G638" t="s">
        <v>89</v>
      </c>
      <c r="H638">
        <v>338</v>
      </c>
      <c r="I638" t="s">
        <v>81</v>
      </c>
      <c r="J638">
        <f>VLOOKUP(I638,Key!$A$1:$C$72,2,FALSE)</f>
        <v>43.06033</v>
      </c>
      <c r="K638">
        <f>VLOOKUP(I638,Key!$A$1:$C$72,3,FALSE)</f>
        <v>-87.89546</v>
      </c>
      <c r="L638" t="s">
        <v>48</v>
      </c>
      <c r="M638">
        <f>VLOOKUP(L638,Key!$A$1:$C$72,2,FALSE)</f>
        <v>43.05097</v>
      </c>
      <c r="N638">
        <f>VLOOKUP(L638,Key!$A$1:$C$72,3,FALSE)</f>
        <v>-87.906440000000003</v>
      </c>
      <c r="O638">
        <v>8</v>
      </c>
      <c r="P638">
        <v>3</v>
      </c>
      <c r="Q638">
        <v>1.2</v>
      </c>
      <c r="R638">
        <v>1.1000000000000001</v>
      </c>
      <c r="S638">
        <v>48</v>
      </c>
      <c r="T638">
        <f t="shared" si="89"/>
        <v>-1</v>
      </c>
      <c r="U638" s="1">
        <v>42798</v>
      </c>
      <c r="V638" s="3">
        <f t="shared" si="83"/>
        <v>42795</v>
      </c>
      <c r="W638" s="4">
        <f t="shared" si="90"/>
        <v>42798</v>
      </c>
      <c r="X638" s="1" t="str">
        <f t="shared" si="84"/>
        <v>Saturday</v>
      </c>
      <c r="Y638" s="2">
        <v>0.96134259259259258</v>
      </c>
      <c r="Z638" s="2">
        <f t="shared" si="85"/>
        <v>0.95833333333333326</v>
      </c>
      <c r="AA638">
        <f>1</f>
        <v>1</v>
      </c>
      <c r="AB638" s="1">
        <v>42798</v>
      </c>
      <c r="AC638" s="3">
        <f t="shared" si="86"/>
        <v>42795</v>
      </c>
      <c r="AD638" s="4">
        <f t="shared" si="91"/>
        <v>42798</v>
      </c>
      <c r="AE638" s="1" t="str">
        <f t="shared" si="87"/>
        <v>Saturday</v>
      </c>
      <c r="AF638" s="2">
        <v>0.96671296296296294</v>
      </c>
      <c r="AG638" s="2">
        <f t="shared" si="88"/>
        <v>0.95833333333333326</v>
      </c>
      <c r="AH638" t="s">
        <v>27</v>
      </c>
    </row>
    <row r="639" spans="1:34" x14ac:dyDescent="0.25">
      <c r="A639">
        <v>1526854</v>
      </c>
      <c r="B639" t="s">
        <v>88</v>
      </c>
      <c r="E639">
        <v>77401</v>
      </c>
      <c r="F639" t="s">
        <v>23</v>
      </c>
      <c r="G639" t="s">
        <v>89</v>
      </c>
      <c r="H639">
        <v>28</v>
      </c>
      <c r="I639" t="s">
        <v>39</v>
      </c>
      <c r="J639">
        <f>VLOOKUP(I639,Key!$A$1:$C$72,2,FALSE)</f>
        <v>43.03913</v>
      </c>
      <c r="K639">
        <f>VLOOKUP(I639,Key!$A$1:$C$72,3,FALSE)</f>
        <v>-87.916150000000002</v>
      </c>
      <c r="L639" t="s">
        <v>39</v>
      </c>
      <c r="M639">
        <f>VLOOKUP(L639,Key!$A$1:$C$72,2,FALSE)</f>
        <v>43.03913</v>
      </c>
      <c r="N639">
        <f>VLOOKUP(L639,Key!$A$1:$C$72,3,FALSE)</f>
        <v>-87.916150000000002</v>
      </c>
      <c r="O639">
        <v>65</v>
      </c>
      <c r="P639">
        <v>9</v>
      </c>
      <c r="Q639">
        <v>9.8000000000000007</v>
      </c>
      <c r="R639">
        <v>9.3000000000000007</v>
      </c>
      <c r="S639">
        <v>390</v>
      </c>
      <c r="T639">
        <f t="shared" si="89"/>
        <v>-1</v>
      </c>
      <c r="U639" s="1">
        <v>42799</v>
      </c>
      <c r="V639" s="3">
        <f t="shared" si="83"/>
        <v>42795</v>
      </c>
      <c r="W639" s="4">
        <f t="shared" si="90"/>
        <v>42799</v>
      </c>
      <c r="X639" s="1" t="str">
        <f t="shared" si="84"/>
        <v>Sunday</v>
      </c>
      <c r="Y639" s="2">
        <v>0.38945601851851852</v>
      </c>
      <c r="Z639" s="2">
        <f t="shared" si="85"/>
        <v>0.375</v>
      </c>
      <c r="AA639">
        <f>1</f>
        <v>1</v>
      </c>
      <c r="AB639" s="1">
        <v>42799</v>
      </c>
      <c r="AC639" s="3">
        <f t="shared" si="86"/>
        <v>42795</v>
      </c>
      <c r="AD639" s="4">
        <f t="shared" si="91"/>
        <v>42799</v>
      </c>
      <c r="AE639" s="1" t="str">
        <f t="shared" si="87"/>
        <v>Sunday</v>
      </c>
      <c r="AF639" s="2">
        <v>0.43468749999999995</v>
      </c>
      <c r="AG639" s="2">
        <f t="shared" si="88"/>
        <v>0.41666666666666663</v>
      </c>
      <c r="AH639" t="s">
        <v>35</v>
      </c>
    </row>
    <row r="640" spans="1:34" x14ac:dyDescent="0.25">
      <c r="A640">
        <v>1526854</v>
      </c>
      <c r="B640" t="s">
        <v>88</v>
      </c>
      <c r="E640">
        <v>77401</v>
      </c>
      <c r="F640" t="s">
        <v>23</v>
      </c>
      <c r="G640" t="s">
        <v>89</v>
      </c>
      <c r="H640">
        <v>45</v>
      </c>
      <c r="I640" t="s">
        <v>39</v>
      </c>
      <c r="J640">
        <f>VLOOKUP(I640,Key!$A$1:$C$72,2,FALSE)</f>
        <v>43.03913</v>
      </c>
      <c r="K640">
        <f>VLOOKUP(I640,Key!$A$1:$C$72,3,FALSE)</f>
        <v>-87.916150000000002</v>
      </c>
      <c r="L640" t="s">
        <v>39</v>
      </c>
      <c r="M640">
        <f>VLOOKUP(L640,Key!$A$1:$C$72,2,FALSE)</f>
        <v>43.03913</v>
      </c>
      <c r="N640">
        <f>VLOOKUP(L640,Key!$A$1:$C$72,3,FALSE)</f>
        <v>-87.916150000000002</v>
      </c>
      <c r="O640">
        <v>64</v>
      </c>
      <c r="P640">
        <v>6</v>
      </c>
      <c r="Q640">
        <v>9.6</v>
      </c>
      <c r="R640">
        <v>9.1</v>
      </c>
      <c r="S640">
        <v>384</v>
      </c>
      <c r="T640">
        <f t="shared" si="89"/>
        <v>-1</v>
      </c>
      <c r="U640" s="1">
        <v>42799</v>
      </c>
      <c r="V640" s="3">
        <f t="shared" si="83"/>
        <v>42795</v>
      </c>
      <c r="W640" s="4">
        <f t="shared" si="90"/>
        <v>42799</v>
      </c>
      <c r="X640" s="1" t="str">
        <f t="shared" si="84"/>
        <v>Sunday</v>
      </c>
      <c r="Y640" s="2">
        <v>0.38980324074074074</v>
      </c>
      <c r="Z640" s="2">
        <f t="shared" si="85"/>
        <v>0.375</v>
      </c>
      <c r="AA640">
        <f>1</f>
        <v>1</v>
      </c>
      <c r="AB640" s="1">
        <v>42799</v>
      </c>
      <c r="AC640" s="3">
        <f t="shared" si="86"/>
        <v>42795</v>
      </c>
      <c r="AD640" s="4">
        <f t="shared" si="91"/>
        <v>42799</v>
      </c>
      <c r="AE640" s="1" t="str">
        <f t="shared" si="87"/>
        <v>Sunday</v>
      </c>
      <c r="AF640" s="2">
        <v>0.43464120370370374</v>
      </c>
      <c r="AG640" s="2">
        <f t="shared" si="88"/>
        <v>0.41666666666666663</v>
      </c>
      <c r="AH640" t="s">
        <v>35</v>
      </c>
    </row>
    <row r="641" spans="1:34" x14ac:dyDescent="0.25">
      <c r="A641">
        <v>1514955</v>
      </c>
      <c r="B641" t="s">
        <v>88</v>
      </c>
      <c r="E641">
        <v>53202</v>
      </c>
      <c r="F641" t="s">
        <v>23</v>
      </c>
      <c r="G641" t="s">
        <v>89</v>
      </c>
      <c r="H641">
        <v>5544</v>
      </c>
      <c r="I641" t="s">
        <v>34</v>
      </c>
      <c r="J641">
        <f>VLOOKUP(I641,Key!$A$1:$C$72,2,FALSE)</f>
        <v>43.036900000000003</v>
      </c>
      <c r="K641">
        <f>VLOOKUP(I641,Key!$A$1:$C$72,3,FALSE)</f>
        <v>-87.89667</v>
      </c>
      <c r="L641" t="s">
        <v>34</v>
      </c>
      <c r="M641">
        <f>VLOOKUP(L641,Key!$A$1:$C$72,2,FALSE)</f>
        <v>43.036900000000003</v>
      </c>
      <c r="N641">
        <f>VLOOKUP(L641,Key!$A$1:$C$72,3,FALSE)</f>
        <v>-87.89667</v>
      </c>
      <c r="O641">
        <v>26</v>
      </c>
      <c r="P641">
        <v>3</v>
      </c>
      <c r="Q641">
        <v>3.9</v>
      </c>
      <c r="R641">
        <v>3.7</v>
      </c>
      <c r="S641">
        <v>156</v>
      </c>
      <c r="T641">
        <f t="shared" si="89"/>
        <v>-1</v>
      </c>
      <c r="U641" s="1">
        <v>42799</v>
      </c>
      <c r="V641" s="3">
        <f t="shared" si="83"/>
        <v>42795</v>
      </c>
      <c r="W641" s="4">
        <f t="shared" si="90"/>
        <v>42799</v>
      </c>
      <c r="X641" s="1" t="str">
        <f t="shared" si="84"/>
        <v>Sunday</v>
      </c>
      <c r="Y641" s="2">
        <v>0.50253472222222217</v>
      </c>
      <c r="Z641" s="2">
        <f t="shared" si="85"/>
        <v>0.5</v>
      </c>
      <c r="AA641">
        <f>1</f>
        <v>1</v>
      </c>
      <c r="AB641" s="1">
        <v>42799</v>
      </c>
      <c r="AC641" s="3">
        <f t="shared" si="86"/>
        <v>42795</v>
      </c>
      <c r="AD641" s="4">
        <f t="shared" si="91"/>
        <v>42799</v>
      </c>
      <c r="AE641" s="1" t="str">
        <f t="shared" si="87"/>
        <v>Sunday</v>
      </c>
      <c r="AF641" s="2">
        <v>0.52025462962962965</v>
      </c>
      <c r="AG641" s="2">
        <f t="shared" si="88"/>
        <v>0.5</v>
      </c>
      <c r="AH641" t="s">
        <v>35</v>
      </c>
    </row>
    <row r="642" spans="1:34" x14ac:dyDescent="0.25">
      <c r="A642">
        <v>1527160</v>
      </c>
      <c r="B642" t="s">
        <v>88</v>
      </c>
      <c r="E642">
        <v>6033</v>
      </c>
      <c r="F642" t="s">
        <v>23</v>
      </c>
      <c r="G642" t="s">
        <v>89</v>
      </c>
      <c r="H642">
        <v>1</v>
      </c>
      <c r="I642" t="s">
        <v>74</v>
      </c>
      <c r="J642">
        <f>VLOOKUP(I642,Key!$A$1:$C$72,2,FALSE)</f>
        <v>43.040154000000001</v>
      </c>
      <c r="K642">
        <f>VLOOKUP(I642,Key!$A$1:$C$72,3,FALSE)</f>
        <v>-87.932113000000001</v>
      </c>
      <c r="L642" t="s">
        <v>62</v>
      </c>
      <c r="M642">
        <f>VLOOKUP(L642,Key!$A$1:$C$72,2,FALSE)</f>
        <v>43.058010000000003</v>
      </c>
      <c r="N642">
        <f>VLOOKUP(L642,Key!$A$1:$C$72,3,FALSE)</f>
        <v>-87.877300000000005</v>
      </c>
      <c r="O642">
        <v>41</v>
      </c>
      <c r="P642">
        <v>6</v>
      </c>
      <c r="Q642">
        <v>6.2</v>
      </c>
      <c r="R642">
        <v>5.8</v>
      </c>
      <c r="S642">
        <v>246</v>
      </c>
      <c r="T642">
        <f t="shared" si="89"/>
        <v>-1</v>
      </c>
      <c r="U642" s="1">
        <v>42799</v>
      </c>
      <c r="V642" s="3">
        <f t="shared" ref="V642:V705" si="92">DATE(YEAR(U642), MONTH(U642), 1)</f>
        <v>42795</v>
      </c>
      <c r="W642" s="4">
        <f t="shared" si="90"/>
        <v>42799</v>
      </c>
      <c r="X642" s="1" t="str">
        <f t="shared" ref="X642:X705" si="93">TEXT(W642,"dddd")</f>
        <v>Sunday</v>
      </c>
      <c r="Y642" s="2">
        <v>0.52969907407407402</v>
      </c>
      <c r="Z642" s="2">
        <f t="shared" ref="Z642:Z705" si="94">MROUND(Y642, "1:00")</f>
        <v>0.54166666666666663</v>
      </c>
      <c r="AA642">
        <f>1</f>
        <v>1</v>
      </c>
      <c r="AB642" s="1">
        <v>42799</v>
      </c>
      <c r="AC642" s="3">
        <f t="shared" ref="AC642:AC705" si="95">DATE(YEAR(AB642), MONTH(AB642), 1)</f>
        <v>42795</v>
      </c>
      <c r="AD642" s="4">
        <f t="shared" si="91"/>
        <v>42799</v>
      </c>
      <c r="AE642" s="1" t="str">
        <f t="shared" ref="AE642:AE705" si="96">TEXT(AD642,"dddd")</f>
        <v>Sunday</v>
      </c>
      <c r="AF642" s="2">
        <v>0.55809027777777775</v>
      </c>
      <c r="AG642" s="2">
        <f t="shared" ref="AG642:AG705" si="97">MROUND(AF642, "1:00")</f>
        <v>0.54166666666666663</v>
      </c>
      <c r="AH642" t="s">
        <v>27</v>
      </c>
    </row>
    <row r="643" spans="1:34" x14ac:dyDescent="0.25">
      <c r="A643">
        <v>1527240</v>
      </c>
      <c r="B643" t="s">
        <v>88</v>
      </c>
      <c r="F643" t="s">
        <v>23</v>
      </c>
      <c r="G643" t="s">
        <v>89</v>
      </c>
      <c r="H643">
        <v>11</v>
      </c>
      <c r="I643" t="s">
        <v>61</v>
      </c>
      <c r="J643">
        <f>VLOOKUP(I643,Key!$A$1:$C$72,2,FALSE)</f>
        <v>43.058619999999998</v>
      </c>
      <c r="K643">
        <f>VLOOKUP(I643,Key!$A$1:$C$72,3,FALSE)</f>
        <v>-87.885319999999993</v>
      </c>
      <c r="L643" t="s">
        <v>31</v>
      </c>
      <c r="M643">
        <f>VLOOKUP(L643,Key!$A$1:$C$72,2,FALSE)</f>
        <v>43.03519</v>
      </c>
      <c r="N643">
        <f>VLOOKUP(L643,Key!$A$1:$C$72,3,FALSE)</f>
        <v>-87.907390000000007</v>
      </c>
      <c r="O643">
        <v>32</v>
      </c>
      <c r="P643">
        <v>3</v>
      </c>
      <c r="Q643">
        <v>4.8</v>
      </c>
      <c r="R643">
        <v>4.5999999999999996</v>
      </c>
      <c r="S643">
        <v>192</v>
      </c>
      <c r="T643">
        <f t="shared" ref="T643:T706" si="98">-1</f>
        <v>-1</v>
      </c>
      <c r="U643" s="1">
        <v>42799</v>
      </c>
      <c r="V643" s="3">
        <f t="shared" si="92"/>
        <v>42795</v>
      </c>
      <c r="W643" s="4">
        <f t="shared" ref="W643:W706" si="99">U643</f>
        <v>42799</v>
      </c>
      <c r="X643" s="1" t="str">
        <f t="shared" si="93"/>
        <v>Sunday</v>
      </c>
      <c r="Y643" s="2">
        <v>0.54761574074074071</v>
      </c>
      <c r="Z643" s="2">
        <f t="shared" si="94"/>
        <v>0.54166666666666663</v>
      </c>
      <c r="AA643">
        <f>1</f>
        <v>1</v>
      </c>
      <c r="AB643" s="1">
        <v>42799</v>
      </c>
      <c r="AC643" s="3">
        <f t="shared" si="95"/>
        <v>42795</v>
      </c>
      <c r="AD643" s="4">
        <f t="shared" ref="AD643:AD706" si="100">AB643</f>
        <v>42799</v>
      </c>
      <c r="AE643" s="1" t="str">
        <f t="shared" si="96"/>
        <v>Sunday</v>
      </c>
      <c r="AF643" s="2">
        <v>0.5695486111111111</v>
      </c>
      <c r="AG643" s="2">
        <f t="shared" si="97"/>
        <v>0.58333333333333326</v>
      </c>
      <c r="AH643" t="s">
        <v>27</v>
      </c>
    </row>
    <row r="644" spans="1:34" x14ac:dyDescent="0.25">
      <c r="A644">
        <v>1527421</v>
      </c>
      <c r="B644" t="s">
        <v>88</v>
      </c>
      <c r="E644">
        <v>52162</v>
      </c>
      <c r="F644" t="s">
        <v>23</v>
      </c>
      <c r="G644" t="s">
        <v>89</v>
      </c>
      <c r="H644">
        <v>11130</v>
      </c>
      <c r="I644" t="s">
        <v>73</v>
      </c>
      <c r="J644">
        <f>VLOOKUP(I644,Key!$A$1:$C$72,2,FALSE)</f>
        <v>43.040349999999997</v>
      </c>
      <c r="K644">
        <f>VLOOKUP(I644,Key!$A$1:$C$72,3,FALSE)</f>
        <v>-87.920760000000001</v>
      </c>
      <c r="L644" t="s">
        <v>34</v>
      </c>
      <c r="M644">
        <f>VLOOKUP(L644,Key!$A$1:$C$72,2,FALSE)</f>
        <v>43.036900000000003</v>
      </c>
      <c r="N644">
        <f>VLOOKUP(L644,Key!$A$1:$C$72,3,FALSE)</f>
        <v>-87.89667</v>
      </c>
      <c r="O644">
        <v>63</v>
      </c>
      <c r="P644">
        <v>6</v>
      </c>
      <c r="Q644">
        <v>9.5</v>
      </c>
      <c r="R644">
        <v>9</v>
      </c>
      <c r="S644">
        <v>378</v>
      </c>
      <c r="T644">
        <f t="shared" si="98"/>
        <v>-1</v>
      </c>
      <c r="U644" s="1">
        <v>42799</v>
      </c>
      <c r="V644" s="3">
        <f t="shared" si="92"/>
        <v>42795</v>
      </c>
      <c r="W644" s="4">
        <f t="shared" si="99"/>
        <v>42799</v>
      </c>
      <c r="X644" s="1" t="str">
        <f t="shared" si="93"/>
        <v>Sunday</v>
      </c>
      <c r="Y644" s="2">
        <v>0.58556712962962965</v>
      </c>
      <c r="Z644" s="2">
        <f t="shared" si="94"/>
        <v>0.58333333333333326</v>
      </c>
      <c r="AA644">
        <f>1</f>
        <v>1</v>
      </c>
      <c r="AB644" s="1">
        <v>42799</v>
      </c>
      <c r="AC644" s="3">
        <f t="shared" si="95"/>
        <v>42795</v>
      </c>
      <c r="AD644" s="4">
        <f t="shared" si="100"/>
        <v>42799</v>
      </c>
      <c r="AE644" s="1" t="str">
        <f t="shared" si="96"/>
        <v>Sunday</v>
      </c>
      <c r="AF644" s="2">
        <v>0.62958333333333327</v>
      </c>
      <c r="AG644" s="2">
        <f t="shared" si="97"/>
        <v>0.625</v>
      </c>
      <c r="AH644" t="s">
        <v>27</v>
      </c>
    </row>
    <row r="645" spans="1:34" x14ac:dyDescent="0.25">
      <c r="A645">
        <v>1527613</v>
      </c>
      <c r="B645" t="s">
        <v>88</v>
      </c>
      <c r="E645">
        <v>53213</v>
      </c>
      <c r="F645" t="s">
        <v>23</v>
      </c>
      <c r="G645" t="s">
        <v>89</v>
      </c>
      <c r="H645">
        <v>5461</v>
      </c>
      <c r="I645" t="s">
        <v>68</v>
      </c>
      <c r="J645">
        <f>VLOOKUP(I645,Key!$A$1:$C$72,2,FALSE)</f>
        <v>43.04804</v>
      </c>
      <c r="K645">
        <f>VLOOKUP(I645,Key!$A$1:$C$72,3,FALSE)</f>
        <v>-87.896720000000002</v>
      </c>
      <c r="L645" t="s">
        <v>68</v>
      </c>
      <c r="M645">
        <f>VLOOKUP(L645,Key!$A$1:$C$72,2,FALSE)</f>
        <v>43.04804</v>
      </c>
      <c r="N645">
        <f>VLOOKUP(L645,Key!$A$1:$C$72,3,FALSE)</f>
        <v>-87.896720000000002</v>
      </c>
      <c r="O645">
        <v>70</v>
      </c>
      <c r="P645">
        <v>9</v>
      </c>
      <c r="Q645">
        <v>10.5</v>
      </c>
      <c r="R645">
        <v>10</v>
      </c>
      <c r="S645">
        <v>420</v>
      </c>
      <c r="T645">
        <f t="shared" si="98"/>
        <v>-1</v>
      </c>
      <c r="U645" s="1">
        <v>42799</v>
      </c>
      <c r="V645" s="3">
        <f t="shared" si="92"/>
        <v>42795</v>
      </c>
      <c r="W645" s="4">
        <f t="shared" si="99"/>
        <v>42799</v>
      </c>
      <c r="X645" s="1" t="str">
        <f t="shared" si="93"/>
        <v>Sunday</v>
      </c>
      <c r="Y645" s="2">
        <v>0.63643518518518516</v>
      </c>
      <c r="Z645" s="2">
        <f t="shared" si="94"/>
        <v>0.625</v>
      </c>
      <c r="AA645">
        <f>1</f>
        <v>1</v>
      </c>
      <c r="AB645" s="1">
        <v>42799</v>
      </c>
      <c r="AC645" s="3">
        <f t="shared" si="95"/>
        <v>42795</v>
      </c>
      <c r="AD645" s="4">
        <f t="shared" si="100"/>
        <v>42799</v>
      </c>
      <c r="AE645" s="1" t="str">
        <f t="shared" si="96"/>
        <v>Sunday</v>
      </c>
      <c r="AF645" s="2">
        <v>0.6852893518518518</v>
      </c>
      <c r="AG645" s="2">
        <f t="shared" si="97"/>
        <v>0.66666666666666663</v>
      </c>
      <c r="AH645" t="s">
        <v>35</v>
      </c>
    </row>
    <row r="646" spans="1:34" x14ac:dyDescent="0.25">
      <c r="A646">
        <v>1365684</v>
      </c>
      <c r="B646" t="s">
        <v>88</v>
      </c>
      <c r="E646">
        <v>53129</v>
      </c>
      <c r="F646" t="s">
        <v>23</v>
      </c>
      <c r="G646" t="s">
        <v>89</v>
      </c>
      <c r="H646">
        <v>11077</v>
      </c>
      <c r="I646" t="s">
        <v>78</v>
      </c>
      <c r="J646">
        <f>VLOOKUP(I646,Key!$A$1:$C$72,2,FALSE)</f>
        <v>43.060250000000003</v>
      </c>
      <c r="K646">
        <f>VLOOKUP(I646,Key!$A$1:$C$72,3,FALSE)</f>
        <v>-87.892169999999993</v>
      </c>
      <c r="L646" t="s">
        <v>92</v>
      </c>
      <c r="M646">
        <f>VLOOKUP(L646,Key!$A$1:$C$72,2,FALSE)</f>
        <v>43.069021999999997</v>
      </c>
      <c r="N646">
        <f>VLOOKUP(L646,Key!$A$1:$C$72,3,FALSE)</f>
        <v>-87.887940999999998</v>
      </c>
      <c r="O646">
        <v>8</v>
      </c>
      <c r="P646">
        <v>3</v>
      </c>
      <c r="Q646">
        <v>1.2</v>
      </c>
      <c r="R646">
        <v>1.1000000000000001</v>
      </c>
      <c r="S646">
        <v>48</v>
      </c>
      <c r="T646">
        <f t="shared" si="98"/>
        <v>-1</v>
      </c>
      <c r="U646" s="1">
        <v>42799</v>
      </c>
      <c r="V646" s="3">
        <f t="shared" si="92"/>
        <v>42795</v>
      </c>
      <c r="W646" s="4">
        <f t="shared" si="99"/>
        <v>42799</v>
      </c>
      <c r="X646" s="1" t="str">
        <f t="shared" si="93"/>
        <v>Sunday</v>
      </c>
      <c r="Y646" s="2">
        <v>0.68959490740740748</v>
      </c>
      <c r="Z646" s="2">
        <f t="shared" si="94"/>
        <v>0.70833333333333326</v>
      </c>
      <c r="AA646">
        <f>1</f>
        <v>1</v>
      </c>
      <c r="AB646" s="1">
        <v>42799</v>
      </c>
      <c r="AC646" s="3">
        <f t="shared" si="95"/>
        <v>42795</v>
      </c>
      <c r="AD646" s="4">
        <f t="shared" si="100"/>
        <v>42799</v>
      </c>
      <c r="AE646" s="1" t="str">
        <f t="shared" si="96"/>
        <v>Sunday</v>
      </c>
      <c r="AF646" s="2">
        <v>0.69543981481481476</v>
      </c>
      <c r="AG646" s="2">
        <f t="shared" si="97"/>
        <v>0.70833333333333326</v>
      </c>
      <c r="AH646" t="s">
        <v>27</v>
      </c>
    </row>
    <row r="647" spans="1:34" x14ac:dyDescent="0.25">
      <c r="A647">
        <v>1409956</v>
      </c>
      <c r="B647" t="s">
        <v>88</v>
      </c>
      <c r="E647">
        <v>53089</v>
      </c>
      <c r="F647" t="s">
        <v>23</v>
      </c>
      <c r="G647" t="s">
        <v>89</v>
      </c>
      <c r="H647">
        <v>5549</v>
      </c>
      <c r="I647" t="s">
        <v>74</v>
      </c>
      <c r="J647">
        <f>VLOOKUP(I647,Key!$A$1:$C$72,2,FALSE)</f>
        <v>43.040154000000001</v>
      </c>
      <c r="K647">
        <f>VLOOKUP(I647,Key!$A$1:$C$72,3,FALSE)</f>
        <v>-87.932113000000001</v>
      </c>
      <c r="L647" t="s">
        <v>74</v>
      </c>
      <c r="M647">
        <f>VLOOKUP(L647,Key!$A$1:$C$72,2,FALSE)</f>
        <v>43.040154000000001</v>
      </c>
      <c r="N647">
        <f>VLOOKUP(L647,Key!$A$1:$C$72,3,FALSE)</f>
        <v>-87.932113000000001</v>
      </c>
      <c r="O647">
        <v>103</v>
      </c>
      <c r="P647">
        <v>12</v>
      </c>
      <c r="Q647">
        <v>15.5</v>
      </c>
      <c r="R647">
        <v>14.7</v>
      </c>
      <c r="S647">
        <v>618</v>
      </c>
      <c r="T647">
        <f t="shared" si="98"/>
        <v>-1</v>
      </c>
      <c r="U647" s="1">
        <v>42799</v>
      </c>
      <c r="V647" s="3">
        <f t="shared" si="92"/>
        <v>42795</v>
      </c>
      <c r="W647" s="4">
        <f t="shared" si="99"/>
        <v>42799</v>
      </c>
      <c r="X647" s="1" t="str">
        <f t="shared" si="93"/>
        <v>Sunday</v>
      </c>
      <c r="Y647" s="2">
        <v>0.94917824074074064</v>
      </c>
      <c r="Z647" s="2">
        <f t="shared" si="94"/>
        <v>0.95833333333333326</v>
      </c>
      <c r="AA647">
        <f>1</f>
        <v>1</v>
      </c>
      <c r="AB647" s="1">
        <v>42800</v>
      </c>
      <c r="AC647" s="3">
        <f t="shared" si="95"/>
        <v>42795</v>
      </c>
      <c r="AD647" s="4">
        <f t="shared" si="100"/>
        <v>42800</v>
      </c>
      <c r="AE647" s="1" t="str">
        <f t="shared" si="96"/>
        <v>Monday</v>
      </c>
      <c r="AF647" s="2">
        <v>2.0381944444444446E-2</v>
      </c>
      <c r="AG647" s="2">
        <f t="shared" si="97"/>
        <v>0</v>
      </c>
      <c r="AH647" t="s">
        <v>35</v>
      </c>
    </row>
    <row r="648" spans="1:34" x14ac:dyDescent="0.25">
      <c r="A648">
        <v>1528091</v>
      </c>
      <c r="B648" t="s">
        <v>88</v>
      </c>
      <c r="E648">
        <v>53204</v>
      </c>
      <c r="F648" t="s">
        <v>23</v>
      </c>
      <c r="G648" t="s">
        <v>89</v>
      </c>
      <c r="H648">
        <v>190</v>
      </c>
      <c r="I648" t="s">
        <v>83</v>
      </c>
      <c r="J648">
        <f>VLOOKUP(I648,Key!$A$1:$C$72,2,FALSE)</f>
        <v>43.02017</v>
      </c>
      <c r="K648">
        <f>VLOOKUP(I648,Key!$A$1:$C$72,3,FALSE)</f>
        <v>-87.933049999999994</v>
      </c>
      <c r="L648" t="s">
        <v>83</v>
      </c>
      <c r="M648">
        <f>VLOOKUP(L648,Key!$A$1:$C$72,2,FALSE)</f>
        <v>43.02017</v>
      </c>
      <c r="N648">
        <f>VLOOKUP(L648,Key!$A$1:$C$72,3,FALSE)</f>
        <v>-87.933049999999994</v>
      </c>
      <c r="O648">
        <v>57</v>
      </c>
      <c r="P648">
        <v>6</v>
      </c>
      <c r="Q648">
        <v>8.6</v>
      </c>
      <c r="R648">
        <v>8.1</v>
      </c>
      <c r="S648">
        <v>342</v>
      </c>
      <c r="T648">
        <f t="shared" si="98"/>
        <v>-1</v>
      </c>
      <c r="U648" s="1">
        <v>42799</v>
      </c>
      <c r="V648" s="3">
        <f t="shared" si="92"/>
        <v>42795</v>
      </c>
      <c r="W648" s="4">
        <f t="shared" si="99"/>
        <v>42799</v>
      </c>
      <c r="X648" s="1" t="str">
        <f t="shared" si="93"/>
        <v>Sunday</v>
      </c>
      <c r="Y648" s="2">
        <v>0.99585648148148154</v>
      </c>
      <c r="Z648" s="2">
        <f t="shared" si="94"/>
        <v>1</v>
      </c>
      <c r="AA648">
        <f>1</f>
        <v>1</v>
      </c>
      <c r="AB648" s="1">
        <v>42800</v>
      </c>
      <c r="AC648" s="3">
        <f t="shared" si="95"/>
        <v>42795</v>
      </c>
      <c r="AD648" s="4">
        <f t="shared" si="100"/>
        <v>42800</v>
      </c>
      <c r="AE648" s="1" t="str">
        <f t="shared" si="96"/>
        <v>Monday</v>
      </c>
      <c r="AF648" s="2">
        <v>3.5416666666666666E-2</v>
      </c>
      <c r="AG648" s="2">
        <f t="shared" si="97"/>
        <v>4.1666666666666664E-2</v>
      </c>
      <c r="AH648" t="s">
        <v>35</v>
      </c>
    </row>
    <row r="649" spans="1:34" x14ac:dyDescent="0.25">
      <c r="A649">
        <v>1236920</v>
      </c>
      <c r="B649" t="s">
        <v>88</v>
      </c>
      <c r="E649">
        <v>53216</v>
      </c>
      <c r="F649" t="s">
        <v>23</v>
      </c>
      <c r="G649" t="s">
        <v>89</v>
      </c>
      <c r="H649">
        <v>5426</v>
      </c>
      <c r="I649" t="s">
        <v>39</v>
      </c>
      <c r="J649">
        <f>VLOOKUP(I649,Key!$A$1:$C$72,2,FALSE)</f>
        <v>43.03913</v>
      </c>
      <c r="K649">
        <f>VLOOKUP(I649,Key!$A$1:$C$72,3,FALSE)</f>
        <v>-87.916150000000002</v>
      </c>
      <c r="L649" t="s">
        <v>79</v>
      </c>
      <c r="M649">
        <f>VLOOKUP(L649,Key!$A$1:$C$72,2,FALSE)</f>
        <v>43.038649999999997</v>
      </c>
      <c r="N649">
        <f>VLOOKUP(L649,Key!$A$1:$C$72,3,FALSE)</f>
        <v>-87.921930000000003</v>
      </c>
      <c r="O649">
        <v>3</v>
      </c>
      <c r="P649">
        <v>0</v>
      </c>
      <c r="Q649">
        <v>0.5</v>
      </c>
      <c r="R649">
        <v>0.4</v>
      </c>
      <c r="S649">
        <v>18</v>
      </c>
      <c r="T649">
        <f t="shared" si="98"/>
        <v>-1</v>
      </c>
      <c r="U649" s="1">
        <v>42800</v>
      </c>
      <c r="V649" s="3">
        <f t="shared" si="92"/>
        <v>42795</v>
      </c>
      <c r="W649" s="4">
        <f t="shared" si="99"/>
        <v>42800</v>
      </c>
      <c r="X649" s="1" t="str">
        <f t="shared" si="93"/>
        <v>Monday</v>
      </c>
      <c r="Y649" s="2">
        <v>0.3286574074074074</v>
      </c>
      <c r="Z649" s="2">
        <f t="shared" si="94"/>
        <v>0.33333333333333331</v>
      </c>
      <c r="AA649">
        <f>1</f>
        <v>1</v>
      </c>
      <c r="AB649" s="1">
        <v>42800</v>
      </c>
      <c r="AC649" s="3">
        <f t="shared" si="95"/>
        <v>42795</v>
      </c>
      <c r="AD649" s="4">
        <f t="shared" si="100"/>
        <v>42800</v>
      </c>
      <c r="AE649" s="1" t="str">
        <f t="shared" si="96"/>
        <v>Monday</v>
      </c>
      <c r="AF649" s="2">
        <v>0.33061342592592591</v>
      </c>
      <c r="AG649" s="2">
        <f t="shared" si="97"/>
        <v>0.33333333333333331</v>
      </c>
      <c r="AH649" t="s">
        <v>27</v>
      </c>
    </row>
    <row r="650" spans="1:34" x14ac:dyDescent="0.25">
      <c r="A650">
        <v>1350828</v>
      </c>
      <c r="B650" t="s">
        <v>88</v>
      </c>
      <c r="E650">
        <v>53207</v>
      </c>
      <c r="F650" t="s">
        <v>23</v>
      </c>
      <c r="G650" t="s">
        <v>89</v>
      </c>
      <c r="H650">
        <v>22</v>
      </c>
      <c r="I650" t="s">
        <v>38</v>
      </c>
      <c r="J650">
        <f>VLOOKUP(I650,Key!$A$1:$C$72,2,FALSE)</f>
        <v>43.004728999999998</v>
      </c>
      <c r="K650">
        <f>VLOOKUP(I650,Key!$A$1:$C$72,3,FALSE)</f>
        <v>-87.905463999999995</v>
      </c>
      <c r="L650" t="s">
        <v>31</v>
      </c>
      <c r="M650">
        <f>VLOOKUP(L650,Key!$A$1:$C$72,2,FALSE)</f>
        <v>43.03519</v>
      </c>
      <c r="N650">
        <f>VLOOKUP(L650,Key!$A$1:$C$72,3,FALSE)</f>
        <v>-87.907390000000007</v>
      </c>
      <c r="O650">
        <v>11</v>
      </c>
      <c r="P650">
        <v>3</v>
      </c>
      <c r="Q650">
        <v>1.7</v>
      </c>
      <c r="R650">
        <v>1.6</v>
      </c>
      <c r="S650">
        <v>66</v>
      </c>
      <c r="T650">
        <f t="shared" si="98"/>
        <v>-1</v>
      </c>
      <c r="U650" s="1">
        <v>42800</v>
      </c>
      <c r="V650" s="3">
        <f t="shared" si="92"/>
        <v>42795</v>
      </c>
      <c r="W650" s="4">
        <f t="shared" si="99"/>
        <v>42800</v>
      </c>
      <c r="X650" s="1" t="str">
        <f t="shared" si="93"/>
        <v>Monday</v>
      </c>
      <c r="Y650" s="2">
        <v>0.37332175925925926</v>
      </c>
      <c r="Z650" s="2">
        <f t="shared" si="94"/>
        <v>0.375</v>
      </c>
      <c r="AA650">
        <f>1</f>
        <v>1</v>
      </c>
      <c r="AB650" s="1">
        <v>42800</v>
      </c>
      <c r="AC650" s="3">
        <f t="shared" si="95"/>
        <v>42795</v>
      </c>
      <c r="AD650" s="4">
        <f t="shared" si="100"/>
        <v>42800</v>
      </c>
      <c r="AE650" s="1" t="str">
        <f t="shared" si="96"/>
        <v>Monday</v>
      </c>
      <c r="AF650" s="2">
        <v>0.38115740740740739</v>
      </c>
      <c r="AG650" s="2">
        <f t="shared" si="97"/>
        <v>0.375</v>
      </c>
      <c r="AH650" t="s">
        <v>27</v>
      </c>
    </row>
    <row r="651" spans="1:34" x14ac:dyDescent="0.25">
      <c r="A651">
        <v>1391484</v>
      </c>
      <c r="B651" t="s">
        <v>88</v>
      </c>
      <c r="E651">
        <v>53224</v>
      </c>
      <c r="F651" t="s">
        <v>23</v>
      </c>
      <c r="G651" t="s">
        <v>89</v>
      </c>
      <c r="H651">
        <v>11139</v>
      </c>
      <c r="I651" t="s">
        <v>75</v>
      </c>
      <c r="J651">
        <f>VLOOKUP(I651,Key!$A$1:$C$72,2,FALSE)</f>
        <v>43.056539999999998</v>
      </c>
      <c r="K651">
        <f>VLOOKUP(I651,Key!$A$1:$C$72,3,FALSE)</f>
        <v>-87.914370000000005</v>
      </c>
      <c r="L651" t="s">
        <v>73</v>
      </c>
      <c r="M651">
        <f>VLOOKUP(L651,Key!$A$1:$C$72,2,FALSE)</f>
        <v>43.040349999999997</v>
      </c>
      <c r="N651">
        <f>VLOOKUP(L651,Key!$A$1:$C$72,3,FALSE)</f>
        <v>-87.920760000000001</v>
      </c>
      <c r="O651">
        <v>14</v>
      </c>
      <c r="P651">
        <v>3</v>
      </c>
      <c r="Q651">
        <v>2.1</v>
      </c>
      <c r="R651">
        <v>2</v>
      </c>
      <c r="S651">
        <v>84</v>
      </c>
      <c r="T651">
        <f t="shared" si="98"/>
        <v>-1</v>
      </c>
      <c r="U651" s="1">
        <v>42802</v>
      </c>
      <c r="V651" s="3">
        <f t="shared" si="92"/>
        <v>42795</v>
      </c>
      <c r="W651" s="4">
        <f t="shared" si="99"/>
        <v>42802</v>
      </c>
      <c r="X651" s="1" t="str">
        <f t="shared" si="93"/>
        <v>Wednesday</v>
      </c>
      <c r="Y651" s="2">
        <v>0.53324074074074079</v>
      </c>
      <c r="Z651" s="2">
        <f t="shared" si="94"/>
        <v>0.54166666666666663</v>
      </c>
      <c r="AA651">
        <f>1</f>
        <v>1</v>
      </c>
      <c r="AB651" s="1">
        <v>42802</v>
      </c>
      <c r="AC651" s="3">
        <f t="shared" si="95"/>
        <v>42795</v>
      </c>
      <c r="AD651" s="4">
        <f t="shared" si="100"/>
        <v>42802</v>
      </c>
      <c r="AE651" s="1" t="str">
        <f t="shared" si="96"/>
        <v>Wednesday</v>
      </c>
      <c r="AF651" s="2">
        <v>0.54262731481481474</v>
      </c>
      <c r="AG651" s="2">
        <f t="shared" si="97"/>
        <v>0.54166666666666663</v>
      </c>
      <c r="AH651" t="s">
        <v>27</v>
      </c>
    </row>
    <row r="652" spans="1:34" x14ac:dyDescent="0.25">
      <c r="A652">
        <v>1269300</v>
      </c>
      <c r="B652" t="s">
        <v>88</v>
      </c>
      <c r="E652">
        <v>60012</v>
      </c>
      <c r="F652" t="s">
        <v>23</v>
      </c>
      <c r="G652" t="s">
        <v>89</v>
      </c>
      <c r="H652">
        <v>91</v>
      </c>
      <c r="I652" t="s">
        <v>43</v>
      </c>
      <c r="J652">
        <f>VLOOKUP(I652,Key!$A$1:$C$72,2,FALSE)</f>
        <v>43.03886</v>
      </c>
      <c r="K652">
        <f>VLOOKUP(I652,Key!$A$1:$C$72,3,FALSE)</f>
        <v>-87.902720000000002</v>
      </c>
      <c r="L652" t="s">
        <v>31</v>
      </c>
      <c r="M652">
        <f>VLOOKUP(L652,Key!$A$1:$C$72,2,FALSE)</f>
        <v>43.03519</v>
      </c>
      <c r="N652">
        <f>VLOOKUP(L652,Key!$A$1:$C$72,3,FALSE)</f>
        <v>-87.907390000000007</v>
      </c>
      <c r="O652">
        <v>3</v>
      </c>
      <c r="P652">
        <v>0</v>
      </c>
      <c r="Q652">
        <v>0.5</v>
      </c>
      <c r="R652">
        <v>0.4</v>
      </c>
      <c r="S652">
        <v>18</v>
      </c>
      <c r="T652">
        <f t="shared" si="98"/>
        <v>-1</v>
      </c>
      <c r="U652" s="1">
        <v>42803</v>
      </c>
      <c r="V652" s="3">
        <f t="shared" si="92"/>
        <v>42795</v>
      </c>
      <c r="W652" s="4">
        <f t="shared" si="99"/>
        <v>42803</v>
      </c>
      <c r="X652" s="1" t="str">
        <f t="shared" si="93"/>
        <v>Thursday</v>
      </c>
      <c r="Y652" s="2">
        <v>0.55402777777777779</v>
      </c>
      <c r="Z652" s="2">
        <f t="shared" si="94"/>
        <v>0.54166666666666663</v>
      </c>
      <c r="AA652">
        <f>1</f>
        <v>1</v>
      </c>
      <c r="AB652" s="1">
        <v>42803</v>
      </c>
      <c r="AC652" s="3">
        <f t="shared" si="95"/>
        <v>42795</v>
      </c>
      <c r="AD652" s="4">
        <f t="shared" si="100"/>
        <v>42803</v>
      </c>
      <c r="AE652" s="1" t="str">
        <f t="shared" si="96"/>
        <v>Thursday</v>
      </c>
      <c r="AF652" s="2">
        <v>0.55621527777777779</v>
      </c>
      <c r="AG652" s="2">
        <f t="shared" si="97"/>
        <v>0.54166666666666663</v>
      </c>
      <c r="AH652" t="s">
        <v>27</v>
      </c>
    </row>
    <row r="653" spans="1:34" x14ac:dyDescent="0.25">
      <c r="A653">
        <v>1231117</v>
      </c>
      <c r="B653" t="s">
        <v>88</v>
      </c>
      <c r="E653">
        <v>53222</v>
      </c>
      <c r="F653" t="s">
        <v>23</v>
      </c>
      <c r="G653" t="s">
        <v>89</v>
      </c>
      <c r="H653">
        <v>11068</v>
      </c>
      <c r="I653" t="s">
        <v>29</v>
      </c>
      <c r="J653">
        <f>VLOOKUP(I653,Key!$A$1:$C$72,2,FALSE)</f>
        <v>43.042490000000001</v>
      </c>
      <c r="K653">
        <f>VLOOKUP(I653,Key!$A$1:$C$72,3,FALSE)</f>
        <v>-87.909959999999998</v>
      </c>
      <c r="L653" t="s">
        <v>34</v>
      </c>
      <c r="M653">
        <f>VLOOKUP(L653,Key!$A$1:$C$72,2,FALSE)</f>
        <v>43.036900000000003</v>
      </c>
      <c r="N653">
        <f>VLOOKUP(L653,Key!$A$1:$C$72,3,FALSE)</f>
        <v>-87.89667</v>
      </c>
      <c r="O653">
        <v>9</v>
      </c>
      <c r="P653">
        <v>3</v>
      </c>
      <c r="Q653">
        <v>1.4</v>
      </c>
      <c r="R653">
        <v>1.3</v>
      </c>
      <c r="S653">
        <v>54</v>
      </c>
      <c r="T653">
        <f t="shared" si="98"/>
        <v>-1</v>
      </c>
      <c r="U653" s="1">
        <v>42803</v>
      </c>
      <c r="V653" s="3">
        <f t="shared" si="92"/>
        <v>42795</v>
      </c>
      <c r="W653" s="4">
        <f t="shared" si="99"/>
        <v>42803</v>
      </c>
      <c r="X653" s="1" t="str">
        <f t="shared" si="93"/>
        <v>Thursday</v>
      </c>
      <c r="Y653" s="2">
        <v>0.60684027777777783</v>
      </c>
      <c r="Z653" s="2">
        <f t="shared" si="94"/>
        <v>0.625</v>
      </c>
      <c r="AA653">
        <f>1</f>
        <v>1</v>
      </c>
      <c r="AB653" s="1">
        <v>42803</v>
      </c>
      <c r="AC653" s="3">
        <f t="shared" si="95"/>
        <v>42795</v>
      </c>
      <c r="AD653" s="4">
        <f t="shared" si="100"/>
        <v>42803</v>
      </c>
      <c r="AE653" s="1" t="str">
        <f t="shared" si="96"/>
        <v>Thursday</v>
      </c>
      <c r="AF653" s="2">
        <v>0.61306712962962961</v>
      </c>
      <c r="AG653" s="2">
        <f t="shared" si="97"/>
        <v>0.625</v>
      </c>
      <c r="AH653" t="s">
        <v>27</v>
      </c>
    </row>
    <row r="654" spans="1:34" x14ac:dyDescent="0.25">
      <c r="A654">
        <v>1530551</v>
      </c>
      <c r="B654" t="s">
        <v>88</v>
      </c>
      <c r="E654">
        <v>53150</v>
      </c>
      <c r="F654" t="s">
        <v>23</v>
      </c>
      <c r="G654" t="s">
        <v>89</v>
      </c>
      <c r="H654">
        <v>5552</v>
      </c>
      <c r="I654" t="s">
        <v>69</v>
      </c>
      <c r="J654">
        <f>VLOOKUP(I654,Key!$A$1:$C$72,2,FALSE)</f>
        <v>43.048200000000001</v>
      </c>
      <c r="K654">
        <f>VLOOKUP(I654,Key!$A$1:$C$72,3,FALSE)</f>
        <v>-87.900859999999994</v>
      </c>
      <c r="L654" t="s">
        <v>32</v>
      </c>
      <c r="M654">
        <f>VLOOKUP(L654,Key!$A$1:$C$72,2,FALSE)</f>
        <v>43.038719999999998</v>
      </c>
      <c r="N654">
        <f>VLOOKUP(L654,Key!$A$1:$C$72,3,FALSE)</f>
        <v>-87.905339999999995</v>
      </c>
      <c r="O654">
        <v>8</v>
      </c>
      <c r="P654">
        <v>3</v>
      </c>
      <c r="Q654">
        <v>1.2</v>
      </c>
      <c r="R654">
        <v>1.1000000000000001</v>
      </c>
      <c r="S654">
        <v>48</v>
      </c>
      <c r="T654">
        <f t="shared" si="98"/>
        <v>-1</v>
      </c>
      <c r="U654" s="1">
        <v>42803</v>
      </c>
      <c r="V654" s="3">
        <f t="shared" si="92"/>
        <v>42795</v>
      </c>
      <c r="W654" s="4">
        <f t="shared" si="99"/>
        <v>42803</v>
      </c>
      <c r="X654" s="1" t="str">
        <f t="shared" si="93"/>
        <v>Thursday</v>
      </c>
      <c r="Y654" s="2">
        <v>0.73900462962962965</v>
      </c>
      <c r="Z654" s="2">
        <f t="shared" si="94"/>
        <v>0.75</v>
      </c>
      <c r="AA654">
        <f>1</f>
        <v>1</v>
      </c>
      <c r="AB654" s="1">
        <v>42803</v>
      </c>
      <c r="AC654" s="3">
        <f t="shared" si="95"/>
        <v>42795</v>
      </c>
      <c r="AD654" s="4">
        <f t="shared" si="100"/>
        <v>42803</v>
      </c>
      <c r="AE654" s="1" t="str">
        <f t="shared" si="96"/>
        <v>Thursday</v>
      </c>
      <c r="AF654" s="2">
        <v>0.7446180555555556</v>
      </c>
      <c r="AG654" s="2">
        <f t="shared" si="97"/>
        <v>0.75</v>
      </c>
      <c r="AH654" t="s">
        <v>27</v>
      </c>
    </row>
    <row r="655" spans="1:34" x14ac:dyDescent="0.25">
      <c r="A655">
        <v>1451638</v>
      </c>
      <c r="B655" t="s">
        <v>88</v>
      </c>
      <c r="E655">
        <v>53154</v>
      </c>
      <c r="F655" t="s">
        <v>23</v>
      </c>
      <c r="G655" t="s">
        <v>89</v>
      </c>
      <c r="H655">
        <v>11079</v>
      </c>
      <c r="I655" t="s">
        <v>80</v>
      </c>
      <c r="J655">
        <f>VLOOKUP(I655,Key!$A$1:$C$72,2,FALSE)</f>
        <v>43.052460000000004</v>
      </c>
      <c r="K655">
        <f>VLOOKUP(I655,Key!$A$1:$C$72,3,FALSE)</f>
        <v>-87.891000000000005</v>
      </c>
      <c r="L655" t="s">
        <v>34</v>
      </c>
      <c r="M655">
        <f>VLOOKUP(L655,Key!$A$1:$C$72,2,FALSE)</f>
        <v>43.036900000000003</v>
      </c>
      <c r="N655">
        <f>VLOOKUP(L655,Key!$A$1:$C$72,3,FALSE)</f>
        <v>-87.89667</v>
      </c>
      <c r="O655">
        <v>11</v>
      </c>
      <c r="P655">
        <v>3</v>
      </c>
      <c r="Q655">
        <v>1.7</v>
      </c>
      <c r="R655">
        <v>1.6</v>
      </c>
      <c r="S655">
        <v>66</v>
      </c>
      <c r="T655">
        <f t="shared" si="98"/>
        <v>-1</v>
      </c>
      <c r="U655" s="1">
        <v>42803</v>
      </c>
      <c r="V655" s="3">
        <f t="shared" si="92"/>
        <v>42795</v>
      </c>
      <c r="W655" s="4">
        <f t="shared" si="99"/>
        <v>42803</v>
      </c>
      <c r="X655" s="1" t="str">
        <f t="shared" si="93"/>
        <v>Thursday</v>
      </c>
      <c r="Y655" s="2">
        <v>0.77224537037037033</v>
      </c>
      <c r="Z655" s="2">
        <f t="shared" si="94"/>
        <v>0.79166666666666663</v>
      </c>
      <c r="AA655">
        <f>1</f>
        <v>1</v>
      </c>
      <c r="AB655" s="1">
        <v>42803</v>
      </c>
      <c r="AC655" s="3">
        <f t="shared" si="95"/>
        <v>42795</v>
      </c>
      <c r="AD655" s="4">
        <f t="shared" si="100"/>
        <v>42803</v>
      </c>
      <c r="AE655" s="1" t="str">
        <f t="shared" si="96"/>
        <v>Thursday</v>
      </c>
      <c r="AF655" s="2">
        <v>0.77994212962962972</v>
      </c>
      <c r="AG655" s="2">
        <f t="shared" si="97"/>
        <v>0.79166666666666663</v>
      </c>
      <c r="AH655" t="s">
        <v>27</v>
      </c>
    </row>
    <row r="656" spans="1:34" x14ac:dyDescent="0.25">
      <c r="A656">
        <v>1521811</v>
      </c>
      <c r="B656" t="s">
        <v>88</v>
      </c>
      <c r="E656">
        <v>53202</v>
      </c>
      <c r="F656" t="s">
        <v>23</v>
      </c>
      <c r="G656" t="s">
        <v>89</v>
      </c>
      <c r="H656">
        <v>5</v>
      </c>
      <c r="I656" t="s">
        <v>32</v>
      </c>
      <c r="J656">
        <f>VLOOKUP(I656,Key!$A$1:$C$72,2,FALSE)</f>
        <v>43.038719999999998</v>
      </c>
      <c r="K656">
        <f>VLOOKUP(I656,Key!$A$1:$C$72,3,FALSE)</f>
        <v>-87.905339999999995</v>
      </c>
      <c r="L656" t="s">
        <v>40</v>
      </c>
      <c r="M656">
        <f>VLOOKUP(L656,Key!$A$1:$C$72,2,FALSE)</f>
        <v>43.031480000000002</v>
      </c>
      <c r="N656">
        <f>VLOOKUP(L656,Key!$A$1:$C$72,3,FALSE)</f>
        <v>-87.908169999999998</v>
      </c>
      <c r="O656">
        <v>5</v>
      </c>
      <c r="P656">
        <v>3</v>
      </c>
      <c r="Q656">
        <v>0.8</v>
      </c>
      <c r="R656">
        <v>0.7</v>
      </c>
      <c r="S656">
        <v>30</v>
      </c>
      <c r="T656">
        <f t="shared" si="98"/>
        <v>-1</v>
      </c>
      <c r="U656" s="1">
        <v>42803</v>
      </c>
      <c r="V656" s="3">
        <f t="shared" si="92"/>
        <v>42795</v>
      </c>
      <c r="W656" s="4">
        <f t="shared" si="99"/>
        <v>42803</v>
      </c>
      <c r="X656" s="1" t="str">
        <f t="shared" si="93"/>
        <v>Thursday</v>
      </c>
      <c r="Y656" s="2">
        <v>0.84583333333333333</v>
      </c>
      <c r="Z656" s="2">
        <f t="shared" si="94"/>
        <v>0.83333333333333326</v>
      </c>
      <c r="AA656">
        <f>1</f>
        <v>1</v>
      </c>
      <c r="AB656" s="1">
        <v>42803</v>
      </c>
      <c r="AC656" s="3">
        <f t="shared" si="95"/>
        <v>42795</v>
      </c>
      <c r="AD656" s="4">
        <f t="shared" si="100"/>
        <v>42803</v>
      </c>
      <c r="AE656" s="1" t="str">
        <f t="shared" si="96"/>
        <v>Thursday</v>
      </c>
      <c r="AF656" s="2">
        <v>0.84986111111111118</v>
      </c>
      <c r="AG656" s="2">
        <f t="shared" si="97"/>
        <v>0.83333333333333326</v>
      </c>
      <c r="AH656" t="s">
        <v>27</v>
      </c>
    </row>
    <row r="657" spans="1:34" x14ac:dyDescent="0.25">
      <c r="A657">
        <v>1411032</v>
      </c>
      <c r="B657" t="s">
        <v>88</v>
      </c>
      <c r="E657">
        <v>98105</v>
      </c>
      <c r="F657" t="s">
        <v>23</v>
      </c>
      <c r="G657" t="s">
        <v>89</v>
      </c>
      <c r="H657">
        <v>5509</v>
      </c>
      <c r="I657" t="s">
        <v>74</v>
      </c>
      <c r="J657">
        <f>VLOOKUP(I657,Key!$A$1:$C$72,2,FALSE)</f>
        <v>43.040154000000001</v>
      </c>
      <c r="K657">
        <f>VLOOKUP(I657,Key!$A$1:$C$72,3,FALSE)</f>
        <v>-87.932113000000001</v>
      </c>
      <c r="L657" t="s">
        <v>74</v>
      </c>
      <c r="M657">
        <f>VLOOKUP(L657,Key!$A$1:$C$72,2,FALSE)</f>
        <v>43.040154000000001</v>
      </c>
      <c r="N657">
        <f>VLOOKUP(L657,Key!$A$1:$C$72,3,FALSE)</f>
        <v>-87.932113000000001</v>
      </c>
      <c r="O657">
        <v>2</v>
      </c>
      <c r="P657">
        <v>0</v>
      </c>
      <c r="Q657">
        <v>0.3</v>
      </c>
      <c r="R657">
        <v>0.3</v>
      </c>
      <c r="S657">
        <v>12</v>
      </c>
      <c r="T657">
        <f t="shared" si="98"/>
        <v>-1</v>
      </c>
      <c r="U657" s="1">
        <v>42804</v>
      </c>
      <c r="V657" s="3">
        <f t="shared" si="92"/>
        <v>42795</v>
      </c>
      <c r="W657" s="4">
        <f t="shared" si="99"/>
        <v>42804</v>
      </c>
      <c r="X657" s="1" t="str">
        <f t="shared" si="93"/>
        <v>Friday</v>
      </c>
      <c r="Y657" s="2">
        <v>0.45857638888888891</v>
      </c>
      <c r="Z657" s="2">
        <f t="shared" si="94"/>
        <v>0.45833333333333331</v>
      </c>
      <c r="AA657">
        <f>1</f>
        <v>1</v>
      </c>
      <c r="AB657" s="1">
        <v>42804</v>
      </c>
      <c r="AC657" s="3">
        <f t="shared" si="95"/>
        <v>42795</v>
      </c>
      <c r="AD657" s="4">
        <f t="shared" si="100"/>
        <v>42804</v>
      </c>
      <c r="AE657" s="1" t="str">
        <f t="shared" si="96"/>
        <v>Friday</v>
      </c>
      <c r="AF657" s="2">
        <v>0.46004629629629629</v>
      </c>
      <c r="AG657" s="2">
        <f t="shared" si="97"/>
        <v>0.45833333333333331</v>
      </c>
      <c r="AH657" t="s">
        <v>35</v>
      </c>
    </row>
    <row r="658" spans="1:34" x14ac:dyDescent="0.25">
      <c r="A658">
        <v>1462752</v>
      </c>
      <c r="B658" t="s">
        <v>88</v>
      </c>
      <c r="E658">
        <v>53217</v>
      </c>
      <c r="F658" t="s">
        <v>23</v>
      </c>
      <c r="G658" t="s">
        <v>89</v>
      </c>
      <c r="H658">
        <v>228</v>
      </c>
      <c r="I658" t="s">
        <v>81</v>
      </c>
      <c r="J658">
        <f>VLOOKUP(I658,Key!$A$1:$C$72,2,FALSE)</f>
        <v>43.06033</v>
      </c>
      <c r="K658">
        <f>VLOOKUP(I658,Key!$A$1:$C$72,3,FALSE)</f>
        <v>-87.89546</v>
      </c>
      <c r="L658" t="s">
        <v>92</v>
      </c>
      <c r="M658">
        <f>VLOOKUP(L658,Key!$A$1:$C$72,2,FALSE)</f>
        <v>43.069021999999997</v>
      </c>
      <c r="N658">
        <f>VLOOKUP(L658,Key!$A$1:$C$72,3,FALSE)</f>
        <v>-87.887940999999998</v>
      </c>
      <c r="O658">
        <v>11</v>
      </c>
      <c r="P658">
        <v>3</v>
      </c>
      <c r="Q658">
        <v>1.7</v>
      </c>
      <c r="R658">
        <v>1.6</v>
      </c>
      <c r="S658">
        <v>66</v>
      </c>
      <c r="T658">
        <f t="shared" si="98"/>
        <v>-1</v>
      </c>
      <c r="U658" s="1">
        <v>42804</v>
      </c>
      <c r="V658" s="3">
        <f t="shared" si="92"/>
        <v>42795</v>
      </c>
      <c r="W658" s="4">
        <f t="shared" si="99"/>
        <v>42804</v>
      </c>
      <c r="X658" s="1" t="str">
        <f t="shared" si="93"/>
        <v>Friday</v>
      </c>
      <c r="Y658" s="2">
        <v>0.5816782407407407</v>
      </c>
      <c r="Z658" s="2">
        <f t="shared" si="94"/>
        <v>0.58333333333333326</v>
      </c>
      <c r="AA658">
        <f>1</f>
        <v>1</v>
      </c>
      <c r="AB658" s="1">
        <v>42804</v>
      </c>
      <c r="AC658" s="3">
        <f t="shared" si="95"/>
        <v>42795</v>
      </c>
      <c r="AD658" s="4">
        <f t="shared" si="100"/>
        <v>42804</v>
      </c>
      <c r="AE658" s="1" t="str">
        <f t="shared" si="96"/>
        <v>Friday</v>
      </c>
      <c r="AF658" s="2">
        <v>0.58950231481481474</v>
      </c>
      <c r="AG658" s="2">
        <f t="shared" si="97"/>
        <v>0.58333333333333326</v>
      </c>
      <c r="AH658" t="s">
        <v>27</v>
      </c>
    </row>
    <row r="659" spans="1:34" x14ac:dyDescent="0.25">
      <c r="A659">
        <v>1147177</v>
      </c>
      <c r="B659" t="s">
        <v>88</v>
      </c>
      <c r="E659">
        <v>53212</v>
      </c>
      <c r="F659" t="s">
        <v>23</v>
      </c>
      <c r="G659" t="s">
        <v>89</v>
      </c>
      <c r="H659">
        <v>11058</v>
      </c>
      <c r="I659" t="s">
        <v>47</v>
      </c>
      <c r="J659">
        <f>VLOOKUP(I659,Key!$A$1:$C$72,2,FALSE)</f>
        <v>43.049230000000001</v>
      </c>
      <c r="K659">
        <f>VLOOKUP(I659,Key!$A$1:$C$72,3,FALSE)</f>
        <v>-87.911940000000001</v>
      </c>
      <c r="L659" t="s">
        <v>92</v>
      </c>
      <c r="M659">
        <f>VLOOKUP(L659,Key!$A$1:$C$72,2,FALSE)</f>
        <v>43.069021999999997</v>
      </c>
      <c r="N659">
        <f>VLOOKUP(L659,Key!$A$1:$C$72,3,FALSE)</f>
        <v>-87.887940999999998</v>
      </c>
      <c r="O659">
        <v>25</v>
      </c>
      <c r="P659">
        <v>3</v>
      </c>
      <c r="Q659">
        <v>3.8</v>
      </c>
      <c r="R659">
        <v>3.6</v>
      </c>
      <c r="S659">
        <v>150</v>
      </c>
      <c r="T659">
        <f t="shared" si="98"/>
        <v>-1</v>
      </c>
      <c r="U659" s="1">
        <v>42805</v>
      </c>
      <c r="V659" s="3">
        <f t="shared" si="92"/>
        <v>42795</v>
      </c>
      <c r="W659" s="4">
        <f t="shared" si="99"/>
        <v>42805</v>
      </c>
      <c r="X659" s="1" t="str">
        <f t="shared" si="93"/>
        <v>Saturday</v>
      </c>
      <c r="Y659" s="2">
        <v>0.15871527777777777</v>
      </c>
      <c r="Z659" s="2">
        <f t="shared" si="94"/>
        <v>0.16666666666666666</v>
      </c>
      <c r="AA659">
        <f>1</f>
        <v>1</v>
      </c>
      <c r="AB659" s="1">
        <v>42805</v>
      </c>
      <c r="AC659" s="3">
        <f t="shared" si="95"/>
        <v>42795</v>
      </c>
      <c r="AD659" s="4">
        <f t="shared" si="100"/>
        <v>42805</v>
      </c>
      <c r="AE659" s="1" t="str">
        <f t="shared" si="96"/>
        <v>Saturday</v>
      </c>
      <c r="AF659" s="2">
        <v>0.17625000000000002</v>
      </c>
      <c r="AG659" s="2">
        <f t="shared" si="97"/>
        <v>0.16666666666666666</v>
      </c>
      <c r="AH659" t="s">
        <v>27</v>
      </c>
    </row>
    <row r="660" spans="1:34" x14ac:dyDescent="0.25">
      <c r="A660">
        <v>1504846</v>
      </c>
      <c r="B660" t="s">
        <v>88</v>
      </c>
      <c r="E660">
        <v>53202</v>
      </c>
      <c r="F660" t="s">
        <v>23</v>
      </c>
      <c r="G660" t="s">
        <v>89</v>
      </c>
      <c r="H660">
        <v>5512</v>
      </c>
      <c r="I660" t="s">
        <v>38</v>
      </c>
      <c r="J660">
        <f>VLOOKUP(I660,Key!$A$1:$C$72,2,FALSE)</f>
        <v>43.004728999999998</v>
      </c>
      <c r="K660">
        <f>VLOOKUP(I660,Key!$A$1:$C$72,3,FALSE)</f>
        <v>-87.905463999999995</v>
      </c>
      <c r="L660" t="s">
        <v>29</v>
      </c>
      <c r="M660">
        <f>VLOOKUP(L660,Key!$A$1:$C$72,2,FALSE)</f>
        <v>43.042490000000001</v>
      </c>
      <c r="N660">
        <f>VLOOKUP(L660,Key!$A$1:$C$72,3,FALSE)</f>
        <v>-87.909959999999998</v>
      </c>
      <c r="O660">
        <v>18</v>
      </c>
      <c r="P660">
        <v>3</v>
      </c>
      <c r="Q660">
        <v>2.7</v>
      </c>
      <c r="R660">
        <v>2.6</v>
      </c>
      <c r="S660">
        <v>108</v>
      </c>
      <c r="T660">
        <f t="shared" si="98"/>
        <v>-1</v>
      </c>
      <c r="U660" s="1">
        <v>42805</v>
      </c>
      <c r="V660" s="3">
        <f t="shared" si="92"/>
        <v>42795</v>
      </c>
      <c r="W660" s="4">
        <f t="shared" si="99"/>
        <v>42805</v>
      </c>
      <c r="X660" s="1" t="str">
        <f t="shared" si="93"/>
        <v>Saturday</v>
      </c>
      <c r="Y660" s="2">
        <v>0.76946759259259256</v>
      </c>
      <c r="Z660" s="2">
        <f t="shared" si="94"/>
        <v>0.75</v>
      </c>
      <c r="AA660">
        <f>1</f>
        <v>1</v>
      </c>
      <c r="AB660" s="1">
        <v>42805</v>
      </c>
      <c r="AC660" s="3">
        <f t="shared" si="95"/>
        <v>42795</v>
      </c>
      <c r="AD660" s="4">
        <f t="shared" si="100"/>
        <v>42805</v>
      </c>
      <c r="AE660" s="1" t="str">
        <f t="shared" si="96"/>
        <v>Saturday</v>
      </c>
      <c r="AF660" s="2">
        <v>0.78241898148148137</v>
      </c>
      <c r="AG660" s="2">
        <f t="shared" si="97"/>
        <v>0.79166666666666663</v>
      </c>
      <c r="AH660" t="s">
        <v>27</v>
      </c>
    </row>
    <row r="661" spans="1:34" x14ac:dyDescent="0.25">
      <c r="A661">
        <v>1532734</v>
      </c>
      <c r="B661" t="s">
        <v>88</v>
      </c>
      <c r="E661">
        <v>53211</v>
      </c>
      <c r="F661" t="s">
        <v>23</v>
      </c>
      <c r="G661" t="s">
        <v>89</v>
      </c>
      <c r="H661">
        <v>5463</v>
      </c>
      <c r="I661" t="s">
        <v>65</v>
      </c>
      <c r="J661">
        <f>VLOOKUP(I661,Key!$A$1:$C$72,2,FALSE)</f>
        <v>43.060786</v>
      </c>
      <c r="K661">
        <f>VLOOKUP(I661,Key!$A$1:$C$72,3,FALSE)</f>
        <v>-87.883825999999999</v>
      </c>
      <c r="L661" t="s">
        <v>92</v>
      </c>
      <c r="M661">
        <f>VLOOKUP(L661,Key!$A$1:$C$72,2,FALSE)</f>
        <v>43.069021999999997</v>
      </c>
      <c r="N661">
        <f>VLOOKUP(L661,Key!$A$1:$C$72,3,FALSE)</f>
        <v>-87.887940999999998</v>
      </c>
      <c r="O661">
        <v>8</v>
      </c>
      <c r="P661">
        <v>3</v>
      </c>
      <c r="Q661">
        <v>1.2</v>
      </c>
      <c r="R661">
        <v>1.1000000000000001</v>
      </c>
      <c r="S661">
        <v>48</v>
      </c>
      <c r="T661">
        <f t="shared" si="98"/>
        <v>-1</v>
      </c>
      <c r="U661" s="1">
        <v>42806</v>
      </c>
      <c r="V661" s="3">
        <f t="shared" si="92"/>
        <v>42795</v>
      </c>
      <c r="W661" s="4">
        <f t="shared" si="99"/>
        <v>42806</v>
      </c>
      <c r="X661" s="1" t="str">
        <f t="shared" si="93"/>
        <v>Sunday</v>
      </c>
      <c r="Y661" s="2">
        <v>0.17961805555555554</v>
      </c>
      <c r="Z661" s="2">
        <f t="shared" si="94"/>
        <v>0.16666666666666666</v>
      </c>
      <c r="AA661">
        <f>1</f>
        <v>1</v>
      </c>
      <c r="AB661" s="1">
        <v>42806</v>
      </c>
      <c r="AC661" s="3">
        <f t="shared" si="95"/>
        <v>42795</v>
      </c>
      <c r="AD661" s="4">
        <f t="shared" si="100"/>
        <v>42806</v>
      </c>
      <c r="AE661" s="1" t="str">
        <f t="shared" si="96"/>
        <v>Sunday</v>
      </c>
      <c r="AF661" s="2">
        <v>0.1852546296296296</v>
      </c>
      <c r="AG661" s="2">
        <f t="shared" si="97"/>
        <v>0.16666666666666666</v>
      </c>
      <c r="AH661" t="s">
        <v>27</v>
      </c>
    </row>
    <row r="662" spans="1:34" x14ac:dyDescent="0.25">
      <c r="A662">
        <v>1532991</v>
      </c>
      <c r="B662" t="s">
        <v>88</v>
      </c>
      <c r="E662">
        <v>53213</v>
      </c>
      <c r="F662" t="s">
        <v>23</v>
      </c>
      <c r="G662" t="s">
        <v>89</v>
      </c>
      <c r="H662">
        <v>82</v>
      </c>
      <c r="I662" t="s">
        <v>26</v>
      </c>
      <c r="J662">
        <f>VLOOKUP(I662,Key!$A$1:$C$72,2,FALSE)</f>
        <v>43.060079999999999</v>
      </c>
      <c r="K662">
        <f>VLOOKUP(I662,Key!$A$1:$C$72,3,FALSE)</f>
        <v>-88.027349999999998</v>
      </c>
      <c r="L662" t="s">
        <v>57</v>
      </c>
      <c r="M662">
        <f>VLOOKUP(L662,Key!$A$1:$C$72,2,FALSE)</f>
        <v>43.048609999999996</v>
      </c>
      <c r="N662">
        <f>VLOOKUP(L662,Key!$A$1:$C$72,3,FALSE)</f>
        <v>-88.008480000000006</v>
      </c>
      <c r="O662">
        <v>18</v>
      </c>
      <c r="P662">
        <v>3</v>
      </c>
      <c r="Q662">
        <v>2.7</v>
      </c>
      <c r="R662">
        <v>2.6</v>
      </c>
      <c r="S662">
        <v>108</v>
      </c>
      <c r="T662">
        <f t="shared" si="98"/>
        <v>-1</v>
      </c>
      <c r="U662" s="1">
        <v>42806</v>
      </c>
      <c r="V662" s="3">
        <f t="shared" si="92"/>
        <v>42795</v>
      </c>
      <c r="W662" s="4">
        <f t="shared" si="99"/>
        <v>42806</v>
      </c>
      <c r="X662" s="1" t="str">
        <f t="shared" si="93"/>
        <v>Sunday</v>
      </c>
      <c r="Y662" s="2">
        <v>0.55931712962962965</v>
      </c>
      <c r="Z662" s="2">
        <f t="shared" si="94"/>
        <v>0.54166666666666663</v>
      </c>
      <c r="AA662">
        <f>1</f>
        <v>1</v>
      </c>
      <c r="AB662" s="1">
        <v>42806</v>
      </c>
      <c r="AC662" s="3">
        <f t="shared" si="95"/>
        <v>42795</v>
      </c>
      <c r="AD662" s="4">
        <f t="shared" si="100"/>
        <v>42806</v>
      </c>
      <c r="AE662" s="1" t="str">
        <f t="shared" si="96"/>
        <v>Sunday</v>
      </c>
      <c r="AF662" s="2">
        <v>0.57192129629629629</v>
      </c>
      <c r="AG662" s="2">
        <f t="shared" si="97"/>
        <v>0.58333333333333326</v>
      </c>
      <c r="AH662" t="s">
        <v>27</v>
      </c>
    </row>
    <row r="663" spans="1:34" x14ac:dyDescent="0.25">
      <c r="A663">
        <v>1532991</v>
      </c>
      <c r="B663" t="s">
        <v>88</v>
      </c>
      <c r="E663">
        <v>53213</v>
      </c>
      <c r="F663" t="s">
        <v>23</v>
      </c>
      <c r="G663" t="s">
        <v>89</v>
      </c>
      <c r="H663">
        <v>153</v>
      </c>
      <c r="I663" t="s">
        <v>26</v>
      </c>
      <c r="J663">
        <f>VLOOKUP(I663,Key!$A$1:$C$72,2,FALSE)</f>
        <v>43.060079999999999</v>
      </c>
      <c r="K663">
        <f>VLOOKUP(I663,Key!$A$1:$C$72,3,FALSE)</f>
        <v>-88.027349999999998</v>
      </c>
      <c r="L663" t="s">
        <v>57</v>
      </c>
      <c r="M663">
        <f>VLOOKUP(L663,Key!$A$1:$C$72,2,FALSE)</f>
        <v>43.048609999999996</v>
      </c>
      <c r="N663">
        <f>VLOOKUP(L663,Key!$A$1:$C$72,3,FALSE)</f>
        <v>-88.008480000000006</v>
      </c>
      <c r="O663">
        <v>17</v>
      </c>
      <c r="P663">
        <v>3</v>
      </c>
      <c r="Q663">
        <v>2.6</v>
      </c>
      <c r="R663">
        <v>2.4</v>
      </c>
      <c r="S663">
        <v>102</v>
      </c>
      <c r="T663">
        <f t="shared" si="98"/>
        <v>-1</v>
      </c>
      <c r="U663" s="1">
        <v>42806</v>
      </c>
      <c r="V663" s="3">
        <f t="shared" si="92"/>
        <v>42795</v>
      </c>
      <c r="W663" s="4">
        <f t="shared" si="99"/>
        <v>42806</v>
      </c>
      <c r="X663" s="1" t="str">
        <f t="shared" si="93"/>
        <v>Sunday</v>
      </c>
      <c r="Y663" s="2">
        <v>0.55978009259259254</v>
      </c>
      <c r="Z663" s="2">
        <f t="shared" si="94"/>
        <v>0.54166666666666663</v>
      </c>
      <c r="AA663">
        <f>1</f>
        <v>1</v>
      </c>
      <c r="AB663" s="1">
        <v>42806</v>
      </c>
      <c r="AC663" s="3">
        <f t="shared" si="95"/>
        <v>42795</v>
      </c>
      <c r="AD663" s="4">
        <f t="shared" si="100"/>
        <v>42806</v>
      </c>
      <c r="AE663" s="1" t="str">
        <f t="shared" si="96"/>
        <v>Sunday</v>
      </c>
      <c r="AF663" s="2">
        <v>0.57182870370370364</v>
      </c>
      <c r="AG663" s="2">
        <f t="shared" si="97"/>
        <v>0.58333333333333326</v>
      </c>
      <c r="AH663" t="s">
        <v>27</v>
      </c>
    </row>
    <row r="664" spans="1:34" x14ac:dyDescent="0.25">
      <c r="A664">
        <v>1242204</v>
      </c>
      <c r="B664" t="s">
        <v>88</v>
      </c>
      <c r="E664">
        <v>53202</v>
      </c>
      <c r="F664" t="s">
        <v>23</v>
      </c>
      <c r="G664" t="s">
        <v>89</v>
      </c>
      <c r="H664">
        <v>5510</v>
      </c>
      <c r="I664" t="s">
        <v>69</v>
      </c>
      <c r="J664">
        <f>VLOOKUP(I664,Key!$A$1:$C$72,2,FALSE)</f>
        <v>43.048200000000001</v>
      </c>
      <c r="K664">
        <f>VLOOKUP(I664,Key!$A$1:$C$72,3,FALSE)</f>
        <v>-87.900859999999994</v>
      </c>
      <c r="L664" t="s">
        <v>82</v>
      </c>
      <c r="M664">
        <f>VLOOKUP(L664,Key!$A$1:$C$72,2,FALSE)</f>
        <v>43.026229999999998</v>
      </c>
      <c r="N664">
        <f>VLOOKUP(L664,Key!$A$1:$C$72,3,FALSE)</f>
        <v>-87.912809999999993</v>
      </c>
      <c r="O664">
        <v>13</v>
      </c>
      <c r="P664">
        <v>0</v>
      </c>
      <c r="Q664">
        <v>2</v>
      </c>
      <c r="R664">
        <v>1.9</v>
      </c>
      <c r="S664">
        <v>78</v>
      </c>
      <c r="T664">
        <f t="shared" si="98"/>
        <v>-1</v>
      </c>
      <c r="U664" s="1">
        <v>42809</v>
      </c>
      <c r="V664" s="3">
        <f t="shared" si="92"/>
        <v>42795</v>
      </c>
      <c r="W664" s="4">
        <f t="shared" si="99"/>
        <v>42809</v>
      </c>
      <c r="X664" s="1" t="str">
        <f t="shared" si="93"/>
        <v>Wednesday</v>
      </c>
      <c r="Y664" s="2">
        <v>0.64934027777777781</v>
      </c>
      <c r="Z664" s="2">
        <f t="shared" si="94"/>
        <v>0.66666666666666663</v>
      </c>
      <c r="AA664">
        <f>1</f>
        <v>1</v>
      </c>
      <c r="AB664" s="1">
        <v>42809</v>
      </c>
      <c r="AC664" s="3">
        <f t="shared" si="95"/>
        <v>42795</v>
      </c>
      <c r="AD664" s="4">
        <f t="shared" si="100"/>
        <v>42809</v>
      </c>
      <c r="AE664" s="1" t="str">
        <f t="shared" si="96"/>
        <v>Wednesday</v>
      </c>
      <c r="AF664" s="2">
        <v>0.6586805555555556</v>
      </c>
      <c r="AG664" s="2">
        <f t="shared" si="97"/>
        <v>0.66666666666666663</v>
      </c>
      <c r="AH664" t="s">
        <v>27</v>
      </c>
    </row>
    <row r="665" spans="1:34" x14ac:dyDescent="0.25">
      <c r="A665">
        <v>531225</v>
      </c>
      <c r="B665" t="s">
        <v>20</v>
      </c>
      <c r="C665" t="s">
        <v>95</v>
      </c>
      <c r="D665" t="s">
        <v>22</v>
      </c>
      <c r="E665">
        <v>53202</v>
      </c>
      <c r="F665" t="s">
        <v>23</v>
      </c>
      <c r="G665" t="s">
        <v>24</v>
      </c>
      <c r="H665">
        <v>11129</v>
      </c>
      <c r="I665" t="s">
        <v>44</v>
      </c>
      <c r="J665">
        <f>VLOOKUP(I665,Key!$A$1:$C$72,2,FALSE)</f>
        <v>43.045712999999999</v>
      </c>
      <c r="K665">
        <f>VLOOKUP(I665,Key!$A$1:$C$72,3,FALSE)</f>
        <v>-87.899756999999994</v>
      </c>
      <c r="L665" t="s">
        <v>48</v>
      </c>
      <c r="M665">
        <f>VLOOKUP(L665,Key!$A$1:$C$72,2,FALSE)</f>
        <v>43.05097</v>
      </c>
      <c r="N665">
        <f>VLOOKUP(L665,Key!$A$1:$C$72,3,FALSE)</f>
        <v>-87.906440000000003</v>
      </c>
      <c r="O665">
        <v>7</v>
      </c>
      <c r="P665">
        <v>0</v>
      </c>
      <c r="Q665">
        <v>1.1000000000000001</v>
      </c>
      <c r="R665">
        <v>1</v>
      </c>
      <c r="S665">
        <v>42</v>
      </c>
      <c r="T665">
        <f t="shared" si="98"/>
        <v>-1</v>
      </c>
      <c r="U665" s="1">
        <v>42809</v>
      </c>
      <c r="V665" s="3">
        <f t="shared" si="92"/>
        <v>42795</v>
      </c>
      <c r="W665" s="4">
        <f t="shared" si="99"/>
        <v>42809</v>
      </c>
      <c r="X665" s="1" t="str">
        <f t="shared" si="93"/>
        <v>Wednesday</v>
      </c>
      <c r="Y665" s="2">
        <v>0.68746527777777777</v>
      </c>
      <c r="Z665" s="2">
        <f t="shared" si="94"/>
        <v>0.66666666666666663</v>
      </c>
      <c r="AA665">
        <f>1</f>
        <v>1</v>
      </c>
      <c r="AB665" s="1">
        <v>42809</v>
      </c>
      <c r="AC665" s="3">
        <f t="shared" si="95"/>
        <v>42795</v>
      </c>
      <c r="AD665" s="4">
        <f t="shared" si="100"/>
        <v>42809</v>
      </c>
      <c r="AE665" s="1" t="str">
        <f t="shared" si="96"/>
        <v>Wednesday</v>
      </c>
      <c r="AF665" s="2">
        <v>0.69204861111111116</v>
      </c>
      <c r="AG665" s="2">
        <f t="shared" si="97"/>
        <v>0.70833333333333326</v>
      </c>
      <c r="AH665" t="s">
        <v>27</v>
      </c>
    </row>
    <row r="666" spans="1:34" x14ac:dyDescent="0.25">
      <c r="A666">
        <v>533073</v>
      </c>
      <c r="B666" t="s">
        <v>20</v>
      </c>
      <c r="C666" t="s">
        <v>21</v>
      </c>
      <c r="D666" t="s">
        <v>22</v>
      </c>
      <c r="E666">
        <v>53213</v>
      </c>
      <c r="F666" t="s">
        <v>23</v>
      </c>
      <c r="G666" t="s">
        <v>24</v>
      </c>
      <c r="H666">
        <v>184</v>
      </c>
      <c r="I666" t="s">
        <v>25</v>
      </c>
      <c r="J666">
        <f>VLOOKUP(I666,Key!$A$1:$C$72,2,FALSE)</f>
        <v>43.06044</v>
      </c>
      <c r="K666">
        <f>VLOOKUP(I666,Key!$A$1:$C$72,3,FALSE)</f>
        <v>-88.016239999999996</v>
      </c>
      <c r="L666" t="s">
        <v>26</v>
      </c>
      <c r="M666">
        <f>VLOOKUP(L666,Key!$A$1:$C$72,2,FALSE)</f>
        <v>43.060079999999999</v>
      </c>
      <c r="N666">
        <f>VLOOKUP(L666,Key!$A$1:$C$72,3,FALSE)</f>
        <v>-88.027349999999998</v>
      </c>
      <c r="O666">
        <v>7</v>
      </c>
      <c r="P666">
        <v>0</v>
      </c>
      <c r="Q666">
        <v>1.1000000000000001</v>
      </c>
      <c r="R666">
        <v>1</v>
      </c>
      <c r="S666">
        <v>42</v>
      </c>
      <c r="T666">
        <f t="shared" si="98"/>
        <v>-1</v>
      </c>
      <c r="U666" s="1">
        <v>42801</v>
      </c>
      <c r="V666" s="3">
        <f t="shared" si="92"/>
        <v>42795</v>
      </c>
      <c r="W666" s="4">
        <f t="shared" si="99"/>
        <v>42801</v>
      </c>
      <c r="X666" s="1" t="str">
        <f t="shared" si="93"/>
        <v>Tuesday</v>
      </c>
      <c r="Y666" s="2">
        <v>0.45247685185185182</v>
      </c>
      <c r="Z666" s="2">
        <f t="shared" si="94"/>
        <v>0.45833333333333331</v>
      </c>
      <c r="AA666">
        <f>1</f>
        <v>1</v>
      </c>
      <c r="AB666" s="1">
        <v>42801</v>
      </c>
      <c r="AC666" s="3">
        <f t="shared" si="95"/>
        <v>42795</v>
      </c>
      <c r="AD666" s="4">
        <f t="shared" si="100"/>
        <v>42801</v>
      </c>
      <c r="AE666" s="1" t="str">
        <f t="shared" si="96"/>
        <v>Tuesday</v>
      </c>
      <c r="AF666" s="2">
        <v>0.45700231481481479</v>
      </c>
      <c r="AG666" s="2">
        <f t="shared" si="97"/>
        <v>0.45833333333333331</v>
      </c>
      <c r="AH666" t="s">
        <v>27</v>
      </c>
    </row>
    <row r="667" spans="1:34" x14ac:dyDescent="0.25">
      <c r="A667">
        <v>545427</v>
      </c>
      <c r="B667" t="s">
        <v>20</v>
      </c>
      <c r="C667" t="s">
        <v>28</v>
      </c>
      <c r="D667" t="s">
        <v>22</v>
      </c>
      <c r="E667">
        <v>53211</v>
      </c>
      <c r="F667" t="s">
        <v>23</v>
      </c>
      <c r="G667" t="s">
        <v>24</v>
      </c>
      <c r="H667">
        <v>309</v>
      </c>
      <c r="I667" t="s">
        <v>31</v>
      </c>
      <c r="J667">
        <f>VLOOKUP(I667,Key!$A$1:$C$72,2,FALSE)</f>
        <v>43.03519</v>
      </c>
      <c r="K667">
        <f>VLOOKUP(I667,Key!$A$1:$C$72,3,FALSE)</f>
        <v>-87.907390000000007</v>
      </c>
      <c r="L667" t="s">
        <v>32</v>
      </c>
      <c r="M667">
        <f>VLOOKUP(L667,Key!$A$1:$C$72,2,FALSE)</f>
        <v>43.038719999999998</v>
      </c>
      <c r="N667">
        <f>VLOOKUP(L667,Key!$A$1:$C$72,3,FALSE)</f>
        <v>-87.905339999999995</v>
      </c>
      <c r="O667">
        <v>4</v>
      </c>
      <c r="P667">
        <v>0</v>
      </c>
      <c r="Q667">
        <v>0.6</v>
      </c>
      <c r="R667">
        <v>0.6</v>
      </c>
      <c r="S667">
        <v>24</v>
      </c>
      <c r="T667">
        <f t="shared" si="98"/>
        <v>-1</v>
      </c>
      <c r="U667" s="1">
        <v>42802</v>
      </c>
      <c r="V667" s="3">
        <f t="shared" si="92"/>
        <v>42795</v>
      </c>
      <c r="W667" s="4">
        <f t="shared" si="99"/>
        <v>42802</v>
      </c>
      <c r="X667" s="1" t="str">
        <f t="shared" si="93"/>
        <v>Wednesday</v>
      </c>
      <c r="Y667" s="2">
        <v>0.64946759259259257</v>
      </c>
      <c r="Z667" s="2">
        <f t="shared" si="94"/>
        <v>0.66666666666666663</v>
      </c>
      <c r="AA667">
        <f>1</f>
        <v>1</v>
      </c>
      <c r="AB667" s="1">
        <v>42802</v>
      </c>
      <c r="AC667" s="3">
        <f t="shared" si="95"/>
        <v>42795</v>
      </c>
      <c r="AD667" s="4">
        <f t="shared" si="100"/>
        <v>42802</v>
      </c>
      <c r="AE667" s="1" t="str">
        <f t="shared" si="96"/>
        <v>Wednesday</v>
      </c>
      <c r="AF667" s="2">
        <v>0.6524537037037037</v>
      </c>
      <c r="AG667" s="2">
        <f t="shared" si="97"/>
        <v>0.66666666666666663</v>
      </c>
      <c r="AH667" t="s">
        <v>27</v>
      </c>
    </row>
    <row r="668" spans="1:34" x14ac:dyDescent="0.25">
      <c r="A668">
        <v>558783</v>
      </c>
      <c r="B668" t="s">
        <v>20</v>
      </c>
      <c r="C668" t="s">
        <v>42</v>
      </c>
      <c r="D668" t="s">
        <v>22</v>
      </c>
      <c r="E668">
        <v>53066</v>
      </c>
      <c r="F668" t="s">
        <v>23</v>
      </c>
      <c r="G668" t="s">
        <v>24</v>
      </c>
      <c r="H668">
        <v>5583</v>
      </c>
      <c r="I668" t="s">
        <v>43</v>
      </c>
      <c r="J668">
        <f>VLOOKUP(I668,Key!$A$1:$C$72,2,FALSE)</f>
        <v>43.03886</v>
      </c>
      <c r="K668">
        <f>VLOOKUP(I668,Key!$A$1:$C$72,3,FALSE)</f>
        <v>-87.902720000000002</v>
      </c>
      <c r="L668" t="s">
        <v>32</v>
      </c>
      <c r="M668">
        <f>VLOOKUP(L668,Key!$A$1:$C$72,2,FALSE)</f>
        <v>43.038719999999998</v>
      </c>
      <c r="N668">
        <f>VLOOKUP(L668,Key!$A$1:$C$72,3,FALSE)</f>
        <v>-87.905339999999995</v>
      </c>
      <c r="O668">
        <v>2</v>
      </c>
      <c r="P668">
        <v>0</v>
      </c>
      <c r="Q668">
        <v>0.3</v>
      </c>
      <c r="R668">
        <v>0.3</v>
      </c>
      <c r="S668">
        <v>12</v>
      </c>
      <c r="T668">
        <f t="shared" si="98"/>
        <v>-1</v>
      </c>
      <c r="U668" s="1">
        <v>42823</v>
      </c>
      <c r="V668" s="3">
        <f t="shared" si="92"/>
        <v>42795</v>
      </c>
      <c r="W668" s="4">
        <f t="shared" si="99"/>
        <v>42823</v>
      </c>
      <c r="X668" s="1" t="str">
        <f t="shared" si="93"/>
        <v>Wednesday</v>
      </c>
      <c r="Y668" s="2">
        <v>0.61216435185185192</v>
      </c>
      <c r="Z668" s="2">
        <f t="shared" si="94"/>
        <v>0.625</v>
      </c>
      <c r="AA668">
        <f>1</f>
        <v>1</v>
      </c>
      <c r="AB668" s="1">
        <v>42823</v>
      </c>
      <c r="AC668" s="3">
        <f t="shared" si="95"/>
        <v>42795</v>
      </c>
      <c r="AD668" s="4">
        <f t="shared" si="100"/>
        <v>42823</v>
      </c>
      <c r="AE668" s="1" t="str">
        <f t="shared" si="96"/>
        <v>Wednesday</v>
      </c>
      <c r="AF668" s="2">
        <v>0.61337962962962966</v>
      </c>
      <c r="AG668" s="2">
        <f t="shared" si="97"/>
        <v>0.625</v>
      </c>
      <c r="AH668" t="s">
        <v>27</v>
      </c>
    </row>
    <row r="669" spans="1:34" x14ac:dyDescent="0.25">
      <c r="A669">
        <v>558783</v>
      </c>
      <c r="B669" t="s">
        <v>20</v>
      </c>
      <c r="C669" t="s">
        <v>42</v>
      </c>
      <c r="D669" t="s">
        <v>22</v>
      </c>
      <c r="E669">
        <v>53066</v>
      </c>
      <c r="F669" t="s">
        <v>23</v>
      </c>
      <c r="G669" t="s">
        <v>24</v>
      </c>
      <c r="H669">
        <v>5558</v>
      </c>
      <c r="I669" t="s">
        <v>43</v>
      </c>
      <c r="J669">
        <f>VLOOKUP(I669,Key!$A$1:$C$72,2,FALSE)</f>
        <v>43.03886</v>
      </c>
      <c r="K669">
        <f>VLOOKUP(I669,Key!$A$1:$C$72,3,FALSE)</f>
        <v>-87.902720000000002</v>
      </c>
      <c r="L669" t="s">
        <v>31</v>
      </c>
      <c r="M669">
        <f>VLOOKUP(L669,Key!$A$1:$C$72,2,FALSE)</f>
        <v>43.03519</v>
      </c>
      <c r="N669">
        <f>VLOOKUP(L669,Key!$A$1:$C$72,3,FALSE)</f>
        <v>-87.907390000000007</v>
      </c>
      <c r="O669">
        <v>3</v>
      </c>
      <c r="P669">
        <v>0</v>
      </c>
      <c r="Q669">
        <v>0.5</v>
      </c>
      <c r="R669">
        <v>0.4</v>
      </c>
      <c r="S669">
        <v>18</v>
      </c>
      <c r="T669">
        <f t="shared" si="98"/>
        <v>-1</v>
      </c>
      <c r="U669" s="1">
        <v>42817</v>
      </c>
      <c r="V669" s="3">
        <f t="shared" si="92"/>
        <v>42795</v>
      </c>
      <c r="W669" s="4">
        <f t="shared" si="99"/>
        <v>42817</v>
      </c>
      <c r="X669" s="1" t="str">
        <f t="shared" si="93"/>
        <v>Thursday</v>
      </c>
      <c r="Y669" s="2">
        <v>0.48299768518518515</v>
      </c>
      <c r="Z669" s="2">
        <f t="shared" si="94"/>
        <v>0.5</v>
      </c>
      <c r="AA669">
        <f>1</f>
        <v>1</v>
      </c>
      <c r="AB669" s="1">
        <v>42817</v>
      </c>
      <c r="AC669" s="3">
        <f t="shared" si="95"/>
        <v>42795</v>
      </c>
      <c r="AD669" s="4">
        <f t="shared" si="100"/>
        <v>42817</v>
      </c>
      <c r="AE669" s="1" t="str">
        <f t="shared" si="96"/>
        <v>Thursday</v>
      </c>
      <c r="AF669" s="2">
        <v>0.48501157407407408</v>
      </c>
      <c r="AG669" s="2">
        <f t="shared" si="97"/>
        <v>0.5</v>
      </c>
      <c r="AH669" t="s">
        <v>27</v>
      </c>
    </row>
    <row r="670" spans="1:34" x14ac:dyDescent="0.25">
      <c r="A670">
        <v>560065</v>
      </c>
      <c r="B670" t="s">
        <v>20</v>
      </c>
      <c r="C670" t="s">
        <v>28</v>
      </c>
      <c r="D670" t="s">
        <v>22</v>
      </c>
      <c r="E670">
        <v>53202</v>
      </c>
      <c r="F670" t="s">
        <v>23</v>
      </c>
      <c r="G670" t="s">
        <v>91</v>
      </c>
      <c r="H670">
        <v>5472</v>
      </c>
      <c r="I670" t="s">
        <v>32</v>
      </c>
      <c r="J670">
        <f>VLOOKUP(I670,Key!$A$1:$C$72,2,FALSE)</f>
        <v>43.038719999999998</v>
      </c>
      <c r="K670">
        <f>VLOOKUP(I670,Key!$A$1:$C$72,3,FALSE)</f>
        <v>-87.905339999999995</v>
      </c>
      <c r="L670" t="s">
        <v>31</v>
      </c>
      <c r="M670">
        <f>VLOOKUP(L670,Key!$A$1:$C$72,2,FALSE)</f>
        <v>43.03519</v>
      </c>
      <c r="N670">
        <f>VLOOKUP(L670,Key!$A$1:$C$72,3,FALSE)</f>
        <v>-87.907390000000007</v>
      </c>
      <c r="O670">
        <v>4</v>
      </c>
      <c r="P670">
        <v>0</v>
      </c>
      <c r="Q670">
        <v>0.6</v>
      </c>
      <c r="R670">
        <v>0.6</v>
      </c>
      <c r="S670">
        <v>24</v>
      </c>
      <c r="T670">
        <f t="shared" si="98"/>
        <v>-1</v>
      </c>
      <c r="U670" s="1">
        <v>42804</v>
      </c>
      <c r="V670" s="3">
        <f t="shared" si="92"/>
        <v>42795</v>
      </c>
      <c r="W670" s="4">
        <f t="shared" si="99"/>
        <v>42804</v>
      </c>
      <c r="X670" s="1" t="str">
        <f t="shared" si="93"/>
        <v>Friday</v>
      </c>
      <c r="Y670" s="2">
        <v>0.53734953703703703</v>
      </c>
      <c r="Z670" s="2">
        <f t="shared" si="94"/>
        <v>0.54166666666666663</v>
      </c>
      <c r="AA670">
        <f>1</f>
        <v>1</v>
      </c>
      <c r="AB670" s="1">
        <v>42804</v>
      </c>
      <c r="AC670" s="3">
        <f t="shared" si="95"/>
        <v>42795</v>
      </c>
      <c r="AD670" s="4">
        <f t="shared" si="100"/>
        <v>42804</v>
      </c>
      <c r="AE670" s="1" t="str">
        <f t="shared" si="96"/>
        <v>Friday</v>
      </c>
      <c r="AF670" s="2">
        <v>0.54010416666666672</v>
      </c>
      <c r="AG670" s="2">
        <f t="shared" si="97"/>
        <v>0.54166666666666663</v>
      </c>
      <c r="AH670" t="s">
        <v>27</v>
      </c>
    </row>
    <row r="671" spans="1:34" x14ac:dyDescent="0.25">
      <c r="A671">
        <v>563412</v>
      </c>
      <c r="B671" t="s">
        <v>20</v>
      </c>
      <c r="C671" t="s">
        <v>45</v>
      </c>
      <c r="D671" t="s">
        <v>46</v>
      </c>
      <c r="E671">
        <v>60043</v>
      </c>
      <c r="F671" t="s">
        <v>23</v>
      </c>
      <c r="G671" t="s">
        <v>24</v>
      </c>
      <c r="H671">
        <v>5533</v>
      </c>
      <c r="I671" t="s">
        <v>33</v>
      </c>
      <c r="J671">
        <f>VLOOKUP(I671,Key!$A$1:$C$72,2,FALSE)</f>
        <v>43.034619999999997</v>
      </c>
      <c r="K671">
        <f>VLOOKUP(I671,Key!$A$1:$C$72,3,FALSE)</f>
        <v>-87.917500000000004</v>
      </c>
      <c r="L671" t="s">
        <v>47</v>
      </c>
      <c r="M671">
        <f>VLOOKUP(L671,Key!$A$1:$C$72,2,FALSE)</f>
        <v>43.049230000000001</v>
      </c>
      <c r="N671">
        <f>VLOOKUP(L671,Key!$A$1:$C$72,3,FALSE)</f>
        <v>-87.911940000000001</v>
      </c>
      <c r="O671">
        <v>8</v>
      </c>
      <c r="P671">
        <v>0</v>
      </c>
      <c r="Q671">
        <v>1.2</v>
      </c>
      <c r="R671">
        <v>1.1000000000000001</v>
      </c>
      <c r="S671">
        <v>48</v>
      </c>
      <c r="T671">
        <f t="shared" si="98"/>
        <v>-1</v>
      </c>
      <c r="U671" s="1">
        <v>42801</v>
      </c>
      <c r="V671" s="3">
        <f t="shared" si="92"/>
        <v>42795</v>
      </c>
      <c r="W671" s="4">
        <f t="shared" si="99"/>
        <v>42801</v>
      </c>
      <c r="X671" s="1" t="str">
        <f t="shared" si="93"/>
        <v>Tuesday</v>
      </c>
      <c r="Y671" s="2">
        <v>0.32527777777777778</v>
      </c>
      <c r="Z671" s="2">
        <f t="shared" si="94"/>
        <v>0.33333333333333331</v>
      </c>
      <c r="AA671">
        <f>1</f>
        <v>1</v>
      </c>
      <c r="AB671" s="1">
        <v>42801</v>
      </c>
      <c r="AC671" s="3">
        <f t="shared" si="95"/>
        <v>42795</v>
      </c>
      <c r="AD671" s="4">
        <f t="shared" si="100"/>
        <v>42801</v>
      </c>
      <c r="AE671" s="1" t="str">
        <f t="shared" si="96"/>
        <v>Tuesday</v>
      </c>
      <c r="AF671" s="2">
        <v>0.33077546296296295</v>
      </c>
      <c r="AG671" s="2">
        <f t="shared" si="97"/>
        <v>0.33333333333333331</v>
      </c>
      <c r="AH671" t="s">
        <v>27</v>
      </c>
    </row>
    <row r="672" spans="1:34" x14ac:dyDescent="0.25">
      <c r="A672">
        <v>671983</v>
      </c>
      <c r="B672" t="s">
        <v>20</v>
      </c>
      <c r="C672" t="s">
        <v>49</v>
      </c>
      <c r="D672" t="s">
        <v>22</v>
      </c>
      <c r="E672">
        <v>53217</v>
      </c>
      <c r="F672" t="s">
        <v>23</v>
      </c>
      <c r="G672" t="s">
        <v>24</v>
      </c>
      <c r="H672">
        <v>5221</v>
      </c>
      <c r="I672" t="s">
        <v>43</v>
      </c>
      <c r="J672">
        <f>VLOOKUP(I672,Key!$A$1:$C$72,2,FALSE)</f>
        <v>43.03886</v>
      </c>
      <c r="K672">
        <f>VLOOKUP(I672,Key!$A$1:$C$72,3,FALSE)</f>
        <v>-87.902720000000002</v>
      </c>
      <c r="L672" t="s">
        <v>31</v>
      </c>
      <c r="M672">
        <f>VLOOKUP(L672,Key!$A$1:$C$72,2,FALSE)</f>
        <v>43.03519</v>
      </c>
      <c r="N672">
        <f>VLOOKUP(L672,Key!$A$1:$C$72,3,FALSE)</f>
        <v>-87.907390000000007</v>
      </c>
      <c r="O672">
        <v>25</v>
      </c>
      <c r="P672">
        <v>0</v>
      </c>
      <c r="Q672">
        <v>3.8</v>
      </c>
      <c r="R672">
        <v>3.6</v>
      </c>
      <c r="S672">
        <v>150</v>
      </c>
      <c r="T672">
        <f t="shared" si="98"/>
        <v>-1</v>
      </c>
      <c r="U672" s="1">
        <v>42822</v>
      </c>
      <c r="V672" s="3">
        <f t="shared" si="92"/>
        <v>42795</v>
      </c>
      <c r="W672" s="4">
        <f t="shared" si="99"/>
        <v>42822</v>
      </c>
      <c r="X672" s="1" t="str">
        <f t="shared" si="93"/>
        <v>Tuesday</v>
      </c>
      <c r="Y672" s="2">
        <v>0.56611111111111112</v>
      </c>
      <c r="Z672" s="2">
        <f t="shared" si="94"/>
        <v>0.58333333333333326</v>
      </c>
      <c r="AA672">
        <f>1</f>
        <v>1</v>
      </c>
      <c r="AB672" s="1">
        <v>42822</v>
      </c>
      <c r="AC672" s="3">
        <f t="shared" si="95"/>
        <v>42795</v>
      </c>
      <c r="AD672" s="4">
        <f t="shared" si="100"/>
        <v>42822</v>
      </c>
      <c r="AE672" s="1" t="str">
        <f t="shared" si="96"/>
        <v>Tuesday</v>
      </c>
      <c r="AF672" s="2">
        <v>0.58349537037037036</v>
      </c>
      <c r="AG672" s="2">
        <f t="shared" si="97"/>
        <v>0.58333333333333326</v>
      </c>
      <c r="AH672" t="s">
        <v>27</v>
      </c>
    </row>
    <row r="673" spans="1:34" x14ac:dyDescent="0.25">
      <c r="A673">
        <v>717793</v>
      </c>
      <c r="B673" t="s">
        <v>20</v>
      </c>
      <c r="C673" t="s">
        <v>28</v>
      </c>
      <c r="D673" t="s">
        <v>22</v>
      </c>
      <c r="E673">
        <v>53202</v>
      </c>
      <c r="F673" t="s">
        <v>23</v>
      </c>
      <c r="G673" t="s">
        <v>24</v>
      </c>
      <c r="H673">
        <v>11164</v>
      </c>
      <c r="I673" t="s">
        <v>36</v>
      </c>
      <c r="J673">
        <f>VLOOKUP(I673,Key!$A$1:$C$72,2,FALSE)</f>
        <v>43.038580000000003</v>
      </c>
      <c r="K673">
        <f>VLOOKUP(I673,Key!$A$1:$C$72,3,FALSE)</f>
        <v>-87.90934</v>
      </c>
      <c r="L673" t="s">
        <v>31</v>
      </c>
      <c r="M673">
        <f>VLOOKUP(L673,Key!$A$1:$C$72,2,FALSE)</f>
        <v>43.03519</v>
      </c>
      <c r="N673">
        <f>VLOOKUP(L673,Key!$A$1:$C$72,3,FALSE)</f>
        <v>-87.907390000000007</v>
      </c>
      <c r="O673">
        <v>5</v>
      </c>
      <c r="P673">
        <v>0</v>
      </c>
      <c r="Q673">
        <v>0.8</v>
      </c>
      <c r="R673">
        <v>0.7</v>
      </c>
      <c r="S673">
        <v>30</v>
      </c>
      <c r="T673">
        <f t="shared" si="98"/>
        <v>-1</v>
      </c>
      <c r="U673" s="1">
        <v>42800</v>
      </c>
      <c r="V673" s="3">
        <f t="shared" si="92"/>
        <v>42795</v>
      </c>
      <c r="W673" s="4">
        <f t="shared" si="99"/>
        <v>42800</v>
      </c>
      <c r="X673" s="1" t="str">
        <f t="shared" si="93"/>
        <v>Monday</v>
      </c>
      <c r="Y673" s="2">
        <v>0.79648148148148146</v>
      </c>
      <c r="Z673" s="2">
        <f t="shared" si="94"/>
        <v>0.79166666666666663</v>
      </c>
      <c r="AA673">
        <f>1</f>
        <v>1</v>
      </c>
      <c r="AB673" s="1">
        <v>42800</v>
      </c>
      <c r="AC673" s="3">
        <f t="shared" si="95"/>
        <v>42795</v>
      </c>
      <c r="AD673" s="4">
        <f t="shared" si="100"/>
        <v>42800</v>
      </c>
      <c r="AE673" s="1" t="str">
        <f t="shared" si="96"/>
        <v>Monday</v>
      </c>
      <c r="AF673" s="2">
        <v>0.79969907407407403</v>
      </c>
      <c r="AG673" s="2">
        <f t="shared" si="97"/>
        <v>0.79166666666666663</v>
      </c>
      <c r="AH673" t="s">
        <v>27</v>
      </c>
    </row>
    <row r="674" spans="1:34" x14ac:dyDescent="0.25">
      <c r="A674">
        <v>783916</v>
      </c>
      <c r="B674" t="s">
        <v>20</v>
      </c>
      <c r="C674" t="s">
        <v>53</v>
      </c>
      <c r="D674" t="s">
        <v>46</v>
      </c>
      <c r="E674">
        <v>60618</v>
      </c>
      <c r="F674" t="s">
        <v>23</v>
      </c>
      <c r="G674" t="s">
        <v>24</v>
      </c>
      <c r="H674">
        <v>23</v>
      </c>
      <c r="I674" t="s">
        <v>32</v>
      </c>
      <c r="J674">
        <f>VLOOKUP(I674,Key!$A$1:$C$72,2,FALSE)</f>
        <v>43.038719999999998</v>
      </c>
      <c r="K674">
        <f>VLOOKUP(I674,Key!$A$1:$C$72,3,FALSE)</f>
        <v>-87.905339999999995</v>
      </c>
      <c r="L674" t="s">
        <v>43</v>
      </c>
      <c r="M674">
        <f>VLOOKUP(L674,Key!$A$1:$C$72,2,FALSE)</f>
        <v>43.03886</v>
      </c>
      <c r="N674">
        <f>VLOOKUP(L674,Key!$A$1:$C$72,3,FALSE)</f>
        <v>-87.902720000000002</v>
      </c>
      <c r="O674">
        <v>31</v>
      </c>
      <c r="P674">
        <v>0</v>
      </c>
      <c r="Q674">
        <v>4.7</v>
      </c>
      <c r="R674">
        <v>4.4000000000000004</v>
      </c>
      <c r="S674">
        <v>186</v>
      </c>
      <c r="T674">
        <f t="shared" si="98"/>
        <v>-1</v>
      </c>
      <c r="U674" s="1">
        <v>42802</v>
      </c>
      <c r="V674" s="3">
        <f t="shared" si="92"/>
        <v>42795</v>
      </c>
      <c r="W674" s="4">
        <f t="shared" si="99"/>
        <v>42802</v>
      </c>
      <c r="X674" s="1" t="str">
        <f t="shared" si="93"/>
        <v>Wednesday</v>
      </c>
      <c r="Y674" s="2">
        <v>0.71437499999999998</v>
      </c>
      <c r="Z674" s="2">
        <f t="shared" si="94"/>
        <v>0.70833333333333326</v>
      </c>
      <c r="AA674">
        <f>1</f>
        <v>1</v>
      </c>
      <c r="AB674" s="1">
        <v>42802</v>
      </c>
      <c r="AC674" s="3">
        <f t="shared" si="95"/>
        <v>42795</v>
      </c>
      <c r="AD674" s="4">
        <f t="shared" si="100"/>
        <v>42802</v>
      </c>
      <c r="AE674" s="1" t="str">
        <f t="shared" si="96"/>
        <v>Wednesday</v>
      </c>
      <c r="AF674" s="2">
        <v>0.73601851851851852</v>
      </c>
      <c r="AG674" s="2">
        <f t="shared" si="97"/>
        <v>0.75</v>
      </c>
      <c r="AH674" t="s">
        <v>27</v>
      </c>
    </row>
    <row r="675" spans="1:34" x14ac:dyDescent="0.25">
      <c r="A675">
        <v>783916</v>
      </c>
      <c r="B675" t="s">
        <v>20</v>
      </c>
      <c r="C675" t="s">
        <v>53</v>
      </c>
      <c r="D675" t="s">
        <v>46</v>
      </c>
      <c r="E675">
        <v>60618</v>
      </c>
      <c r="F675" t="s">
        <v>23</v>
      </c>
      <c r="G675" t="s">
        <v>24</v>
      </c>
      <c r="H675">
        <v>172</v>
      </c>
      <c r="I675" t="s">
        <v>33</v>
      </c>
      <c r="J675">
        <f>VLOOKUP(I675,Key!$A$1:$C$72,2,FALSE)</f>
        <v>43.034619999999997</v>
      </c>
      <c r="K675">
        <f>VLOOKUP(I675,Key!$A$1:$C$72,3,FALSE)</f>
        <v>-87.917500000000004</v>
      </c>
      <c r="L675" t="s">
        <v>43</v>
      </c>
      <c r="M675">
        <f>VLOOKUP(L675,Key!$A$1:$C$72,2,FALSE)</f>
        <v>43.03886</v>
      </c>
      <c r="N675">
        <f>VLOOKUP(L675,Key!$A$1:$C$72,3,FALSE)</f>
        <v>-87.902720000000002</v>
      </c>
      <c r="O675">
        <v>9</v>
      </c>
      <c r="P675">
        <v>0</v>
      </c>
      <c r="Q675">
        <v>1.4</v>
      </c>
      <c r="R675">
        <v>1.3</v>
      </c>
      <c r="S675">
        <v>54</v>
      </c>
      <c r="T675">
        <f t="shared" si="98"/>
        <v>-1</v>
      </c>
      <c r="U675" s="1">
        <v>42824</v>
      </c>
      <c r="V675" s="3">
        <f t="shared" si="92"/>
        <v>42795</v>
      </c>
      <c r="W675" s="4">
        <f t="shared" si="99"/>
        <v>42824</v>
      </c>
      <c r="X675" s="1" t="str">
        <f t="shared" si="93"/>
        <v>Thursday</v>
      </c>
      <c r="Y675" s="2">
        <v>0.32010416666666669</v>
      </c>
      <c r="Z675" s="2">
        <f t="shared" si="94"/>
        <v>0.33333333333333331</v>
      </c>
      <c r="AA675">
        <f>1</f>
        <v>1</v>
      </c>
      <c r="AB675" s="1">
        <v>42824</v>
      </c>
      <c r="AC675" s="3">
        <f t="shared" si="95"/>
        <v>42795</v>
      </c>
      <c r="AD675" s="4">
        <f t="shared" si="100"/>
        <v>42824</v>
      </c>
      <c r="AE675" s="1" t="str">
        <f t="shared" si="96"/>
        <v>Thursday</v>
      </c>
      <c r="AF675" s="2">
        <v>0.3258449074074074</v>
      </c>
      <c r="AG675" s="2">
        <f t="shared" si="97"/>
        <v>0.33333333333333331</v>
      </c>
      <c r="AH675" t="s">
        <v>27</v>
      </c>
    </row>
    <row r="676" spans="1:34" x14ac:dyDescent="0.25">
      <c r="A676">
        <v>783916</v>
      </c>
      <c r="B676" t="s">
        <v>20</v>
      </c>
      <c r="C676" t="s">
        <v>53</v>
      </c>
      <c r="D676" t="s">
        <v>46</v>
      </c>
      <c r="E676">
        <v>60618</v>
      </c>
      <c r="F676" t="s">
        <v>23</v>
      </c>
      <c r="G676" t="s">
        <v>24</v>
      </c>
      <c r="H676">
        <v>247</v>
      </c>
      <c r="I676" t="s">
        <v>33</v>
      </c>
      <c r="J676">
        <f>VLOOKUP(I676,Key!$A$1:$C$72,2,FALSE)</f>
        <v>43.034619999999997</v>
      </c>
      <c r="K676">
        <f>VLOOKUP(I676,Key!$A$1:$C$72,3,FALSE)</f>
        <v>-87.917500000000004</v>
      </c>
      <c r="L676" t="s">
        <v>43</v>
      </c>
      <c r="M676">
        <f>VLOOKUP(L676,Key!$A$1:$C$72,2,FALSE)</f>
        <v>43.03886</v>
      </c>
      <c r="N676">
        <f>VLOOKUP(L676,Key!$A$1:$C$72,3,FALSE)</f>
        <v>-87.902720000000002</v>
      </c>
      <c r="O676">
        <v>9</v>
      </c>
      <c r="P676">
        <v>0</v>
      </c>
      <c r="Q676">
        <v>1.4</v>
      </c>
      <c r="R676">
        <v>1.3</v>
      </c>
      <c r="S676">
        <v>54</v>
      </c>
      <c r="T676">
        <f t="shared" si="98"/>
        <v>-1</v>
      </c>
      <c r="U676" s="1">
        <v>42823</v>
      </c>
      <c r="V676" s="3">
        <f t="shared" si="92"/>
        <v>42795</v>
      </c>
      <c r="W676" s="4">
        <f t="shared" si="99"/>
        <v>42823</v>
      </c>
      <c r="X676" s="1" t="str">
        <f t="shared" si="93"/>
        <v>Wednesday</v>
      </c>
      <c r="Y676" s="2">
        <v>0.31863425925925926</v>
      </c>
      <c r="Z676" s="2">
        <f t="shared" si="94"/>
        <v>0.33333333333333331</v>
      </c>
      <c r="AA676">
        <f>1</f>
        <v>1</v>
      </c>
      <c r="AB676" s="1">
        <v>42823</v>
      </c>
      <c r="AC676" s="3">
        <f t="shared" si="95"/>
        <v>42795</v>
      </c>
      <c r="AD676" s="4">
        <f t="shared" si="100"/>
        <v>42823</v>
      </c>
      <c r="AE676" s="1" t="str">
        <f t="shared" si="96"/>
        <v>Wednesday</v>
      </c>
      <c r="AF676" s="2">
        <v>0.32467592592592592</v>
      </c>
      <c r="AG676" s="2">
        <f t="shared" si="97"/>
        <v>0.33333333333333331</v>
      </c>
      <c r="AH676" t="s">
        <v>27</v>
      </c>
    </row>
    <row r="677" spans="1:34" x14ac:dyDescent="0.25">
      <c r="A677">
        <v>825934</v>
      </c>
      <c r="B677" t="s">
        <v>20</v>
      </c>
      <c r="C677" t="s">
        <v>28</v>
      </c>
      <c r="D677" t="s">
        <v>22</v>
      </c>
      <c r="E677">
        <v>53208</v>
      </c>
      <c r="F677" t="s">
        <v>23</v>
      </c>
      <c r="G677" t="s">
        <v>24</v>
      </c>
      <c r="H677">
        <v>5</v>
      </c>
      <c r="I677" t="s">
        <v>29</v>
      </c>
      <c r="J677">
        <f>VLOOKUP(I677,Key!$A$1:$C$72,2,FALSE)</f>
        <v>43.042490000000001</v>
      </c>
      <c r="K677">
        <f>VLOOKUP(I677,Key!$A$1:$C$72,3,FALSE)</f>
        <v>-87.909959999999998</v>
      </c>
      <c r="L677" t="s">
        <v>48</v>
      </c>
      <c r="M677">
        <f>VLOOKUP(L677,Key!$A$1:$C$72,2,FALSE)</f>
        <v>43.05097</v>
      </c>
      <c r="N677">
        <f>VLOOKUP(L677,Key!$A$1:$C$72,3,FALSE)</f>
        <v>-87.906440000000003</v>
      </c>
      <c r="O677">
        <v>7</v>
      </c>
      <c r="P677">
        <v>0</v>
      </c>
      <c r="Q677">
        <v>1.1000000000000001</v>
      </c>
      <c r="R677">
        <v>1</v>
      </c>
      <c r="S677">
        <v>42</v>
      </c>
      <c r="T677">
        <f t="shared" si="98"/>
        <v>-1</v>
      </c>
      <c r="U677" s="1">
        <v>42802</v>
      </c>
      <c r="V677" s="3">
        <f t="shared" si="92"/>
        <v>42795</v>
      </c>
      <c r="W677" s="4">
        <f t="shared" si="99"/>
        <v>42802</v>
      </c>
      <c r="X677" s="1" t="str">
        <f t="shared" si="93"/>
        <v>Wednesday</v>
      </c>
      <c r="Y677" s="2">
        <v>0.73017361111111112</v>
      </c>
      <c r="Z677" s="2">
        <f t="shared" si="94"/>
        <v>0.75</v>
      </c>
      <c r="AA677">
        <f>1</f>
        <v>1</v>
      </c>
      <c r="AB677" s="1">
        <v>42802</v>
      </c>
      <c r="AC677" s="3">
        <f t="shared" si="95"/>
        <v>42795</v>
      </c>
      <c r="AD677" s="4">
        <f t="shared" si="100"/>
        <v>42802</v>
      </c>
      <c r="AE677" s="1" t="str">
        <f t="shared" si="96"/>
        <v>Wednesday</v>
      </c>
      <c r="AF677" s="2">
        <v>0.73480324074074066</v>
      </c>
      <c r="AG677" s="2">
        <f t="shared" si="97"/>
        <v>0.75</v>
      </c>
      <c r="AH677" t="s">
        <v>27</v>
      </c>
    </row>
    <row r="678" spans="1:34" x14ac:dyDescent="0.25">
      <c r="A678">
        <v>886908</v>
      </c>
      <c r="B678" t="s">
        <v>20</v>
      </c>
      <c r="C678" t="s">
        <v>42</v>
      </c>
      <c r="D678" t="s">
        <v>22</v>
      </c>
      <c r="E678">
        <v>53066</v>
      </c>
      <c r="F678" t="s">
        <v>23</v>
      </c>
      <c r="G678" t="s">
        <v>91</v>
      </c>
      <c r="H678">
        <v>5447</v>
      </c>
      <c r="I678" t="s">
        <v>41</v>
      </c>
      <c r="J678">
        <f>VLOOKUP(I678,Key!$A$1:$C$72,2,FALSE)</f>
        <v>43.04824</v>
      </c>
      <c r="K678">
        <f>VLOOKUP(I678,Key!$A$1:$C$72,3,FALSE)</f>
        <v>-87.904970000000006</v>
      </c>
      <c r="L678" t="s">
        <v>31</v>
      </c>
      <c r="M678">
        <f>VLOOKUP(L678,Key!$A$1:$C$72,2,FALSE)</f>
        <v>43.03519</v>
      </c>
      <c r="N678">
        <f>VLOOKUP(L678,Key!$A$1:$C$72,3,FALSE)</f>
        <v>-87.907390000000007</v>
      </c>
      <c r="O678">
        <v>9</v>
      </c>
      <c r="P678">
        <v>0</v>
      </c>
      <c r="Q678">
        <v>1.4</v>
      </c>
      <c r="R678">
        <v>1.3</v>
      </c>
      <c r="S678">
        <v>54</v>
      </c>
      <c r="T678">
        <f t="shared" si="98"/>
        <v>-1</v>
      </c>
      <c r="U678" s="1">
        <v>42797</v>
      </c>
      <c r="V678" s="3">
        <f t="shared" si="92"/>
        <v>42795</v>
      </c>
      <c r="W678" s="4">
        <f t="shared" si="99"/>
        <v>42797</v>
      </c>
      <c r="X678" s="1" t="str">
        <f t="shared" si="93"/>
        <v>Friday</v>
      </c>
      <c r="Y678" s="2">
        <v>0.3207638888888889</v>
      </c>
      <c r="Z678" s="2">
        <f t="shared" si="94"/>
        <v>0.33333333333333331</v>
      </c>
      <c r="AA678">
        <f>1</f>
        <v>1</v>
      </c>
      <c r="AB678" s="1">
        <v>42797</v>
      </c>
      <c r="AC678" s="3">
        <f t="shared" si="95"/>
        <v>42795</v>
      </c>
      <c r="AD678" s="4">
        <f t="shared" si="100"/>
        <v>42797</v>
      </c>
      <c r="AE678" s="1" t="str">
        <f t="shared" si="96"/>
        <v>Friday</v>
      </c>
      <c r="AF678" s="2">
        <v>0.32662037037037034</v>
      </c>
      <c r="AG678" s="2">
        <f t="shared" si="97"/>
        <v>0.33333333333333331</v>
      </c>
      <c r="AH678" t="s">
        <v>27</v>
      </c>
    </row>
    <row r="679" spans="1:34" x14ac:dyDescent="0.25">
      <c r="A679">
        <v>928245</v>
      </c>
      <c r="B679" t="s">
        <v>20</v>
      </c>
      <c r="C679" t="s">
        <v>90</v>
      </c>
      <c r="D679" t="s">
        <v>22</v>
      </c>
      <c r="E679">
        <v>53202</v>
      </c>
      <c r="F679" t="s">
        <v>23</v>
      </c>
      <c r="G679" t="s">
        <v>24</v>
      </c>
      <c r="H679">
        <v>199</v>
      </c>
      <c r="I679" t="s">
        <v>77</v>
      </c>
      <c r="J679">
        <f>VLOOKUP(I679,Key!$A$1:$C$72,2,FALSE)</f>
        <v>43.074655999999997</v>
      </c>
      <c r="K679">
        <f>VLOOKUP(I679,Key!$A$1:$C$72,3,FALSE)</f>
        <v>-87.889011999999994</v>
      </c>
      <c r="L679" t="s">
        <v>76</v>
      </c>
      <c r="M679">
        <f>VLOOKUP(L679,Key!$A$1:$C$72,2,FALSE)</f>
        <v>43.063749000000001</v>
      </c>
      <c r="N679">
        <f>VLOOKUP(L679,Key!$A$1:$C$72,3,FALSE)</f>
        <v>-87.887962999999999</v>
      </c>
      <c r="O679">
        <v>7</v>
      </c>
      <c r="P679">
        <v>0</v>
      </c>
      <c r="Q679">
        <v>1.1000000000000001</v>
      </c>
      <c r="R679">
        <v>1</v>
      </c>
      <c r="S679">
        <v>42</v>
      </c>
      <c r="T679">
        <f t="shared" si="98"/>
        <v>-1</v>
      </c>
      <c r="U679" s="1">
        <v>42796</v>
      </c>
      <c r="V679" s="3">
        <f t="shared" si="92"/>
        <v>42795</v>
      </c>
      <c r="W679" s="4">
        <f t="shared" si="99"/>
        <v>42796</v>
      </c>
      <c r="X679" s="1" t="str">
        <f t="shared" si="93"/>
        <v>Thursday</v>
      </c>
      <c r="Y679" s="2">
        <v>0.72996527777777775</v>
      </c>
      <c r="Z679" s="2">
        <f t="shared" si="94"/>
        <v>0.75</v>
      </c>
      <c r="AA679">
        <f>1</f>
        <v>1</v>
      </c>
      <c r="AB679" s="1">
        <v>42796</v>
      </c>
      <c r="AC679" s="3">
        <f t="shared" si="95"/>
        <v>42795</v>
      </c>
      <c r="AD679" s="4">
        <f t="shared" si="100"/>
        <v>42796</v>
      </c>
      <c r="AE679" s="1" t="str">
        <f t="shared" si="96"/>
        <v>Thursday</v>
      </c>
      <c r="AF679" s="2">
        <v>0.73482638888888896</v>
      </c>
      <c r="AG679" s="2">
        <f t="shared" si="97"/>
        <v>0.75</v>
      </c>
      <c r="AH679" t="s">
        <v>27</v>
      </c>
    </row>
    <row r="680" spans="1:34" x14ac:dyDescent="0.25">
      <c r="A680">
        <v>928245</v>
      </c>
      <c r="B680" t="s">
        <v>20</v>
      </c>
      <c r="C680" t="s">
        <v>90</v>
      </c>
      <c r="D680" t="s">
        <v>22</v>
      </c>
      <c r="E680">
        <v>53202</v>
      </c>
      <c r="F680" t="s">
        <v>23</v>
      </c>
      <c r="G680" t="s">
        <v>24</v>
      </c>
      <c r="H680">
        <v>5506</v>
      </c>
      <c r="I680" t="s">
        <v>77</v>
      </c>
      <c r="J680">
        <f>VLOOKUP(I680,Key!$A$1:$C$72,2,FALSE)</f>
        <v>43.074655999999997</v>
      </c>
      <c r="K680">
        <f>VLOOKUP(I680,Key!$A$1:$C$72,3,FALSE)</f>
        <v>-87.889011999999994</v>
      </c>
      <c r="L680" t="s">
        <v>76</v>
      </c>
      <c r="M680">
        <f>VLOOKUP(L680,Key!$A$1:$C$72,2,FALSE)</f>
        <v>43.063749000000001</v>
      </c>
      <c r="N680">
        <f>VLOOKUP(L680,Key!$A$1:$C$72,3,FALSE)</f>
        <v>-87.887962999999999</v>
      </c>
      <c r="O680">
        <v>8</v>
      </c>
      <c r="P680">
        <v>0</v>
      </c>
      <c r="Q680">
        <v>1.2</v>
      </c>
      <c r="R680">
        <v>1.1000000000000001</v>
      </c>
      <c r="S680">
        <v>48</v>
      </c>
      <c r="T680">
        <f t="shared" si="98"/>
        <v>-1</v>
      </c>
      <c r="U680" s="1">
        <v>42824</v>
      </c>
      <c r="V680" s="3">
        <f t="shared" si="92"/>
        <v>42795</v>
      </c>
      <c r="W680" s="4">
        <f t="shared" si="99"/>
        <v>42824</v>
      </c>
      <c r="X680" s="1" t="str">
        <f t="shared" si="93"/>
        <v>Thursday</v>
      </c>
      <c r="Y680" s="2">
        <v>0.80010416666666673</v>
      </c>
      <c r="Z680" s="2">
        <f t="shared" si="94"/>
        <v>0.79166666666666663</v>
      </c>
      <c r="AA680">
        <f>1</f>
        <v>1</v>
      </c>
      <c r="AB680" s="1">
        <v>42824</v>
      </c>
      <c r="AC680" s="3">
        <f t="shared" si="95"/>
        <v>42795</v>
      </c>
      <c r="AD680" s="4">
        <f t="shared" si="100"/>
        <v>42824</v>
      </c>
      <c r="AE680" s="1" t="str">
        <f t="shared" si="96"/>
        <v>Thursday</v>
      </c>
      <c r="AF680" s="2">
        <v>0.80583333333333329</v>
      </c>
      <c r="AG680" s="2">
        <f t="shared" si="97"/>
        <v>0.79166666666666663</v>
      </c>
      <c r="AH680" t="s">
        <v>27</v>
      </c>
    </row>
    <row r="681" spans="1:34" x14ac:dyDescent="0.25">
      <c r="A681">
        <v>946290</v>
      </c>
      <c r="B681" t="s">
        <v>20</v>
      </c>
      <c r="C681" t="s">
        <v>28</v>
      </c>
      <c r="D681" t="s">
        <v>22</v>
      </c>
      <c r="E681">
        <v>53208</v>
      </c>
      <c r="F681" t="s">
        <v>23</v>
      </c>
      <c r="G681" t="s">
        <v>24</v>
      </c>
      <c r="H681">
        <v>5522</v>
      </c>
      <c r="I681" t="s">
        <v>92</v>
      </c>
      <c r="J681">
        <f>VLOOKUP(I681,Key!$A$1:$C$72,2,FALSE)</f>
        <v>43.069021999999997</v>
      </c>
      <c r="K681">
        <f>VLOOKUP(I681,Key!$A$1:$C$72,3,FALSE)</f>
        <v>-87.887940999999998</v>
      </c>
      <c r="L681" t="s">
        <v>87</v>
      </c>
      <c r="M681">
        <f>VLOOKUP(L681,Key!$A$1:$C$72,2,FALSE)</f>
        <v>43.077359999999999</v>
      </c>
      <c r="N681">
        <f>VLOOKUP(L681,Key!$A$1:$C$72,3,FALSE)</f>
        <v>-87.880769999999998</v>
      </c>
      <c r="O681">
        <v>6</v>
      </c>
      <c r="P681">
        <v>0</v>
      </c>
      <c r="Q681">
        <v>0.9</v>
      </c>
      <c r="R681">
        <v>0.9</v>
      </c>
      <c r="S681">
        <v>36</v>
      </c>
      <c r="T681">
        <f t="shared" si="98"/>
        <v>-1</v>
      </c>
      <c r="U681" s="1">
        <v>42796</v>
      </c>
      <c r="V681" s="3">
        <f t="shared" si="92"/>
        <v>42795</v>
      </c>
      <c r="W681" s="4">
        <f t="shared" si="99"/>
        <v>42796</v>
      </c>
      <c r="X681" s="1" t="str">
        <f t="shared" si="93"/>
        <v>Thursday</v>
      </c>
      <c r="Y681" s="2">
        <v>0.41203703703703703</v>
      </c>
      <c r="Z681" s="2">
        <f t="shared" si="94"/>
        <v>0.41666666666666663</v>
      </c>
      <c r="AA681">
        <f>1</f>
        <v>1</v>
      </c>
      <c r="AB681" s="1">
        <v>42796</v>
      </c>
      <c r="AC681" s="3">
        <f t="shared" si="95"/>
        <v>42795</v>
      </c>
      <c r="AD681" s="4">
        <f t="shared" si="100"/>
        <v>42796</v>
      </c>
      <c r="AE681" s="1" t="str">
        <f t="shared" si="96"/>
        <v>Thursday</v>
      </c>
      <c r="AF681" s="2">
        <v>0.41635416666666664</v>
      </c>
      <c r="AG681" s="2">
        <f t="shared" si="97"/>
        <v>0.41666666666666663</v>
      </c>
      <c r="AH681" t="s">
        <v>27</v>
      </c>
    </row>
    <row r="682" spans="1:34" x14ac:dyDescent="0.25">
      <c r="A682">
        <v>946290</v>
      </c>
      <c r="B682" t="s">
        <v>20</v>
      </c>
      <c r="C682" t="s">
        <v>28</v>
      </c>
      <c r="D682" t="s">
        <v>22</v>
      </c>
      <c r="E682">
        <v>53208</v>
      </c>
      <c r="F682" t="s">
        <v>23</v>
      </c>
      <c r="G682" t="s">
        <v>24</v>
      </c>
      <c r="H682">
        <v>11082</v>
      </c>
      <c r="I682" t="s">
        <v>92</v>
      </c>
      <c r="J682">
        <f>VLOOKUP(I682,Key!$A$1:$C$72,2,FALSE)</f>
        <v>43.069021999999997</v>
      </c>
      <c r="K682">
        <f>VLOOKUP(I682,Key!$A$1:$C$72,3,FALSE)</f>
        <v>-87.887940999999998</v>
      </c>
      <c r="L682" t="s">
        <v>67</v>
      </c>
      <c r="M682">
        <f>VLOOKUP(L682,Key!$A$1:$C$72,2,FALSE)</f>
        <v>43.074890000000003</v>
      </c>
      <c r="N682">
        <f>VLOOKUP(L682,Key!$A$1:$C$72,3,FALSE)</f>
        <v>-87.882810000000006</v>
      </c>
      <c r="O682">
        <v>5</v>
      </c>
      <c r="P682">
        <v>0</v>
      </c>
      <c r="Q682">
        <v>0.8</v>
      </c>
      <c r="R682">
        <v>0.7</v>
      </c>
      <c r="S682">
        <v>30</v>
      </c>
      <c r="T682">
        <f t="shared" si="98"/>
        <v>-1</v>
      </c>
      <c r="U682" s="1">
        <v>42795</v>
      </c>
      <c r="V682" s="3">
        <f t="shared" si="92"/>
        <v>42795</v>
      </c>
      <c r="W682" s="4">
        <f t="shared" si="99"/>
        <v>42795</v>
      </c>
      <c r="X682" s="1" t="str">
        <f t="shared" si="93"/>
        <v>Wednesday</v>
      </c>
      <c r="Y682" s="2">
        <v>0.50148148148148153</v>
      </c>
      <c r="Z682" s="2">
        <f t="shared" si="94"/>
        <v>0.5</v>
      </c>
      <c r="AA682">
        <f>1</f>
        <v>1</v>
      </c>
      <c r="AB682" s="1">
        <v>42795</v>
      </c>
      <c r="AC682" s="3">
        <f t="shared" si="95"/>
        <v>42795</v>
      </c>
      <c r="AD682" s="4">
        <f t="shared" si="100"/>
        <v>42795</v>
      </c>
      <c r="AE682" s="1" t="str">
        <f t="shared" si="96"/>
        <v>Wednesday</v>
      </c>
      <c r="AF682" s="2">
        <v>0.50523148148148145</v>
      </c>
      <c r="AG682" s="2">
        <f t="shared" si="97"/>
        <v>0.5</v>
      </c>
      <c r="AH682" t="s">
        <v>27</v>
      </c>
    </row>
    <row r="683" spans="1:34" x14ac:dyDescent="0.25">
      <c r="A683">
        <v>946290</v>
      </c>
      <c r="B683" t="s">
        <v>20</v>
      </c>
      <c r="C683" t="s">
        <v>28</v>
      </c>
      <c r="D683" t="s">
        <v>22</v>
      </c>
      <c r="E683">
        <v>53208</v>
      </c>
      <c r="F683" t="s">
        <v>23</v>
      </c>
      <c r="G683" t="s">
        <v>24</v>
      </c>
      <c r="H683">
        <v>5445</v>
      </c>
      <c r="I683" t="s">
        <v>87</v>
      </c>
      <c r="J683">
        <f>VLOOKUP(I683,Key!$A$1:$C$72,2,FALSE)</f>
        <v>43.077359999999999</v>
      </c>
      <c r="K683">
        <f>VLOOKUP(I683,Key!$A$1:$C$72,3,FALSE)</f>
        <v>-87.880769999999998</v>
      </c>
      <c r="L683" t="s">
        <v>92</v>
      </c>
      <c r="M683">
        <f>VLOOKUP(L683,Key!$A$1:$C$72,2,FALSE)</f>
        <v>43.069021999999997</v>
      </c>
      <c r="N683">
        <f>VLOOKUP(L683,Key!$A$1:$C$72,3,FALSE)</f>
        <v>-87.887940999999998</v>
      </c>
      <c r="O683">
        <v>7</v>
      </c>
      <c r="P683">
        <v>0</v>
      </c>
      <c r="Q683">
        <v>1.1000000000000001</v>
      </c>
      <c r="R683">
        <v>1</v>
      </c>
      <c r="S683">
        <v>42</v>
      </c>
      <c r="T683">
        <f t="shared" si="98"/>
        <v>-1</v>
      </c>
      <c r="U683" s="1">
        <v>42822</v>
      </c>
      <c r="V683" s="3">
        <f t="shared" si="92"/>
        <v>42795</v>
      </c>
      <c r="W683" s="4">
        <f t="shared" si="99"/>
        <v>42822</v>
      </c>
      <c r="X683" s="1" t="str">
        <f t="shared" si="93"/>
        <v>Tuesday</v>
      </c>
      <c r="Y683" s="2">
        <v>0.85895833333333327</v>
      </c>
      <c r="Z683" s="2">
        <f t="shared" si="94"/>
        <v>0.875</v>
      </c>
      <c r="AA683">
        <f>1</f>
        <v>1</v>
      </c>
      <c r="AB683" s="1">
        <v>42822</v>
      </c>
      <c r="AC683" s="3">
        <f t="shared" si="95"/>
        <v>42795</v>
      </c>
      <c r="AD683" s="4">
        <f t="shared" si="100"/>
        <v>42822</v>
      </c>
      <c r="AE683" s="1" t="str">
        <f t="shared" si="96"/>
        <v>Tuesday</v>
      </c>
      <c r="AF683" s="2">
        <v>0.86366898148148152</v>
      </c>
      <c r="AG683" s="2">
        <f t="shared" si="97"/>
        <v>0.875</v>
      </c>
      <c r="AH683" t="s">
        <v>27</v>
      </c>
    </row>
    <row r="684" spans="1:34" x14ac:dyDescent="0.25">
      <c r="A684">
        <v>955984</v>
      </c>
      <c r="B684" t="s">
        <v>20</v>
      </c>
      <c r="C684" t="s">
        <v>28</v>
      </c>
      <c r="D684" t="s">
        <v>22</v>
      </c>
      <c r="E684">
        <v>53211</v>
      </c>
      <c r="F684" t="s">
        <v>23</v>
      </c>
      <c r="G684" t="s">
        <v>24</v>
      </c>
      <c r="H684">
        <v>129</v>
      </c>
      <c r="I684" t="s">
        <v>92</v>
      </c>
      <c r="J684">
        <f>VLOOKUP(I684,Key!$A$1:$C$72,2,FALSE)</f>
        <v>43.069021999999997</v>
      </c>
      <c r="K684">
        <f>VLOOKUP(I684,Key!$A$1:$C$72,3,FALSE)</f>
        <v>-87.887940999999998</v>
      </c>
      <c r="L684" t="s">
        <v>92</v>
      </c>
      <c r="M684">
        <f>VLOOKUP(L684,Key!$A$1:$C$72,2,FALSE)</f>
        <v>43.069021999999997</v>
      </c>
      <c r="N684">
        <f>VLOOKUP(L684,Key!$A$1:$C$72,3,FALSE)</f>
        <v>-87.887940999999998</v>
      </c>
      <c r="O684">
        <v>20</v>
      </c>
      <c r="P684">
        <v>0</v>
      </c>
      <c r="Q684">
        <v>3</v>
      </c>
      <c r="R684">
        <v>2.9</v>
      </c>
      <c r="S684">
        <v>120</v>
      </c>
      <c r="T684">
        <f t="shared" si="98"/>
        <v>-1</v>
      </c>
      <c r="U684" s="1">
        <v>42814</v>
      </c>
      <c r="V684" s="3">
        <f t="shared" si="92"/>
        <v>42795</v>
      </c>
      <c r="W684" s="4">
        <f t="shared" si="99"/>
        <v>42814</v>
      </c>
      <c r="X684" s="1" t="str">
        <f t="shared" si="93"/>
        <v>Monday</v>
      </c>
      <c r="Y684" s="2">
        <v>0.72369212962962959</v>
      </c>
      <c r="Z684" s="2">
        <f t="shared" si="94"/>
        <v>0.70833333333333326</v>
      </c>
      <c r="AA684">
        <f>1</f>
        <v>1</v>
      </c>
      <c r="AB684" s="1">
        <v>42814</v>
      </c>
      <c r="AC684" s="3">
        <f t="shared" si="95"/>
        <v>42795</v>
      </c>
      <c r="AD684" s="4">
        <f t="shared" si="100"/>
        <v>42814</v>
      </c>
      <c r="AE684" s="1" t="str">
        <f t="shared" si="96"/>
        <v>Monday</v>
      </c>
      <c r="AF684" s="2">
        <v>0.73768518518518522</v>
      </c>
      <c r="AG684" s="2">
        <f t="shared" si="97"/>
        <v>0.75</v>
      </c>
      <c r="AH684" t="s">
        <v>35</v>
      </c>
    </row>
    <row r="685" spans="1:34" x14ac:dyDescent="0.25">
      <c r="A685">
        <v>986622</v>
      </c>
      <c r="B685" t="s">
        <v>20</v>
      </c>
      <c r="C685" t="s">
        <v>94</v>
      </c>
      <c r="D685" t="s">
        <v>46</v>
      </c>
      <c r="E685">
        <v>60085</v>
      </c>
      <c r="F685" t="s">
        <v>23</v>
      </c>
      <c r="G685" t="s">
        <v>24</v>
      </c>
      <c r="H685">
        <v>11087</v>
      </c>
      <c r="I685" t="s">
        <v>43</v>
      </c>
      <c r="J685">
        <f>VLOOKUP(I685,Key!$A$1:$C$72,2,FALSE)</f>
        <v>43.03886</v>
      </c>
      <c r="K685">
        <f>VLOOKUP(I685,Key!$A$1:$C$72,3,FALSE)</f>
        <v>-87.902720000000002</v>
      </c>
      <c r="L685" t="s">
        <v>40</v>
      </c>
      <c r="M685">
        <f>VLOOKUP(L685,Key!$A$1:$C$72,2,FALSE)</f>
        <v>43.031480000000002</v>
      </c>
      <c r="N685">
        <f>VLOOKUP(L685,Key!$A$1:$C$72,3,FALSE)</f>
        <v>-87.908169999999998</v>
      </c>
      <c r="O685">
        <v>11</v>
      </c>
      <c r="P685">
        <v>0</v>
      </c>
      <c r="Q685">
        <v>1.7</v>
      </c>
      <c r="R685">
        <v>1.6</v>
      </c>
      <c r="S685">
        <v>66</v>
      </c>
      <c r="T685">
        <f t="shared" si="98"/>
        <v>-1</v>
      </c>
      <c r="U685" s="1">
        <v>42808</v>
      </c>
      <c r="V685" s="3">
        <f t="shared" si="92"/>
        <v>42795</v>
      </c>
      <c r="W685" s="4">
        <f t="shared" si="99"/>
        <v>42808</v>
      </c>
      <c r="X685" s="1" t="str">
        <f t="shared" si="93"/>
        <v>Tuesday</v>
      </c>
      <c r="Y685" s="2">
        <v>0.5352662037037037</v>
      </c>
      <c r="Z685" s="2">
        <f t="shared" si="94"/>
        <v>0.54166666666666663</v>
      </c>
      <c r="AA685">
        <f>1</f>
        <v>1</v>
      </c>
      <c r="AB685" s="1">
        <v>42808</v>
      </c>
      <c r="AC685" s="3">
        <f t="shared" si="95"/>
        <v>42795</v>
      </c>
      <c r="AD685" s="4">
        <f t="shared" si="100"/>
        <v>42808</v>
      </c>
      <c r="AE685" s="1" t="str">
        <f t="shared" si="96"/>
        <v>Tuesday</v>
      </c>
      <c r="AF685" s="2">
        <v>0.54276620370370365</v>
      </c>
      <c r="AG685" s="2">
        <f t="shared" si="97"/>
        <v>0.54166666666666663</v>
      </c>
      <c r="AH685" t="s">
        <v>27</v>
      </c>
    </row>
    <row r="686" spans="1:34" x14ac:dyDescent="0.25">
      <c r="A686">
        <v>993392</v>
      </c>
      <c r="B686" t="s">
        <v>20</v>
      </c>
      <c r="C686" t="s">
        <v>28</v>
      </c>
      <c r="D686" t="s">
        <v>22</v>
      </c>
      <c r="E686">
        <v>53211</v>
      </c>
      <c r="F686" t="s">
        <v>23</v>
      </c>
      <c r="G686" t="s">
        <v>24</v>
      </c>
      <c r="H686">
        <v>214</v>
      </c>
      <c r="I686" t="s">
        <v>77</v>
      </c>
      <c r="J686">
        <f>VLOOKUP(I686,Key!$A$1:$C$72,2,FALSE)</f>
        <v>43.074655999999997</v>
      </c>
      <c r="K686">
        <f>VLOOKUP(I686,Key!$A$1:$C$72,3,FALSE)</f>
        <v>-87.889011999999994</v>
      </c>
      <c r="L686" t="s">
        <v>63</v>
      </c>
      <c r="M686">
        <f>VLOOKUP(L686,Key!$A$1:$C$72,2,FALSE)</f>
        <v>43.078530000000001</v>
      </c>
      <c r="N686">
        <f>VLOOKUP(L686,Key!$A$1:$C$72,3,FALSE)</f>
        <v>-87.882620000000003</v>
      </c>
      <c r="O686">
        <v>16</v>
      </c>
      <c r="P686">
        <v>0</v>
      </c>
      <c r="Q686">
        <v>2.4</v>
      </c>
      <c r="R686">
        <v>2.2999999999999998</v>
      </c>
      <c r="S686">
        <v>96</v>
      </c>
      <c r="T686">
        <f t="shared" si="98"/>
        <v>-1</v>
      </c>
      <c r="U686" s="1">
        <v>42818</v>
      </c>
      <c r="V686" s="3">
        <f t="shared" si="92"/>
        <v>42795</v>
      </c>
      <c r="W686" s="4">
        <f t="shared" si="99"/>
        <v>42818</v>
      </c>
      <c r="X686" s="1" t="str">
        <f t="shared" si="93"/>
        <v>Friday</v>
      </c>
      <c r="Y686" s="2">
        <v>0.89035879629629633</v>
      </c>
      <c r="Z686" s="2">
        <f t="shared" si="94"/>
        <v>0.875</v>
      </c>
      <c r="AA686">
        <f>1</f>
        <v>1</v>
      </c>
      <c r="AB686" s="1">
        <v>42818</v>
      </c>
      <c r="AC686" s="3">
        <f t="shared" si="95"/>
        <v>42795</v>
      </c>
      <c r="AD686" s="4">
        <f t="shared" si="100"/>
        <v>42818</v>
      </c>
      <c r="AE686" s="1" t="str">
        <f t="shared" si="96"/>
        <v>Friday</v>
      </c>
      <c r="AF686" s="2">
        <v>0.90186342592592583</v>
      </c>
      <c r="AG686" s="2">
        <f t="shared" si="97"/>
        <v>0.91666666666666663</v>
      </c>
      <c r="AH686" t="s">
        <v>27</v>
      </c>
    </row>
    <row r="687" spans="1:34" x14ac:dyDescent="0.25">
      <c r="A687">
        <v>993392</v>
      </c>
      <c r="B687" t="s">
        <v>20</v>
      </c>
      <c r="C687" t="s">
        <v>28</v>
      </c>
      <c r="D687" t="s">
        <v>22</v>
      </c>
      <c r="E687">
        <v>53211</v>
      </c>
      <c r="F687" t="s">
        <v>23</v>
      </c>
      <c r="G687" t="s">
        <v>24</v>
      </c>
      <c r="H687">
        <v>5537</v>
      </c>
      <c r="I687" t="s">
        <v>63</v>
      </c>
      <c r="J687">
        <f>VLOOKUP(I687,Key!$A$1:$C$72,2,FALSE)</f>
        <v>43.078530000000001</v>
      </c>
      <c r="K687">
        <f>VLOOKUP(I687,Key!$A$1:$C$72,3,FALSE)</f>
        <v>-87.882620000000003</v>
      </c>
      <c r="L687" t="s">
        <v>63</v>
      </c>
      <c r="M687">
        <f>VLOOKUP(L687,Key!$A$1:$C$72,2,FALSE)</f>
        <v>43.078530000000001</v>
      </c>
      <c r="N687">
        <f>VLOOKUP(L687,Key!$A$1:$C$72,3,FALSE)</f>
        <v>-87.882620000000003</v>
      </c>
      <c r="O687">
        <v>2</v>
      </c>
      <c r="P687">
        <v>0</v>
      </c>
      <c r="Q687">
        <v>0.3</v>
      </c>
      <c r="R687">
        <v>0.3</v>
      </c>
      <c r="S687">
        <v>12</v>
      </c>
      <c r="T687">
        <f t="shared" si="98"/>
        <v>-1</v>
      </c>
      <c r="U687" s="1">
        <v>42801</v>
      </c>
      <c r="V687" s="3">
        <f t="shared" si="92"/>
        <v>42795</v>
      </c>
      <c r="W687" s="4">
        <f t="shared" si="99"/>
        <v>42801</v>
      </c>
      <c r="X687" s="1" t="str">
        <f t="shared" si="93"/>
        <v>Tuesday</v>
      </c>
      <c r="Y687" s="2">
        <v>0.65841435185185182</v>
      </c>
      <c r="Z687" s="2">
        <f t="shared" si="94"/>
        <v>0.66666666666666663</v>
      </c>
      <c r="AA687">
        <f>1</f>
        <v>1</v>
      </c>
      <c r="AB687" s="1">
        <v>42801</v>
      </c>
      <c r="AC687" s="3">
        <f t="shared" si="95"/>
        <v>42795</v>
      </c>
      <c r="AD687" s="4">
        <f t="shared" si="100"/>
        <v>42801</v>
      </c>
      <c r="AE687" s="1" t="str">
        <f t="shared" si="96"/>
        <v>Tuesday</v>
      </c>
      <c r="AF687" s="2">
        <v>0.66027777777777774</v>
      </c>
      <c r="AG687" s="2">
        <f t="shared" si="97"/>
        <v>0.66666666666666663</v>
      </c>
      <c r="AH687" t="s">
        <v>35</v>
      </c>
    </row>
    <row r="688" spans="1:34" x14ac:dyDescent="0.25">
      <c r="A688">
        <v>993583</v>
      </c>
      <c r="B688" t="s">
        <v>20</v>
      </c>
      <c r="C688" t="s">
        <v>28</v>
      </c>
      <c r="D688" t="s">
        <v>22</v>
      </c>
      <c r="E688">
        <v>53211</v>
      </c>
      <c r="F688" t="s">
        <v>23</v>
      </c>
      <c r="G688" t="s">
        <v>96</v>
      </c>
      <c r="H688">
        <v>5527</v>
      </c>
      <c r="I688" t="s">
        <v>67</v>
      </c>
      <c r="J688">
        <f>VLOOKUP(I688,Key!$A$1:$C$72,2,FALSE)</f>
        <v>43.074890000000003</v>
      </c>
      <c r="K688">
        <f>VLOOKUP(I688,Key!$A$1:$C$72,3,FALSE)</f>
        <v>-87.882810000000006</v>
      </c>
      <c r="L688" t="s">
        <v>77</v>
      </c>
      <c r="M688">
        <f>VLOOKUP(L688,Key!$A$1:$C$72,2,FALSE)</f>
        <v>43.074655999999997</v>
      </c>
      <c r="N688">
        <f>VLOOKUP(L688,Key!$A$1:$C$72,3,FALSE)</f>
        <v>-87.889011999999994</v>
      </c>
      <c r="O688">
        <v>4</v>
      </c>
      <c r="P688">
        <v>0</v>
      </c>
      <c r="Q688">
        <v>0.6</v>
      </c>
      <c r="R688">
        <v>0.6</v>
      </c>
      <c r="S688">
        <v>24</v>
      </c>
      <c r="T688">
        <f t="shared" si="98"/>
        <v>-1</v>
      </c>
      <c r="U688" s="1">
        <v>42818</v>
      </c>
      <c r="V688" s="3">
        <f t="shared" si="92"/>
        <v>42795</v>
      </c>
      <c r="W688" s="4">
        <f t="shared" si="99"/>
        <v>42818</v>
      </c>
      <c r="X688" s="1" t="str">
        <f t="shared" si="93"/>
        <v>Friday</v>
      </c>
      <c r="Y688" s="2">
        <v>0.76686342592592593</v>
      </c>
      <c r="Z688" s="2">
        <f t="shared" si="94"/>
        <v>0.75</v>
      </c>
      <c r="AA688">
        <f>1</f>
        <v>1</v>
      </c>
      <c r="AB688" s="1">
        <v>42818</v>
      </c>
      <c r="AC688" s="3">
        <f t="shared" si="95"/>
        <v>42795</v>
      </c>
      <c r="AD688" s="4">
        <f t="shared" si="100"/>
        <v>42818</v>
      </c>
      <c r="AE688" s="1" t="str">
        <f t="shared" si="96"/>
        <v>Friday</v>
      </c>
      <c r="AF688" s="2">
        <v>0.76979166666666676</v>
      </c>
      <c r="AG688" s="2">
        <f t="shared" si="97"/>
        <v>0.75</v>
      </c>
      <c r="AH688" t="s">
        <v>27</v>
      </c>
    </row>
    <row r="689" spans="1:34" x14ac:dyDescent="0.25">
      <c r="A689">
        <v>1004235</v>
      </c>
      <c r="B689" t="s">
        <v>20</v>
      </c>
      <c r="C689" t="s">
        <v>28</v>
      </c>
      <c r="D689" t="s">
        <v>22</v>
      </c>
      <c r="E689">
        <v>53203</v>
      </c>
      <c r="F689" t="s">
        <v>23</v>
      </c>
      <c r="G689" t="s">
        <v>24</v>
      </c>
      <c r="H689">
        <v>5712</v>
      </c>
      <c r="I689" t="s">
        <v>80</v>
      </c>
      <c r="J689">
        <f>VLOOKUP(I689,Key!$A$1:$C$72,2,FALSE)</f>
        <v>43.052460000000004</v>
      </c>
      <c r="K689">
        <f>VLOOKUP(I689,Key!$A$1:$C$72,3,FALSE)</f>
        <v>-87.891000000000005</v>
      </c>
      <c r="L689" t="s">
        <v>41</v>
      </c>
      <c r="M689">
        <f>VLOOKUP(L689,Key!$A$1:$C$72,2,FALSE)</f>
        <v>43.04824</v>
      </c>
      <c r="N689">
        <f>VLOOKUP(L689,Key!$A$1:$C$72,3,FALSE)</f>
        <v>-87.904970000000006</v>
      </c>
      <c r="O689">
        <v>8</v>
      </c>
      <c r="P689">
        <v>0</v>
      </c>
      <c r="Q689">
        <v>1.2</v>
      </c>
      <c r="R689">
        <v>1.1000000000000001</v>
      </c>
      <c r="S689">
        <v>48</v>
      </c>
      <c r="T689">
        <f t="shared" si="98"/>
        <v>-1</v>
      </c>
      <c r="U689" s="1">
        <v>42800</v>
      </c>
      <c r="V689" s="3">
        <f t="shared" si="92"/>
        <v>42795</v>
      </c>
      <c r="W689" s="4">
        <f t="shared" si="99"/>
        <v>42800</v>
      </c>
      <c r="X689" s="1" t="str">
        <f t="shared" si="93"/>
        <v>Monday</v>
      </c>
      <c r="Y689" s="2">
        <v>0.35336805555555556</v>
      </c>
      <c r="Z689" s="2">
        <f t="shared" si="94"/>
        <v>0.33333333333333331</v>
      </c>
      <c r="AA689">
        <f>1</f>
        <v>1</v>
      </c>
      <c r="AB689" s="1">
        <v>42800</v>
      </c>
      <c r="AC689" s="3">
        <f t="shared" si="95"/>
        <v>42795</v>
      </c>
      <c r="AD689" s="4">
        <f t="shared" si="100"/>
        <v>42800</v>
      </c>
      <c r="AE689" s="1" t="str">
        <f t="shared" si="96"/>
        <v>Monday</v>
      </c>
      <c r="AF689" s="2">
        <v>0.35843749999999996</v>
      </c>
      <c r="AG689" s="2">
        <f t="shared" si="97"/>
        <v>0.375</v>
      </c>
      <c r="AH689" t="s">
        <v>27</v>
      </c>
    </row>
    <row r="690" spans="1:34" x14ac:dyDescent="0.25">
      <c r="A690">
        <v>1004775</v>
      </c>
      <c r="B690" t="s">
        <v>20</v>
      </c>
      <c r="C690" t="s">
        <v>28</v>
      </c>
      <c r="D690" t="s">
        <v>22</v>
      </c>
      <c r="E690">
        <v>53202</v>
      </c>
      <c r="F690" t="s">
        <v>23</v>
      </c>
      <c r="G690" t="s">
        <v>24</v>
      </c>
      <c r="H690">
        <v>146</v>
      </c>
      <c r="I690" t="s">
        <v>57</v>
      </c>
      <c r="J690">
        <f>VLOOKUP(I690,Key!$A$1:$C$72,2,FALSE)</f>
        <v>43.048609999999996</v>
      </c>
      <c r="K690">
        <f>VLOOKUP(I690,Key!$A$1:$C$72,3,FALSE)</f>
        <v>-88.008480000000006</v>
      </c>
      <c r="L690" t="s">
        <v>57</v>
      </c>
      <c r="M690">
        <f>VLOOKUP(L690,Key!$A$1:$C$72,2,FALSE)</f>
        <v>43.048609999999996</v>
      </c>
      <c r="N690">
        <f>VLOOKUP(L690,Key!$A$1:$C$72,3,FALSE)</f>
        <v>-88.008480000000006</v>
      </c>
      <c r="O690">
        <v>53</v>
      </c>
      <c r="P690">
        <v>0</v>
      </c>
      <c r="Q690">
        <v>8</v>
      </c>
      <c r="R690">
        <v>7.6</v>
      </c>
      <c r="S690">
        <v>318</v>
      </c>
      <c r="T690">
        <f t="shared" si="98"/>
        <v>-1</v>
      </c>
      <c r="U690" s="1">
        <v>42799</v>
      </c>
      <c r="V690" s="3">
        <f t="shared" si="92"/>
        <v>42795</v>
      </c>
      <c r="W690" s="4">
        <f t="shared" si="99"/>
        <v>42799</v>
      </c>
      <c r="X690" s="1" t="str">
        <f t="shared" si="93"/>
        <v>Sunday</v>
      </c>
      <c r="Y690" s="2">
        <v>0.67034722222222232</v>
      </c>
      <c r="Z690" s="2">
        <f t="shared" si="94"/>
        <v>0.66666666666666663</v>
      </c>
      <c r="AA690">
        <f>1</f>
        <v>1</v>
      </c>
      <c r="AB690" s="1">
        <v>42799</v>
      </c>
      <c r="AC690" s="3">
        <f t="shared" si="95"/>
        <v>42795</v>
      </c>
      <c r="AD690" s="4">
        <f t="shared" si="100"/>
        <v>42799</v>
      </c>
      <c r="AE690" s="1" t="str">
        <f t="shared" si="96"/>
        <v>Sunday</v>
      </c>
      <c r="AF690" s="2">
        <v>0.70695601851851853</v>
      </c>
      <c r="AG690" s="2">
        <f t="shared" si="97"/>
        <v>0.70833333333333326</v>
      </c>
      <c r="AH690" t="s">
        <v>35</v>
      </c>
    </row>
    <row r="691" spans="1:34" x14ac:dyDescent="0.25">
      <c r="A691">
        <v>1004775</v>
      </c>
      <c r="B691" t="s">
        <v>20</v>
      </c>
      <c r="C691" t="s">
        <v>28</v>
      </c>
      <c r="D691" t="s">
        <v>22</v>
      </c>
      <c r="E691">
        <v>53202</v>
      </c>
      <c r="F691" t="s">
        <v>23</v>
      </c>
      <c r="G691" t="s">
        <v>24</v>
      </c>
      <c r="H691">
        <v>5454</v>
      </c>
      <c r="I691" t="s">
        <v>41</v>
      </c>
      <c r="J691">
        <f>VLOOKUP(I691,Key!$A$1:$C$72,2,FALSE)</f>
        <v>43.04824</v>
      </c>
      <c r="K691">
        <f>VLOOKUP(I691,Key!$A$1:$C$72,3,FALSE)</f>
        <v>-87.904970000000006</v>
      </c>
      <c r="L691" t="s">
        <v>43</v>
      </c>
      <c r="M691">
        <f>VLOOKUP(L691,Key!$A$1:$C$72,2,FALSE)</f>
        <v>43.03886</v>
      </c>
      <c r="N691">
        <f>VLOOKUP(L691,Key!$A$1:$C$72,3,FALSE)</f>
        <v>-87.902720000000002</v>
      </c>
      <c r="O691">
        <v>8</v>
      </c>
      <c r="P691">
        <v>0</v>
      </c>
      <c r="Q691">
        <v>1.2</v>
      </c>
      <c r="R691">
        <v>1.1000000000000001</v>
      </c>
      <c r="S691">
        <v>48</v>
      </c>
      <c r="T691">
        <f t="shared" si="98"/>
        <v>-1</v>
      </c>
      <c r="U691" s="1">
        <v>42806</v>
      </c>
      <c r="V691" s="3">
        <f t="shared" si="92"/>
        <v>42795</v>
      </c>
      <c r="W691" s="4">
        <f t="shared" si="99"/>
        <v>42806</v>
      </c>
      <c r="X691" s="1" t="str">
        <f t="shared" si="93"/>
        <v>Sunday</v>
      </c>
      <c r="Y691" s="2">
        <v>0.59719907407407413</v>
      </c>
      <c r="Z691" s="2">
        <f t="shared" si="94"/>
        <v>0.58333333333333326</v>
      </c>
      <c r="AA691">
        <f>1</f>
        <v>1</v>
      </c>
      <c r="AB691" s="1">
        <v>42806</v>
      </c>
      <c r="AC691" s="3">
        <f t="shared" si="95"/>
        <v>42795</v>
      </c>
      <c r="AD691" s="4">
        <f t="shared" si="100"/>
        <v>42806</v>
      </c>
      <c r="AE691" s="1" t="str">
        <f t="shared" si="96"/>
        <v>Sunday</v>
      </c>
      <c r="AF691" s="2">
        <v>0.60263888888888884</v>
      </c>
      <c r="AG691" s="2">
        <f t="shared" si="97"/>
        <v>0.58333333333333326</v>
      </c>
      <c r="AH691" t="s">
        <v>27</v>
      </c>
    </row>
    <row r="692" spans="1:34" x14ac:dyDescent="0.25">
      <c r="A692">
        <v>1017964</v>
      </c>
      <c r="B692" t="s">
        <v>20</v>
      </c>
      <c r="C692" t="s">
        <v>28</v>
      </c>
      <c r="D692" t="s">
        <v>22</v>
      </c>
      <c r="E692">
        <v>53202</v>
      </c>
      <c r="F692" t="s">
        <v>23</v>
      </c>
      <c r="G692" t="s">
        <v>24</v>
      </c>
      <c r="H692">
        <v>91</v>
      </c>
      <c r="I692" t="s">
        <v>61</v>
      </c>
      <c r="J692">
        <f>VLOOKUP(I692,Key!$A$1:$C$72,2,FALSE)</f>
        <v>43.058619999999998</v>
      </c>
      <c r="K692">
        <f>VLOOKUP(I692,Key!$A$1:$C$72,3,FALSE)</f>
        <v>-87.885319999999993</v>
      </c>
      <c r="L692" t="s">
        <v>43</v>
      </c>
      <c r="M692">
        <f>VLOOKUP(L692,Key!$A$1:$C$72,2,FALSE)</f>
        <v>43.03886</v>
      </c>
      <c r="N692">
        <f>VLOOKUP(L692,Key!$A$1:$C$72,3,FALSE)</f>
        <v>-87.902720000000002</v>
      </c>
      <c r="O692">
        <v>13</v>
      </c>
      <c r="P692">
        <v>0</v>
      </c>
      <c r="Q692">
        <v>2</v>
      </c>
      <c r="R692">
        <v>1.9</v>
      </c>
      <c r="S692">
        <v>78</v>
      </c>
      <c r="T692">
        <f t="shared" si="98"/>
        <v>-1</v>
      </c>
      <c r="U692" s="1">
        <v>42801</v>
      </c>
      <c r="V692" s="3">
        <f t="shared" si="92"/>
        <v>42795</v>
      </c>
      <c r="W692" s="4">
        <f t="shared" si="99"/>
        <v>42801</v>
      </c>
      <c r="X692" s="1" t="str">
        <f t="shared" si="93"/>
        <v>Tuesday</v>
      </c>
      <c r="Y692" s="2">
        <v>0.34067129629629633</v>
      </c>
      <c r="Z692" s="2">
        <f t="shared" si="94"/>
        <v>0.33333333333333331</v>
      </c>
      <c r="AA692">
        <f>1</f>
        <v>1</v>
      </c>
      <c r="AB692" s="1">
        <v>42801</v>
      </c>
      <c r="AC692" s="3">
        <f t="shared" si="95"/>
        <v>42795</v>
      </c>
      <c r="AD692" s="4">
        <f t="shared" si="100"/>
        <v>42801</v>
      </c>
      <c r="AE692" s="1" t="str">
        <f t="shared" si="96"/>
        <v>Tuesday</v>
      </c>
      <c r="AF692" s="2">
        <v>0.34940972222222227</v>
      </c>
      <c r="AG692" s="2">
        <f t="shared" si="97"/>
        <v>0.33333333333333331</v>
      </c>
      <c r="AH692" t="s">
        <v>27</v>
      </c>
    </row>
    <row r="693" spans="1:34" x14ac:dyDescent="0.25">
      <c r="A693">
        <v>1017964</v>
      </c>
      <c r="B693" t="s">
        <v>20</v>
      </c>
      <c r="C693" t="s">
        <v>28</v>
      </c>
      <c r="D693" t="s">
        <v>22</v>
      </c>
      <c r="E693">
        <v>53202</v>
      </c>
      <c r="F693" t="s">
        <v>23</v>
      </c>
      <c r="G693" t="s">
        <v>24</v>
      </c>
      <c r="H693">
        <v>223</v>
      </c>
      <c r="I693" t="s">
        <v>61</v>
      </c>
      <c r="J693">
        <f>VLOOKUP(I693,Key!$A$1:$C$72,2,FALSE)</f>
        <v>43.058619999999998</v>
      </c>
      <c r="K693">
        <f>VLOOKUP(I693,Key!$A$1:$C$72,3,FALSE)</f>
        <v>-87.885319999999993</v>
      </c>
      <c r="L693" t="s">
        <v>43</v>
      </c>
      <c r="M693">
        <f>VLOOKUP(L693,Key!$A$1:$C$72,2,FALSE)</f>
        <v>43.03886</v>
      </c>
      <c r="N693">
        <f>VLOOKUP(L693,Key!$A$1:$C$72,3,FALSE)</f>
        <v>-87.902720000000002</v>
      </c>
      <c r="O693">
        <v>11</v>
      </c>
      <c r="P693">
        <v>0</v>
      </c>
      <c r="Q693">
        <v>1.7</v>
      </c>
      <c r="R693">
        <v>1.6</v>
      </c>
      <c r="S693">
        <v>66</v>
      </c>
      <c r="T693">
        <f t="shared" si="98"/>
        <v>-1</v>
      </c>
      <c r="U693" s="1">
        <v>42803</v>
      </c>
      <c r="V693" s="3">
        <f t="shared" si="92"/>
        <v>42795</v>
      </c>
      <c r="W693" s="4">
        <f t="shared" si="99"/>
        <v>42803</v>
      </c>
      <c r="X693" s="1" t="str">
        <f t="shared" si="93"/>
        <v>Thursday</v>
      </c>
      <c r="Y693" s="2">
        <v>0.34027777777777773</v>
      </c>
      <c r="Z693" s="2">
        <f t="shared" si="94"/>
        <v>0.33333333333333331</v>
      </c>
      <c r="AA693">
        <f>1</f>
        <v>1</v>
      </c>
      <c r="AB693" s="1">
        <v>42803</v>
      </c>
      <c r="AC693" s="3">
        <f t="shared" si="95"/>
        <v>42795</v>
      </c>
      <c r="AD693" s="4">
        <f t="shared" si="100"/>
        <v>42803</v>
      </c>
      <c r="AE693" s="1" t="str">
        <f t="shared" si="96"/>
        <v>Thursday</v>
      </c>
      <c r="AF693" s="2">
        <v>0.34812500000000002</v>
      </c>
      <c r="AG693" s="2">
        <f t="shared" si="97"/>
        <v>0.33333333333333331</v>
      </c>
      <c r="AH693" t="s">
        <v>27</v>
      </c>
    </row>
    <row r="694" spans="1:34" x14ac:dyDescent="0.25">
      <c r="A694">
        <v>1017964</v>
      </c>
      <c r="B694" t="s">
        <v>20</v>
      </c>
      <c r="C694" t="s">
        <v>28</v>
      </c>
      <c r="D694" t="s">
        <v>22</v>
      </c>
      <c r="E694">
        <v>53202</v>
      </c>
      <c r="F694" t="s">
        <v>23</v>
      </c>
      <c r="G694" t="s">
        <v>24</v>
      </c>
      <c r="H694">
        <v>21</v>
      </c>
      <c r="I694" t="s">
        <v>61</v>
      </c>
      <c r="J694">
        <f>VLOOKUP(I694,Key!$A$1:$C$72,2,FALSE)</f>
        <v>43.058619999999998</v>
      </c>
      <c r="K694">
        <f>VLOOKUP(I694,Key!$A$1:$C$72,3,FALSE)</f>
        <v>-87.885319999999993</v>
      </c>
      <c r="L694" t="s">
        <v>43</v>
      </c>
      <c r="M694">
        <f>VLOOKUP(L694,Key!$A$1:$C$72,2,FALSE)</f>
        <v>43.03886</v>
      </c>
      <c r="N694">
        <f>VLOOKUP(L694,Key!$A$1:$C$72,3,FALSE)</f>
        <v>-87.902720000000002</v>
      </c>
      <c r="O694">
        <v>12</v>
      </c>
      <c r="P694">
        <v>0</v>
      </c>
      <c r="Q694">
        <v>1.8</v>
      </c>
      <c r="R694">
        <v>1.7</v>
      </c>
      <c r="S694">
        <v>72</v>
      </c>
      <c r="T694">
        <f t="shared" si="98"/>
        <v>-1</v>
      </c>
      <c r="U694" s="1">
        <v>42804</v>
      </c>
      <c r="V694" s="3">
        <f t="shared" si="92"/>
        <v>42795</v>
      </c>
      <c r="W694" s="4">
        <f t="shared" si="99"/>
        <v>42804</v>
      </c>
      <c r="X694" s="1" t="str">
        <f t="shared" si="93"/>
        <v>Friday</v>
      </c>
      <c r="Y694" s="2">
        <v>0.34303240740740742</v>
      </c>
      <c r="Z694" s="2">
        <f t="shared" si="94"/>
        <v>0.33333333333333331</v>
      </c>
      <c r="AA694">
        <f>1</f>
        <v>1</v>
      </c>
      <c r="AB694" s="1">
        <v>42804</v>
      </c>
      <c r="AC694" s="3">
        <f t="shared" si="95"/>
        <v>42795</v>
      </c>
      <c r="AD694" s="4">
        <f t="shared" si="100"/>
        <v>42804</v>
      </c>
      <c r="AE694" s="1" t="str">
        <f t="shared" si="96"/>
        <v>Friday</v>
      </c>
      <c r="AF694" s="2">
        <v>0.35127314814814814</v>
      </c>
      <c r="AG694" s="2">
        <f t="shared" si="97"/>
        <v>0.33333333333333331</v>
      </c>
      <c r="AH694" t="s">
        <v>27</v>
      </c>
    </row>
    <row r="695" spans="1:34" x14ac:dyDescent="0.25">
      <c r="A695">
        <v>1017964</v>
      </c>
      <c r="B695" t="s">
        <v>20</v>
      </c>
      <c r="C695" t="s">
        <v>28</v>
      </c>
      <c r="D695" t="s">
        <v>22</v>
      </c>
      <c r="E695">
        <v>53202</v>
      </c>
      <c r="F695" t="s">
        <v>23</v>
      </c>
      <c r="G695" t="s">
        <v>24</v>
      </c>
      <c r="H695">
        <v>234</v>
      </c>
      <c r="I695" t="s">
        <v>68</v>
      </c>
      <c r="J695">
        <f>VLOOKUP(I695,Key!$A$1:$C$72,2,FALSE)</f>
        <v>43.04804</v>
      </c>
      <c r="K695">
        <f>VLOOKUP(I695,Key!$A$1:$C$72,3,FALSE)</f>
        <v>-87.896720000000002</v>
      </c>
      <c r="L695" t="s">
        <v>61</v>
      </c>
      <c r="M695">
        <f>VLOOKUP(L695,Key!$A$1:$C$72,2,FALSE)</f>
        <v>43.058619999999998</v>
      </c>
      <c r="N695">
        <f>VLOOKUP(L695,Key!$A$1:$C$72,3,FALSE)</f>
        <v>-87.885319999999993</v>
      </c>
      <c r="O695">
        <v>6</v>
      </c>
      <c r="P695">
        <v>0</v>
      </c>
      <c r="Q695">
        <v>0.9</v>
      </c>
      <c r="R695">
        <v>0.9</v>
      </c>
      <c r="S695">
        <v>36</v>
      </c>
      <c r="T695">
        <f t="shared" si="98"/>
        <v>-1</v>
      </c>
      <c r="U695" s="1">
        <v>42796</v>
      </c>
      <c r="V695" s="3">
        <f t="shared" si="92"/>
        <v>42795</v>
      </c>
      <c r="W695" s="4">
        <f t="shared" si="99"/>
        <v>42796</v>
      </c>
      <c r="X695" s="1" t="str">
        <f t="shared" si="93"/>
        <v>Thursday</v>
      </c>
      <c r="Y695" s="2">
        <v>0.71453703703703697</v>
      </c>
      <c r="Z695" s="2">
        <f t="shared" si="94"/>
        <v>0.70833333333333326</v>
      </c>
      <c r="AA695">
        <f>1</f>
        <v>1</v>
      </c>
      <c r="AB695" s="1">
        <v>42796</v>
      </c>
      <c r="AC695" s="3">
        <f t="shared" si="95"/>
        <v>42795</v>
      </c>
      <c r="AD695" s="4">
        <f t="shared" si="100"/>
        <v>42796</v>
      </c>
      <c r="AE695" s="1" t="str">
        <f t="shared" si="96"/>
        <v>Thursday</v>
      </c>
      <c r="AF695" s="2">
        <v>0.71832175925925934</v>
      </c>
      <c r="AG695" s="2">
        <f t="shared" si="97"/>
        <v>0.70833333333333326</v>
      </c>
      <c r="AH695" t="s">
        <v>27</v>
      </c>
    </row>
    <row r="696" spans="1:34" x14ac:dyDescent="0.25">
      <c r="A696">
        <v>1088320</v>
      </c>
      <c r="B696" t="s">
        <v>20</v>
      </c>
      <c r="C696" t="s">
        <v>95</v>
      </c>
      <c r="D696" t="s">
        <v>22</v>
      </c>
      <c r="E696">
        <v>53202</v>
      </c>
      <c r="F696" t="s">
        <v>23</v>
      </c>
      <c r="G696" t="s">
        <v>24</v>
      </c>
      <c r="H696">
        <v>11000</v>
      </c>
      <c r="I696" t="s">
        <v>69</v>
      </c>
      <c r="J696">
        <f>VLOOKUP(I696,Key!$A$1:$C$72,2,FALSE)</f>
        <v>43.048200000000001</v>
      </c>
      <c r="K696">
        <f>VLOOKUP(I696,Key!$A$1:$C$72,3,FALSE)</f>
        <v>-87.900859999999994</v>
      </c>
      <c r="L696" t="s">
        <v>43</v>
      </c>
      <c r="M696">
        <f>VLOOKUP(L696,Key!$A$1:$C$72,2,FALSE)</f>
        <v>43.03886</v>
      </c>
      <c r="N696">
        <f>VLOOKUP(L696,Key!$A$1:$C$72,3,FALSE)</f>
        <v>-87.902720000000002</v>
      </c>
      <c r="O696">
        <v>7</v>
      </c>
      <c r="P696">
        <v>0</v>
      </c>
      <c r="Q696">
        <v>1.1000000000000001</v>
      </c>
      <c r="R696">
        <v>1</v>
      </c>
      <c r="S696">
        <v>42</v>
      </c>
      <c r="T696">
        <f t="shared" si="98"/>
        <v>-1</v>
      </c>
      <c r="U696" s="1">
        <v>42825</v>
      </c>
      <c r="V696" s="3">
        <f t="shared" si="92"/>
        <v>42795</v>
      </c>
      <c r="W696" s="4">
        <f t="shared" si="99"/>
        <v>42825</v>
      </c>
      <c r="X696" s="1" t="str">
        <f t="shared" si="93"/>
        <v>Friday</v>
      </c>
      <c r="Y696" s="2">
        <v>0.37693287037037032</v>
      </c>
      <c r="Z696" s="2">
        <f t="shared" si="94"/>
        <v>0.375</v>
      </c>
      <c r="AA696">
        <f>1</f>
        <v>1</v>
      </c>
      <c r="AB696" s="1">
        <v>42825</v>
      </c>
      <c r="AC696" s="3">
        <f t="shared" si="95"/>
        <v>42795</v>
      </c>
      <c r="AD696" s="4">
        <f t="shared" si="100"/>
        <v>42825</v>
      </c>
      <c r="AE696" s="1" t="str">
        <f t="shared" si="96"/>
        <v>Friday</v>
      </c>
      <c r="AF696" s="2">
        <v>0.38140046296296298</v>
      </c>
      <c r="AG696" s="2">
        <f t="shared" si="97"/>
        <v>0.375</v>
      </c>
      <c r="AH696" t="s">
        <v>27</v>
      </c>
    </row>
    <row r="697" spans="1:34" x14ac:dyDescent="0.25">
      <c r="A697">
        <v>1088320</v>
      </c>
      <c r="B697" t="s">
        <v>20</v>
      </c>
      <c r="C697" t="s">
        <v>95</v>
      </c>
      <c r="D697" t="s">
        <v>22</v>
      </c>
      <c r="E697">
        <v>53202</v>
      </c>
      <c r="F697" t="s">
        <v>23</v>
      </c>
      <c r="G697" t="s">
        <v>24</v>
      </c>
      <c r="H697">
        <v>993</v>
      </c>
      <c r="I697" t="s">
        <v>43</v>
      </c>
      <c r="J697">
        <f>VLOOKUP(I697,Key!$A$1:$C$72,2,FALSE)</f>
        <v>43.03886</v>
      </c>
      <c r="K697">
        <f>VLOOKUP(I697,Key!$A$1:$C$72,3,FALSE)</f>
        <v>-87.902720000000002</v>
      </c>
      <c r="L697" t="s">
        <v>68</v>
      </c>
      <c r="M697">
        <f>VLOOKUP(L697,Key!$A$1:$C$72,2,FALSE)</f>
        <v>43.04804</v>
      </c>
      <c r="N697">
        <f>VLOOKUP(L697,Key!$A$1:$C$72,3,FALSE)</f>
        <v>-87.896720000000002</v>
      </c>
      <c r="O697">
        <v>9</v>
      </c>
      <c r="P697">
        <v>0</v>
      </c>
      <c r="Q697">
        <v>1.4</v>
      </c>
      <c r="R697">
        <v>1.3</v>
      </c>
      <c r="S697">
        <v>54</v>
      </c>
      <c r="T697">
        <f t="shared" si="98"/>
        <v>-1</v>
      </c>
      <c r="U697" s="1">
        <v>42817</v>
      </c>
      <c r="V697" s="3">
        <f t="shared" si="92"/>
        <v>42795</v>
      </c>
      <c r="W697" s="4">
        <f t="shared" si="99"/>
        <v>42817</v>
      </c>
      <c r="X697" s="1" t="str">
        <f t="shared" si="93"/>
        <v>Thursday</v>
      </c>
      <c r="Y697" s="2">
        <v>0.73001157407407413</v>
      </c>
      <c r="Z697" s="2">
        <f t="shared" si="94"/>
        <v>0.75</v>
      </c>
      <c r="AA697">
        <f>1</f>
        <v>1</v>
      </c>
      <c r="AB697" s="1">
        <v>42817</v>
      </c>
      <c r="AC697" s="3">
        <f t="shared" si="95"/>
        <v>42795</v>
      </c>
      <c r="AD697" s="4">
        <f t="shared" si="100"/>
        <v>42817</v>
      </c>
      <c r="AE697" s="1" t="str">
        <f t="shared" si="96"/>
        <v>Thursday</v>
      </c>
      <c r="AF697" s="2">
        <v>0.73645833333333333</v>
      </c>
      <c r="AG697" s="2">
        <f t="shared" si="97"/>
        <v>0.75</v>
      </c>
      <c r="AH697" t="s">
        <v>27</v>
      </c>
    </row>
    <row r="698" spans="1:34" x14ac:dyDescent="0.25">
      <c r="A698">
        <v>1088320</v>
      </c>
      <c r="B698" t="s">
        <v>20</v>
      </c>
      <c r="C698" t="s">
        <v>95</v>
      </c>
      <c r="D698" t="s">
        <v>22</v>
      </c>
      <c r="E698">
        <v>53202</v>
      </c>
      <c r="F698" t="s">
        <v>23</v>
      </c>
      <c r="G698" t="s">
        <v>24</v>
      </c>
      <c r="H698">
        <v>5526</v>
      </c>
      <c r="I698" t="s">
        <v>69</v>
      </c>
      <c r="J698">
        <f>VLOOKUP(I698,Key!$A$1:$C$72,2,FALSE)</f>
        <v>43.048200000000001</v>
      </c>
      <c r="K698">
        <f>VLOOKUP(I698,Key!$A$1:$C$72,3,FALSE)</f>
        <v>-87.900859999999994</v>
      </c>
      <c r="L698" t="s">
        <v>43</v>
      </c>
      <c r="M698">
        <f>VLOOKUP(L698,Key!$A$1:$C$72,2,FALSE)</f>
        <v>43.03886</v>
      </c>
      <c r="N698">
        <f>VLOOKUP(L698,Key!$A$1:$C$72,3,FALSE)</f>
        <v>-87.902720000000002</v>
      </c>
      <c r="O698">
        <v>6</v>
      </c>
      <c r="P698">
        <v>0</v>
      </c>
      <c r="Q698">
        <v>0.9</v>
      </c>
      <c r="R698">
        <v>0.9</v>
      </c>
      <c r="S698">
        <v>36</v>
      </c>
      <c r="T698">
        <f t="shared" si="98"/>
        <v>-1</v>
      </c>
      <c r="U698" s="1">
        <v>42797</v>
      </c>
      <c r="V698" s="3">
        <f t="shared" si="92"/>
        <v>42795</v>
      </c>
      <c r="W698" s="4">
        <f t="shared" si="99"/>
        <v>42797</v>
      </c>
      <c r="X698" s="1" t="str">
        <f t="shared" si="93"/>
        <v>Friday</v>
      </c>
      <c r="Y698" s="2">
        <v>0.3432175925925926</v>
      </c>
      <c r="Z698" s="2">
        <f t="shared" si="94"/>
        <v>0.33333333333333331</v>
      </c>
      <c r="AA698">
        <f>1</f>
        <v>1</v>
      </c>
      <c r="AB698" s="1">
        <v>42797</v>
      </c>
      <c r="AC698" s="3">
        <f t="shared" si="95"/>
        <v>42795</v>
      </c>
      <c r="AD698" s="4">
        <f t="shared" si="100"/>
        <v>42797</v>
      </c>
      <c r="AE698" s="1" t="str">
        <f t="shared" si="96"/>
        <v>Friday</v>
      </c>
      <c r="AF698" s="2">
        <v>0.3477662037037037</v>
      </c>
      <c r="AG698" s="2">
        <f t="shared" si="97"/>
        <v>0.33333333333333331</v>
      </c>
      <c r="AH698" t="s">
        <v>27</v>
      </c>
    </row>
    <row r="699" spans="1:34" x14ac:dyDescent="0.25">
      <c r="A699">
        <v>1088320</v>
      </c>
      <c r="B699" t="s">
        <v>20</v>
      </c>
      <c r="C699" t="s">
        <v>95</v>
      </c>
      <c r="D699" t="s">
        <v>22</v>
      </c>
      <c r="E699">
        <v>53202</v>
      </c>
      <c r="F699" t="s">
        <v>23</v>
      </c>
      <c r="G699" t="s">
        <v>24</v>
      </c>
      <c r="H699">
        <v>16</v>
      </c>
      <c r="I699" t="s">
        <v>69</v>
      </c>
      <c r="J699">
        <f>VLOOKUP(I699,Key!$A$1:$C$72,2,FALSE)</f>
        <v>43.048200000000001</v>
      </c>
      <c r="K699">
        <f>VLOOKUP(I699,Key!$A$1:$C$72,3,FALSE)</f>
        <v>-87.900859999999994</v>
      </c>
      <c r="L699" t="s">
        <v>43</v>
      </c>
      <c r="M699">
        <f>VLOOKUP(L699,Key!$A$1:$C$72,2,FALSE)</f>
        <v>43.03886</v>
      </c>
      <c r="N699">
        <f>VLOOKUP(L699,Key!$A$1:$C$72,3,FALSE)</f>
        <v>-87.902720000000002</v>
      </c>
      <c r="O699">
        <v>6</v>
      </c>
      <c r="P699">
        <v>0</v>
      </c>
      <c r="Q699">
        <v>0.9</v>
      </c>
      <c r="R699">
        <v>0.9</v>
      </c>
      <c r="S699">
        <v>36</v>
      </c>
      <c r="T699">
        <f t="shared" si="98"/>
        <v>-1</v>
      </c>
      <c r="U699" s="1">
        <v>42796</v>
      </c>
      <c r="V699" s="3">
        <f t="shared" si="92"/>
        <v>42795</v>
      </c>
      <c r="W699" s="4">
        <f t="shared" si="99"/>
        <v>42796</v>
      </c>
      <c r="X699" s="1" t="str">
        <f t="shared" si="93"/>
        <v>Thursday</v>
      </c>
      <c r="Y699" s="2">
        <v>0.34820601851851851</v>
      </c>
      <c r="Z699" s="2">
        <f t="shared" si="94"/>
        <v>0.33333333333333331</v>
      </c>
      <c r="AA699">
        <f>1</f>
        <v>1</v>
      </c>
      <c r="AB699" s="1">
        <v>42796</v>
      </c>
      <c r="AC699" s="3">
        <f t="shared" si="95"/>
        <v>42795</v>
      </c>
      <c r="AD699" s="4">
        <f t="shared" si="100"/>
        <v>42796</v>
      </c>
      <c r="AE699" s="1" t="str">
        <f t="shared" si="96"/>
        <v>Thursday</v>
      </c>
      <c r="AF699" s="2">
        <v>0.35215277777777776</v>
      </c>
      <c r="AG699" s="2">
        <f t="shared" si="97"/>
        <v>0.33333333333333331</v>
      </c>
      <c r="AH699" t="s">
        <v>27</v>
      </c>
    </row>
    <row r="700" spans="1:34" x14ac:dyDescent="0.25">
      <c r="A700">
        <v>1102286</v>
      </c>
      <c r="B700" t="s">
        <v>20</v>
      </c>
      <c r="C700" t="s">
        <v>98</v>
      </c>
      <c r="D700" t="s">
        <v>22</v>
      </c>
      <c r="E700">
        <v>53717</v>
      </c>
      <c r="F700" t="s">
        <v>23</v>
      </c>
      <c r="G700" t="s">
        <v>91</v>
      </c>
      <c r="H700">
        <v>11154</v>
      </c>
      <c r="I700" t="s">
        <v>36</v>
      </c>
      <c r="J700">
        <f>VLOOKUP(I700,Key!$A$1:$C$72,2,FALSE)</f>
        <v>43.038580000000003</v>
      </c>
      <c r="K700">
        <f>VLOOKUP(I700,Key!$A$1:$C$72,3,FALSE)</f>
        <v>-87.90934</v>
      </c>
      <c r="L700" t="s">
        <v>48</v>
      </c>
      <c r="M700">
        <f>VLOOKUP(L700,Key!$A$1:$C$72,2,FALSE)</f>
        <v>43.05097</v>
      </c>
      <c r="N700">
        <f>VLOOKUP(L700,Key!$A$1:$C$72,3,FALSE)</f>
        <v>-87.906440000000003</v>
      </c>
      <c r="O700">
        <v>8</v>
      </c>
      <c r="P700">
        <v>0</v>
      </c>
      <c r="Q700">
        <v>1.2</v>
      </c>
      <c r="R700">
        <v>1.1000000000000001</v>
      </c>
      <c r="S700">
        <v>48</v>
      </c>
      <c r="T700">
        <f t="shared" si="98"/>
        <v>-1</v>
      </c>
      <c r="U700" s="1">
        <v>42823</v>
      </c>
      <c r="V700" s="3">
        <f t="shared" si="92"/>
        <v>42795</v>
      </c>
      <c r="W700" s="4">
        <f t="shared" si="99"/>
        <v>42823</v>
      </c>
      <c r="X700" s="1" t="str">
        <f t="shared" si="93"/>
        <v>Wednesday</v>
      </c>
      <c r="Y700" s="2">
        <v>0.79480324074074071</v>
      </c>
      <c r="Z700" s="2">
        <f t="shared" si="94"/>
        <v>0.79166666666666663</v>
      </c>
      <c r="AA700">
        <f>1</f>
        <v>1</v>
      </c>
      <c r="AB700" s="1">
        <v>42823</v>
      </c>
      <c r="AC700" s="3">
        <f t="shared" si="95"/>
        <v>42795</v>
      </c>
      <c r="AD700" s="4">
        <f t="shared" si="100"/>
        <v>42823</v>
      </c>
      <c r="AE700" s="1" t="str">
        <f t="shared" si="96"/>
        <v>Wednesday</v>
      </c>
      <c r="AF700" s="2">
        <v>0.80010416666666673</v>
      </c>
      <c r="AG700" s="2">
        <f t="shared" si="97"/>
        <v>0.79166666666666663</v>
      </c>
      <c r="AH700" t="s">
        <v>27</v>
      </c>
    </row>
    <row r="701" spans="1:34" x14ac:dyDescent="0.25">
      <c r="A701">
        <v>1102286</v>
      </c>
      <c r="B701" t="s">
        <v>20</v>
      </c>
      <c r="C701" t="s">
        <v>98</v>
      </c>
      <c r="D701" t="s">
        <v>22</v>
      </c>
      <c r="E701">
        <v>53717</v>
      </c>
      <c r="F701" t="s">
        <v>23</v>
      </c>
      <c r="G701" t="s">
        <v>91</v>
      </c>
      <c r="H701">
        <v>11154</v>
      </c>
      <c r="I701" t="s">
        <v>48</v>
      </c>
      <c r="J701">
        <f>VLOOKUP(I701,Key!$A$1:$C$72,2,FALSE)</f>
        <v>43.05097</v>
      </c>
      <c r="K701">
        <f>VLOOKUP(I701,Key!$A$1:$C$72,3,FALSE)</f>
        <v>-87.906440000000003</v>
      </c>
      <c r="L701" t="s">
        <v>72</v>
      </c>
      <c r="M701">
        <f>VLOOKUP(L701,Key!$A$1:$C$72,2,FALSE)</f>
        <v>43.02948</v>
      </c>
      <c r="N701">
        <f>VLOOKUP(L701,Key!$A$1:$C$72,3,FALSE)</f>
        <v>-87.912819999999996</v>
      </c>
      <c r="O701">
        <v>15</v>
      </c>
      <c r="P701">
        <v>0</v>
      </c>
      <c r="Q701">
        <v>2.2999999999999998</v>
      </c>
      <c r="R701">
        <v>2.1</v>
      </c>
      <c r="S701">
        <v>90</v>
      </c>
      <c r="T701">
        <f t="shared" si="98"/>
        <v>-1</v>
      </c>
      <c r="U701" s="1">
        <v>42823</v>
      </c>
      <c r="V701" s="3">
        <f t="shared" si="92"/>
        <v>42795</v>
      </c>
      <c r="W701" s="4">
        <f t="shared" si="99"/>
        <v>42823</v>
      </c>
      <c r="X701" s="1" t="str">
        <f t="shared" si="93"/>
        <v>Wednesday</v>
      </c>
      <c r="Y701" s="2">
        <v>0.82849537037037047</v>
      </c>
      <c r="Z701" s="2">
        <f t="shared" si="94"/>
        <v>0.83333333333333326</v>
      </c>
      <c r="AA701">
        <f>1</f>
        <v>1</v>
      </c>
      <c r="AB701" s="1">
        <v>42823</v>
      </c>
      <c r="AC701" s="3">
        <f t="shared" si="95"/>
        <v>42795</v>
      </c>
      <c r="AD701" s="4">
        <f t="shared" si="100"/>
        <v>42823</v>
      </c>
      <c r="AE701" s="1" t="str">
        <f t="shared" si="96"/>
        <v>Wednesday</v>
      </c>
      <c r="AF701" s="2">
        <v>0.83893518518518517</v>
      </c>
      <c r="AG701" s="2">
        <f t="shared" si="97"/>
        <v>0.83333333333333326</v>
      </c>
      <c r="AH701" t="s">
        <v>27</v>
      </c>
    </row>
    <row r="702" spans="1:34" x14ac:dyDescent="0.25">
      <c r="A702">
        <v>1135547</v>
      </c>
      <c r="B702" t="s">
        <v>20</v>
      </c>
      <c r="C702" t="s">
        <v>28</v>
      </c>
      <c r="D702" t="s">
        <v>22</v>
      </c>
      <c r="E702">
        <v>53202</v>
      </c>
      <c r="F702" t="s">
        <v>23</v>
      </c>
      <c r="G702" t="s">
        <v>24</v>
      </c>
      <c r="H702">
        <v>28</v>
      </c>
      <c r="I702" t="s">
        <v>57</v>
      </c>
      <c r="J702">
        <f>VLOOKUP(I702,Key!$A$1:$C$72,2,FALSE)</f>
        <v>43.048609999999996</v>
      </c>
      <c r="K702">
        <f>VLOOKUP(I702,Key!$A$1:$C$72,3,FALSE)</f>
        <v>-88.008480000000006</v>
      </c>
      <c r="L702" t="s">
        <v>57</v>
      </c>
      <c r="M702">
        <f>VLOOKUP(L702,Key!$A$1:$C$72,2,FALSE)</f>
        <v>43.048609999999996</v>
      </c>
      <c r="N702">
        <f>VLOOKUP(L702,Key!$A$1:$C$72,3,FALSE)</f>
        <v>-88.008480000000006</v>
      </c>
      <c r="O702">
        <v>53</v>
      </c>
      <c r="P702">
        <v>0</v>
      </c>
      <c r="Q702">
        <v>8</v>
      </c>
      <c r="R702">
        <v>7.6</v>
      </c>
      <c r="S702">
        <v>318</v>
      </c>
      <c r="T702">
        <f t="shared" si="98"/>
        <v>-1</v>
      </c>
      <c r="U702" s="1">
        <v>42799</v>
      </c>
      <c r="V702" s="3">
        <f t="shared" si="92"/>
        <v>42795</v>
      </c>
      <c r="W702" s="4">
        <f t="shared" si="99"/>
        <v>42799</v>
      </c>
      <c r="X702" s="1" t="str">
        <f t="shared" si="93"/>
        <v>Sunday</v>
      </c>
      <c r="Y702" s="2">
        <v>0.67061342592592599</v>
      </c>
      <c r="Z702" s="2">
        <f t="shared" si="94"/>
        <v>0.66666666666666663</v>
      </c>
      <c r="AA702">
        <f>1</f>
        <v>1</v>
      </c>
      <c r="AB702" s="1">
        <v>42799</v>
      </c>
      <c r="AC702" s="3">
        <f t="shared" si="95"/>
        <v>42795</v>
      </c>
      <c r="AD702" s="4">
        <f t="shared" si="100"/>
        <v>42799</v>
      </c>
      <c r="AE702" s="1" t="str">
        <f t="shared" si="96"/>
        <v>Sunday</v>
      </c>
      <c r="AF702" s="2">
        <v>0.70761574074074074</v>
      </c>
      <c r="AG702" s="2">
        <f t="shared" si="97"/>
        <v>0.70833333333333326</v>
      </c>
      <c r="AH702" t="s">
        <v>35</v>
      </c>
    </row>
    <row r="703" spans="1:34" x14ac:dyDescent="0.25">
      <c r="A703">
        <v>1142876</v>
      </c>
      <c r="B703" t="s">
        <v>20</v>
      </c>
      <c r="C703" t="s">
        <v>28</v>
      </c>
      <c r="D703" t="s">
        <v>22</v>
      </c>
      <c r="E703">
        <v>53204</v>
      </c>
      <c r="F703" t="s">
        <v>23</v>
      </c>
      <c r="G703" t="s">
        <v>24</v>
      </c>
      <c r="H703">
        <v>11104</v>
      </c>
      <c r="I703" t="s">
        <v>82</v>
      </c>
      <c r="J703">
        <f>VLOOKUP(I703,Key!$A$1:$C$72,2,FALSE)</f>
        <v>43.026229999999998</v>
      </c>
      <c r="K703">
        <f>VLOOKUP(I703,Key!$A$1:$C$72,3,FALSE)</f>
        <v>-87.912809999999993</v>
      </c>
      <c r="L703" t="s">
        <v>39</v>
      </c>
      <c r="M703">
        <f>VLOOKUP(L703,Key!$A$1:$C$72,2,FALSE)</f>
        <v>43.03913</v>
      </c>
      <c r="N703">
        <f>VLOOKUP(L703,Key!$A$1:$C$72,3,FALSE)</f>
        <v>-87.916150000000002</v>
      </c>
      <c r="O703">
        <v>10</v>
      </c>
      <c r="P703">
        <v>0</v>
      </c>
      <c r="Q703">
        <v>1.5</v>
      </c>
      <c r="R703">
        <v>1.4</v>
      </c>
      <c r="S703">
        <v>60</v>
      </c>
      <c r="T703">
        <f t="shared" si="98"/>
        <v>-1</v>
      </c>
      <c r="U703" s="1">
        <v>42825</v>
      </c>
      <c r="V703" s="3">
        <f t="shared" si="92"/>
        <v>42795</v>
      </c>
      <c r="W703" s="4">
        <f t="shared" si="99"/>
        <v>42825</v>
      </c>
      <c r="X703" s="1" t="str">
        <f t="shared" si="93"/>
        <v>Friday</v>
      </c>
      <c r="Y703" s="2">
        <v>0.78142361111111114</v>
      </c>
      <c r="Z703" s="2">
        <f t="shared" si="94"/>
        <v>0.79166666666666663</v>
      </c>
      <c r="AA703">
        <f>1</f>
        <v>1</v>
      </c>
      <c r="AB703" s="1">
        <v>42825</v>
      </c>
      <c r="AC703" s="3">
        <f t="shared" si="95"/>
        <v>42795</v>
      </c>
      <c r="AD703" s="4">
        <f t="shared" si="100"/>
        <v>42825</v>
      </c>
      <c r="AE703" s="1" t="str">
        <f t="shared" si="96"/>
        <v>Friday</v>
      </c>
      <c r="AF703" s="2">
        <v>0.78821759259259261</v>
      </c>
      <c r="AG703" s="2">
        <f t="shared" si="97"/>
        <v>0.79166666666666663</v>
      </c>
      <c r="AH703" t="s">
        <v>27</v>
      </c>
    </row>
    <row r="704" spans="1:34" x14ac:dyDescent="0.25">
      <c r="A704">
        <v>1142876</v>
      </c>
      <c r="B704" t="s">
        <v>20</v>
      </c>
      <c r="C704" t="s">
        <v>28</v>
      </c>
      <c r="D704" t="s">
        <v>22</v>
      </c>
      <c r="E704">
        <v>53204</v>
      </c>
      <c r="F704" t="s">
        <v>23</v>
      </c>
      <c r="G704" t="s">
        <v>24</v>
      </c>
      <c r="H704">
        <v>11162</v>
      </c>
      <c r="I704" t="s">
        <v>82</v>
      </c>
      <c r="J704">
        <f>VLOOKUP(I704,Key!$A$1:$C$72,2,FALSE)</f>
        <v>43.026229999999998</v>
      </c>
      <c r="K704">
        <f>VLOOKUP(I704,Key!$A$1:$C$72,3,FALSE)</f>
        <v>-87.912809999999993</v>
      </c>
      <c r="L704" t="s">
        <v>39</v>
      </c>
      <c r="M704">
        <f>VLOOKUP(L704,Key!$A$1:$C$72,2,FALSE)</f>
        <v>43.03913</v>
      </c>
      <c r="N704">
        <f>VLOOKUP(L704,Key!$A$1:$C$72,3,FALSE)</f>
        <v>-87.916150000000002</v>
      </c>
      <c r="O704">
        <v>12</v>
      </c>
      <c r="P704">
        <v>0</v>
      </c>
      <c r="Q704">
        <v>1.8</v>
      </c>
      <c r="R704">
        <v>1.7</v>
      </c>
      <c r="S704">
        <v>72</v>
      </c>
      <c r="T704">
        <f t="shared" si="98"/>
        <v>-1</v>
      </c>
      <c r="U704" s="1">
        <v>42818</v>
      </c>
      <c r="V704" s="3">
        <f t="shared" si="92"/>
        <v>42795</v>
      </c>
      <c r="W704" s="4">
        <f t="shared" si="99"/>
        <v>42818</v>
      </c>
      <c r="X704" s="1" t="str">
        <f t="shared" si="93"/>
        <v>Friday</v>
      </c>
      <c r="Y704" s="2">
        <v>0.77900462962962969</v>
      </c>
      <c r="Z704" s="2">
        <f t="shared" si="94"/>
        <v>0.79166666666666663</v>
      </c>
      <c r="AA704">
        <f>1</f>
        <v>1</v>
      </c>
      <c r="AB704" s="1">
        <v>42818</v>
      </c>
      <c r="AC704" s="3">
        <f t="shared" si="95"/>
        <v>42795</v>
      </c>
      <c r="AD704" s="4">
        <f t="shared" si="100"/>
        <v>42818</v>
      </c>
      <c r="AE704" s="1" t="str">
        <f t="shared" si="96"/>
        <v>Friday</v>
      </c>
      <c r="AF704" s="2">
        <v>0.78728009259259257</v>
      </c>
      <c r="AG704" s="2">
        <f t="shared" si="97"/>
        <v>0.79166666666666663</v>
      </c>
      <c r="AH704" t="s">
        <v>27</v>
      </c>
    </row>
    <row r="705" spans="1:34" x14ac:dyDescent="0.25">
      <c r="A705">
        <v>1152387</v>
      </c>
      <c r="B705" t="s">
        <v>20</v>
      </c>
      <c r="C705" t="s">
        <v>28</v>
      </c>
      <c r="D705" t="s">
        <v>22</v>
      </c>
      <c r="E705">
        <v>53211</v>
      </c>
      <c r="F705" t="s">
        <v>23</v>
      </c>
      <c r="G705" t="s">
        <v>96</v>
      </c>
      <c r="H705">
        <v>957</v>
      </c>
      <c r="I705" t="s">
        <v>60</v>
      </c>
      <c r="J705">
        <f>VLOOKUP(I705,Key!$A$1:$C$72,2,FALSE)</f>
        <v>43.066893999999998</v>
      </c>
      <c r="K705">
        <f>VLOOKUP(I705,Key!$A$1:$C$72,3,FALSE)</f>
        <v>-87.877936000000005</v>
      </c>
      <c r="L705" t="s">
        <v>67</v>
      </c>
      <c r="M705">
        <f>VLOOKUP(L705,Key!$A$1:$C$72,2,FALSE)</f>
        <v>43.074890000000003</v>
      </c>
      <c r="N705">
        <f>VLOOKUP(L705,Key!$A$1:$C$72,3,FALSE)</f>
        <v>-87.882810000000006</v>
      </c>
      <c r="O705">
        <v>5</v>
      </c>
      <c r="P705">
        <v>0</v>
      </c>
      <c r="Q705">
        <v>0.8</v>
      </c>
      <c r="R705">
        <v>0.7</v>
      </c>
      <c r="S705">
        <v>30</v>
      </c>
      <c r="T705">
        <f t="shared" si="98"/>
        <v>-1</v>
      </c>
      <c r="U705" s="1">
        <v>42809</v>
      </c>
      <c r="V705" s="3">
        <f t="shared" si="92"/>
        <v>42795</v>
      </c>
      <c r="W705" s="4">
        <f t="shared" si="99"/>
        <v>42809</v>
      </c>
      <c r="X705" s="1" t="str">
        <f t="shared" si="93"/>
        <v>Wednesday</v>
      </c>
      <c r="Y705" s="2">
        <v>0.43200231481481483</v>
      </c>
      <c r="Z705" s="2">
        <f t="shared" si="94"/>
        <v>0.41666666666666663</v>
      </c>
      <c r="AA705">
        <f>1</f>
        <v>1</v>
      </c>
      <c r="AB705" s="1">
        <v>42809</v>
      </c>
      <c r="AC705" s="3">
        <f t="shared" si="95"/>
        <v>42795</v>
      </c>
      <c r="AD705" s="4">
        <f t="shared" si="100"/>
        <v>42809</v>
      </c>
      <c r="AE705" s="1" t="str">
        <f t="shared" si="96"/>
        <v>Wednesday</v>
      </c>
      <c r="AF705" s="2">
        <v>0.43564814814814817</v>
      </c>
      <c r="AG705" s="2">
        <f t="shared" si="97"/>
        <v>0.41666666666666663</v>
      </c>
      <c r="AH705" t="s">
        <v>27</v>
      </c>
    </row>
    <row r="706" spans="1:34" x14ac:dyDescent="0.25">
      <c r="A706">
        <v>1154367</v>
      </c>
      <c r="B706" t="s">
        <v>20</v>
      </c>
      <c r="C706" t="s">
        <v>28</v>
      </c>
      <c r="D706" t="s">
        <v>22</v>
      </c>
      <c r="E706">
        <v>53202</v>
      </c>
      <c r="F706" t="s">
        <v>23</v>
      </c>
      <c r="G706" t="s">
        <v>24</v>
      </c>
      <c r="H706">
        <v>5562</v>
      </c>
      <c r="I706" t="s">
        <v>32</v>
      </c>
      <c r="J706">
        <f>VLOOKUP(I706,Key!$A$1:$C$72,2,FALSE)</f>
        <v>43.038719999999998</v>
      </c>
      <c r="K706">
        <f>VLOOKUP(I706,Key!$A$1:$C$72,3,FALSE)</f>
        <v>-87.905339999999995</v>
      </c>
      <c r="L706" t="s">
        <v>31</v>
      </c>
      <c r="M706">
        <f>VLOOKUP(L706,Key!$A$1:$C$72,2,FALSE)</f>
        <v>43.03519</v>
      </c>
      <c r="N706">
        <f>VLOOKUP(L706,Key!$A$1:$C$72,3,FALSE)</f>
        <v>-87.907390000000007</v>
      </c>
      <c r="O706">
        <v>4</v>
      </c>
      <c r="P706">
        <v>0</v>
      </c>
      <c r="Q706">
        <v>0.6</v>
      </c>
      <c r="R706">
        <v>0.6</v>
      </c>
      <c r="S706">
        <v>24</v>
      </c>
      <c r="T706">
        <f t="shared" si="98"/>
        <v>-1</v>
      </c>
      <c r="U706" s="1">
        <v>42818</v>
      </c>
      <c r="V706" s="3">
        <f t="shared" ref="V706:V769" si="101">DATE(YEAR(U706), MONTH(U706), 1)</f>
        <v>42795</v>
      </c>
      <c r="W706" s="4">
        <f t="shared" si="99"/>
        <v>42818</v>
      </c>
      <c r="X706" s="1" t="str">
        <f t="shared" ref="X706:X769" si="102">TEXT(W706,"dddd")</f>
        <v>Friday</v>
      </c>
      <c r="Y706" s="2">
        <v>0.38528935185185187</v>
      </c>
      <c r="Z706" s="2">
        <f t="shared" ref="Z706:Z769" si="103">MROUND(Y706, "1:00")</f>
        <v>0.375</v>
      </c>
      <c r="AA706">
        <f>1</f>
        <v>1</v>
      </c>
      <c r="AB706" s="1">
        <v>42818</v>
      </c>
      <c r="AC706" s="3">
        <f t="shared" ref="AC706:AC769" si="104">DATE(YEAR(AB706), MONTH(AB706), 1)</f>
        <v>42795</v>
      </c>
      <c r="AD706" s="4">
        <f t="shared" si="100"/>
        <v>42818</v>
      </c>
      <c r="AE706" s="1" t="str">
        <f t="shared" ref="AE706:AE769" si="105">TEXT(AD706,"dddd")</f>
        <v>Friday</v>
      </c>
      <c r="AF706" s="2">
        <v>0.38803240740740735</v>
      </c>
      <c r="AG706" s="2">
        <f t="shared" ref="AG706:AG769" si="106">MROUND(AF706, "1:00")</f>
        <v>0.375</v>
      </c>
      <c r="AH706" t="s">
        <v>27</v>
      </c>
    </row>
    <row r="707" spans="1:34" x14ac:dyDescent="0.25">
      <c r="A707">
        <v>1164700</v>
      </c>
      <c r="B707" t="s">
        <v>20</v>
      </c>
      <c r="C707" t="s">
        <v>28</v>
      </c>
      <c r="D707" t="s">
        <v>22</v>
      </c>
      <c r="E707">
        <v>53202</v>
      </c>
      <c r="F707" t="s">
        <v>23</v>
      </c>
      <c r="G707" t="s">
        <v>24</v>
      </c>
      <c r="H707">
        <v>5518</v>
      </c>
      <c r="I707" t="s">
        <v>61</v>
      </c>
      <c r="J707">
        <f>VLOOKUP(I707,Key!$A$1:$C$72,2,FALSE)</f>
        <v>43.058619999999998</v>
      </c>
      <c r="K707">
        <f>VLOOKUP(I707,Key!$A$1:$C$72,3,FALSE)</f>
        <v>-87.885319999999993</v>
      </c>
      <c r="L707" t="s">
        <v>47</v>
      </c>
      <c r="M707">
        <f>VLOOKUP(L707,Key!$A$1:$C$72,2,FALSE)</f>
        <v>43.049230000000001</v>
      </c>
      <c r="N707">
        <f>VLOOKUP(L707,Key!$A$1:$C$72,3,FALSE)</f>
        <v>-87.911940000000001</v>
      </c>
      <c r="O707">
        <v>10</v>
      </c>
      <c r="P707">
        <v>0</v>
      </c>
      <c r="Q707">
        <v>1.5</v>
      </c>
      <c r="R707">
        <v>1.4</v>
      </c>
      <c r="S707">
        <v>60</v>
      </c>
      <c r="T707">
        <f t="shared" ref="T707:T770" si="107">-1</f>
        <v>-1</v>
      </c>
      <c r="U707" s="1">
        <v>42814</v>
      </c>
      <c r="V707" s="3">
        <f t="shared" si="101"/>
        <v>42795</v>
      </c>
      <c r="W707" s="4">
        <f t="shared" ref="W707:W770" si="108">U707</f>
        <v>42814</v>
      </c>
      <c r="X707" s="1" t="str">
        <f t="shared" si="102"/>
        <v>Monday</v>
      </c>
      <c r="Y707" s="2">
        <v>0.88553240740740735</v>
      </c>
      <c r="Z707" s="2">
        <f t="shared" si="103"/>
        <v>0.875</v>
      </c>
      <c r="AA707">
        <f>1</f>
        <v>1</v>
      </c>
      <c r="AB707" s="1">
        <v>42814</v>
      </c>
      <c r="AC707" s="3">
        <f t="shared" si="104"/>
        <v>42795</v>
      </c>
      <c r="AD707" s="4">
        <f t="shared" ref="AD707:AD770" si="109">AB707</f>
        <v>42814</v>
      </c>
      <c r="AE707" s="1" t="str">
        <f t="shared" si="105"/>
        <v>Monday</v>
      </c>
      <c r="AF707" s="2">
        <v>0.89260416666666664</v>
      </c>
      <c r="AG707" s="2">
        <f t="shared" si="106"/>
        <v>0.875</v>
      </c>
      <c r="AH707" t="s">
        <v>27</v>
      </c>
    </row>
    <row r="708" spans="1:34" x14ac:dyDescent="0.25">
      <c r="A708">
        <v>1164700</v>
      </c>
      <c r="B708" t="s">
        <v>20</v>
      </c>
      <c r="C708" t="s">
        <v>28</v>
      </c>
      <c r="D708" t="s">
        <v>22</v>
      </c>
      <c r="E708">
        <v>53202</v>
      </c>
      <c r="F708" t="s">
        <v>23</v>
      </c>
      <c r="G708" t="s">
        <v>24</v>
      </c>
      <c r="H708">
        <v>5429</v>
      </c>
      <c r="I708" t="s">
        <v>92</v>
      </c>
      <c r="J708">
        <f>VLOOKUP(I708,Key!$A$1:$C$72,2,FALSE)</f>
        <v>43.069021999999997</v>
      </c>
      <c r="K708">
        <f>VLOOKUP(I708,Key!$A$1:$C$72,3,FALSE)</f>
        <v>-87.887940999999998</v>
      </c>
      <c r="L708" t="s">
        <v>61</v>
      </c>
      <c r="M708">
        <f>VLOOKUP(L708,Key!$A$1:$C$72,2,FALSE)</f>
        <v>43.058619999999998</v>
      </c>
      <c r="N708">
        <f>VLOOKUP(L708,Key!$A$1:$C$72,3,FALSE)</f>
        <v>-87.885319999999993</v>
      </c>
      <c r="O708">
        <v>5</v>
      </c>
      <c r="P708">
        <v>0</v>
      </c>
      <c r="Q708">
        <v>0.8</v>
      </c>
      <c r="R708">
        <v>0.7</v>
      </c>
      <c r="S708">
        <v>30</v>
      </c>
      <c r="T708">
        <f t="shared" si="107"/>
        <v>-1</v>
      </c>
      <c r="U708" s="1">
        <v>42803</v>
      </c>
      <c r="V708" s="3">
        <f t="shared" si="101"/>
        <v>42795</v>
      </c>
      <c r="W708" s="4">
        <f t="shared" si="108"/>
        <v>42803</v>
      </c>
      <c r="X708" s="1" t="str">
        <f t="shared" si="102"/>
        <v>Thursday</v>
      </c>
      <c r="Y708" s="2">
        <v>0.90563657407407405</v>
      </c>
      <c r="Z708" s="2">
        <f t="shared" si="103"/>
        <v>0.91666666666666663</v>
      </c>
      <c r="AA708">
        <f>1</f>
        <v>1</v>
      </c>
      <c r="AB708" s="1">
        <v>42803</v>
      </c>
      <c r="AC708" s="3">
        <f t="shared" si="104"/>
        <v>42795</v>
      </c>
      <c r="AD708" s="4">
        <f t="shared" si="109"/>
        <v>42803</v>
      </c>
      <c r="AE708" s="1" t="str">
        <f t="shared" si="105"/>
        <v>Thursday</v>
      </c>
      <c r="AF708" s="2">
        <v>0.90923611111111102</v>
      </c>
      <c r="AG708" s="2">
        <f t="shared" si="106"/>
        <v>0.91666666666666663</v>
      </c>
      <c r="AH708" t="s">
        <v>27</v>
      </c>
    </row>
    <row r="709" spans="1:34" x14ac:dyDescent="0.25">
      <c r="A709">
        <v>1171782</v>
      </c>
      <c r="B709" t="s">
        <v>20</v>
      </c>
      <c r="C709" t="s">
        <v>28</v>
      </c>
      <c r="D709" t="s">
        <v>22</v>
      </c>
      <c r="E709">
        <v>53216</v>
      </c>
      <c r="F709" t="s">
        <v>23</v>
      </c>
      <c r="G709" t="s">
        <v>24</v>
      </c>
      <c r="H709">
        <v>11091</v>
      </c>
      <c r="I709" t="s">
        <v>48</v>
      </c>
      <c r="J709">
        <f>VLOOKUP(I709,Key!$A$1:$C$72,2,FALSE)</f>
        <v>43.05097</v>
      </c>
      <c r="K709">
        <f>VLOOKUP(I709,Key!$A$1:$C$72,3,FALSE)</f>
        <v>-87.906440000000003</v>
      </c>
      <c r="L709" t="s">
        <v>48</v>
      </c>
      <c r="M709">
        <f>VLOOKUP(L709,Key!$A$1:$C$72,2,FALSE)</f>
        <v>43.05097</v>
      </c>
      <c r="N709">
        <f>VLOOKUP(L709,Key!$A$1:$C$72,3,FALSE)</f>
        <v>-87.906440000000003</v>
      </c>
      <c r="O709">
        <v>19</v>
      </c>
      <c r="P709">
        <v>0</v>
      </c>
      <c r="Q709">
        <v>2.9</v>
      </c>
      <c r="R709">
        <v>2.7</v>
      </c>
      <c r="S709">
        <v>114</v>
      </c>
      <c r="T709">
        <f t="shared" si="107"/>
        <v>-1</v>
      </c>
      <c r="U709" s="1">
        <v>42818</v>
      </c>
      <c r="V709" s="3">
        <f t="shared" si="101"/>
        <v>42795</v>
      </c>
      <c r="W709" s="4">
        <f t="shared" si="108"/>
        <v>42818</v>
      </c>
      <c r="X709" s="1" t="str">
        <f t="shared" si="102"/>
        <v>Friday</v>
      </c>
      <c r="Y709" s="2">
        <v>0.28262731481481479</v>
      </c>
      <c r="Z709" s="2">
        <f t="shared" si="103"/>
        <v>0.29166666666666663</v>
      </c>
      <c r="AA709">
        <f>1</f>
        <v>1</v>
      </c>
      <c r="AB709" s="1">
        <v>42818</v>
      </c>
      <c r="AC709" s="3">
        <f t="shared" si="104"/>
        <v>42795</v>
      </c>
      <c r="AD709" s="4">
        <f t="shared" si="109"/>
        <v>42818</v>
      </c>
      <c r="AE709" s="1" t="str">
        <f t="shared" si="105"/>
        <v>Friday</v>
      </c>
      <c r="AF709" s="2">
        <v>0.29560185185185184</v>
      </c>
      <c r="AG709" s="2">
        <f t="shared" si="106"/>
        <v>0.29166666666666663</v>
      </c>
      <c r="AH709" t="s">
        <v>35</v>
      </c>
    </row>
    <row r="710" spans="1:34" x14ac:dyDescent="0.25">
      <c r="A710">
        <v>1179920</v>
      </c>
      <c r="B710" t="s">
        <v>20</v>
      </c>
      <c r="C710" t="s">
        <v>103</v>
      </c>
      <c r="D710" t="s">
        <v>46</v>
      </c>
      <c r="E710">
        <v>60007</v>
      </c>
      <c r="F710" t="s">
        <v>23</v>
      </c>
      <c r="G710" t="s">
        <v>96</v>
      </c>
      <c r="H710">
        <v>99</v>
      </c>
      <c r="I710" t="s">
        <v>63</v>
      </c>
      <c r="J710">
        <f>VLOOKUP(I710,Key!$A$1:$C$72,2,FALSE)</f>
        <v>43.078530000000001</v>
      </c>
      <c r="K710">
        <f>VLOOKUP(I710,Key!$A$1:$C$72,3,FALSE)</f>
        <v>-87.882620000000003</v>
      </c>
      <c r="L710" t="s">
        <v>67</v>
      </c>
      <c r="M710">
        <f>VLOOKUP(L710,Key!$A$1:$C$72,2,FALSE)</f>
        <v>43.074890000000003</v>
      </c>
      <c r="N710">
        <f>VLOOKUP(L710,Key!$A$1:$C$72,3,FALSE)</f>
        <v>-87.882810000000006</v>
      </c>
      <c r="O710">
        <v>3</v>
      </c>
      <c r="P710">
        <v>0</v>
      </c>
      <c r="Q710">
        <v>0.5</v>
      </c>
      <c r="R710">
        <v>0.4</v>
      </c>
      <c r="S710">
        <v>18</v>
      </c>
      <c r="T710">
        <f t="shared" si="107"/>
        <v>-1</v>
      </c>
      <c r="U710" s="1">
        <v>42799</v>
      </c>
      <c r="V710" s="3">
        <f t="shared" si="101"/>
        <v>42795</v>
      </c>
      <c r="W710" s="4">
        <f t="shared" si="108"/>
        <v>42799</v>
      </c>
      <c r="X710" s="1" t="str">
        <f t="shared" si="102"/>
        <v>Sunday</v>
      </c>
      <c r="Y710" s="2">
        <v>0.52700231481481474</v>
      </c>
      <c r="Z710" s="2">
        <f t="shared" si="103"/>
        <v>0.54166666666666663</v>
      </c>
      <c r="AA710">
        <f>1</f>
        <v>1</v>
      </c>
      <c r="AB710" s="1">
        <v>42799</v>
      </c>
      <c r="AC710" s="3">
        <f t="shared" si="104"/>
        <v>42795</v>
      </c>
      <c r="AD710" s="4">
        <f t="shared" si="109"/>
        <v>42799</v>
      </c>
      <c r="AE710" s="1" t="str">
        <f t="shared" si="105"/>
        <v>Sunday</v>
      </c>
      <c r="AF710" s="2">
        <v>0.52864583333333337</v>
      </c>
      <c r="AG710" s="2">
        <f t="shared" si="106"/>
        <v>0.54166666666666663</v>
      </c>
      <c r="AH710" t="s">
        <v>27</v>
      </c>
    </row>
    <row r="711" spans="1:34" x14ac:dyDescent="0.25">
      <c r="A711">
        <v>1179984</v>
      </c>
      <c r="B711" t="s">
        <v>20</v>
      </c>
      <c r="C711" t="s">
        <v>141</v>
      </c>
      <c r="D711" t="s">
        <v>22</v>
      </c>
      <c r="E711">
        <v>53151</v>
      </c>
      <c r="F711" t="s">
        <v>23</v>
      </c>
      <c r="G711" t="s">
        <v>96</v>
      </c>
      <c r="H711">
        <v>157</v>
      </c>
      <c r="I711" t="s">
        <v>63</v>
      </c>
      <c r="J711">
        <f>VLOOKUP(I711,Key!$A$1:$C$72,2,FALSE)</f>
        <v>43.078530000000001</v>
      </c>
      <c r="K711">
        <f>VLOOKUP(I711,Key!$A$1:$C$72,3,FALSE)</f>
        <v>-87.882620000000003</v>
      </c>
      <c r="L711" t="s">
        <v>92</v>
      </c>
      <c r="M711">
        <f>VLOOKUP(L711,Key!$A$1:$C$72,2,FALSE)</f>
        <v>43.069021999999997</v>
      </c>
      <c r="N711">
        <f>VLOOKUP(L711,Key!$A$1:$C$72,3,FALSE)</f>
        <v>-87.887940999999998</v>
      </c>
      <c r="O711">
        <v>5</v>
      </c>
      <c r="P711">
        <v>0</v>
      </c>
      <c r="Q711">
        <v>0.8</v>
      </c>
      <c r="R711">
        <v>0.7</v>
      </c>
      <c r="S711">
        <v>30</v>
      </c>
      <c r="T711">
        <f t="shared" si="107"/>
        <v>-1</v>
      </c>
      <c r="U711" s="1">
        <v>42821</v>
      </c>
      <c r="V711" s="3">
        <f t="shared" si="101"/>
        <v>42795</v>
      </c>
      <c r="W711" s="4">
        <f t="shared" si="108"/>
        <v>42821</v>
      </c>
      <c r="X711" s="1" t="str">
        <f t="shared" si="102"/>
        <v>Monday</v>
      </c>
      <c r="Y711" s="2">
        <v>0.4332523148148148</v>
      </c>
      <c r="Z711" s="2">
        <f t="shared" si="103"/>
        <v>0.41666666666666663</v>
      </c>
      <c r="AA711">
        <f>1</f>
        <v>1</v>
      </c>
      <c r="AB711" s="1">
        <v>42821</v>
      </c>
      <c r="AC711" s="3">
        <f t="shared" si="104"/>
        <v>42795</v>
      </c>
      <c r="AD711" s="4">
        <f t="shared" si="109"/>
        <v>42821</v>
      </c>
      <c r="AE711" s="1" t="str">
        <f t="shared" si="105"/>
        <v>Monday</v>
      </c>
      <c r="AF711" s="2">
        <v>0.43665509259259255</v>
      </c>
      <c r="AG711" s="2">
        <f t="shared" si="106"/>
        <v>0.41666666666666663</v>
      </c>
      <c r="AH711" t="s">
        <v>27</v>
      </c>
    </row>
    <row r="712" spans="1:34" x14ac:dyDescent="0.25">
      <c r="A712">
        <v>1201980</v>
      </c>
      <c r="B712" t="s">
        <v>20</v>
      </c>
      <c r="C712" t="s">
        <v>105</v>
      </c>
      <c r="D712" t="s">
        <v>22</v>
      </c>
      <c r="E712">
        <v>53121</v>
      </c>
      <c r="F712" t="s">
        <v>23</v>
      </c>
      <c r="G712" t="s">
        <v>24</v>
      </c>
      <c r="H712">
        <v>5221</v>
      </c>
      <c r="I712" t="s">
        <v>67</v>
      </c>
      <c r="J712">
        <f>VLOOKUP(I712,Key!$A$1:$C$72,2,FALSE)</f>
        <v>43.074890000000003</v>
      </c>
      <c r="K712">
        <f>VLOOKUP(I712,Key!$A$1:$C$72,3,FALSE)</f>
        <v>-87.882810000000006</v>
      </c>
      <c r="L712" t="s">
        <v>60</v>
      </c>
      <c r="M712">
        <f>VLOOKUP(L712,Key!$A$1:$C$72,2,FALSE)</f>
        <v>43.066893999999998</v>
      </c>
      <c r="N712">
        <f>VLOOKUP(L712,Key!$A$1:$C$72,3,FALSE)</f>
        <v>-87.877936000000005</v>
      </c>
      <c r="O712">
        <v>7</v>
      </c>
      <c r="P712">
        <v>0</v>
      </c>
      <c r="Q712">
        <v>1.1000000000000001</v>
      </c>
      <c r="R712">
        <v>1</v>
      </c>
      <c r="S712">
        <v>42</v>
      </c>
      <c r="T712">
        <f t="shared" si="107"/>
        <v>-1</v>
      </c>
      <c r="U712" s="1">
        <v>42814</v>
      </c>
      <c r="V712" s="3">
        <f t="shared" si="101"/>
        <v>42795</v>
      </c>
      <c r="W712" s="4">
        <f t="shared" si="108"/>
        <v>42814</v>
      </c>
      <c r="X712" s="1" t="str">
        <f t="shared" si="102"/>
        <v>Monday</v>
      </c>
      <c r="Y712" s="2">
        <v>0.7478125000000001</v>
      </c>
      <c r="Z712" s="2">
        <f t="shared" si="103"/>
        <v>0.75</v>
      </c>
      <c r="AA712">
        <f>1</f>
        <v>1</v>
      </c>
      <c r="AB712" s="1">
        <v>42814</v>
      </c>
      <c r="AC712" s="3">
        <f t="shared" si="104"/>
        <v>42795</v>
      </c>
      <c r="AD712" s="4">
        <f t="shared" si="109"/>
        <v>42814</v>
      </c>
      <c r="AE712" s="1" t="str">
        <f t="shared" si="105"/>
        <v>Monday</v>
      </c>
      <c r="AF712" s="2">
        <v>0.75225694444444446</v>
      </c>
      <c r="AG712" s="2">
        <f t="shared" si="106"/>
        <v>0.75</v>
      </c>
      <c r="AH712" t="s">
        <v>27</v>
      </c>
    </row>
    <row r="713" spans="1:34" x14ac:dyDescent="0.25">
      <c r="A713">
        <v>1214824</v>
      </c>
      <c r="B713" t="s">
        <v>20</v>
      </c>
      <c r="C713" t="s">
        <v>21</v>
      </c>
      <c r="D713" t="s">
        <v>22</v>
      </c>
      <c r="E713">
        <v>53222</v>
      </c>
      <c r="F713" t="s">
        <v>23</v>
      </c>
      <c r="G713" t="s">
        <v>24</v>
      </c>
      <c r="H713">
        <v>175</v>
      </c>
      <c r="I713" t="s">
        <v>41</v>
      </c>
      <c r="J713">
        <f>VLOOKUP(I713,Key!$A$1:$C$72,2,FALSE)</f>
        <v>43.04824</v>
      </c>
      <c r="K713">
        <f>VLOOKUP(I713,Key!$A$1:$C$72,3,FALSE)</f>
        <v>-87.904970000000006</v>
      </c>
      <c r="L713" t="s">
        <v>72</v>
      </c>
      <c r="M713">
        <f>VLOOKUP(L713,Key!$A$1:$C$72,2,FALSE)</f>
        <v>43.02948</v>
      </c>
      <c r="N713">
        <f>VLOOKUP(L713,Key!$A$1:$C$72,3,FALSE)</f>
        <v>-87.912819999999996</v>
      </c>
      <c r="O713">
        <v>13</v>
      </c>
      <c r="P713">
        <v>0</v>
      </c>
      <c r="Q713">
        <v>2</v>
      </c>
      <c r="R713">
        <v>1.9</v>
      </c>
      <c r="S713">
        <v>78</v>
      </c>
      <c r="T713">
        <f t="shared" si="107"/>
        <v>-1</v>
      </c>
      <c r="U713" s="1">
        <v>42801</v>
      </c>
      <c r="V713" s="3">
        <f t="shared" si="101"/>
        <v>42795</v>
      </c>
      <c r="W713" s="4">
        <f t="shared" si="108"/>
        <v>42801</v>
      </c>
      <c r="X713" s="1" t="str">
        <f t="shared" si="102"/>
        <v>Tuesday</v>
      </c>
      <c r="Y713" s="2">
        <v>0.39842592592592596</v>
      </c>
      <c r="Z713" s="2">
        <f t="shared" si="103"/>
        <v>0.41666666666666663</v>
      </c>
      <c r="AA713">
        <f>1</f>
        <v>1</v>
      </c>
      <c r="AB713" s="1">
        <v>42801</v>
      </c>
      <c r="AC713" s="3">
        <f t="shared" si="104"/>
        <v>42795</v>
      </c>
      <c r="AD713" s="4">
        <f t="shared" si="109"/>
        <v>42801</v>
      </c>
      <c r="AE713" s="1" t="str">
        <f t="shared" si="105"/>
        <v>Tuesday</v>
      </c>
      <c r="AF713" s="2">
        <v>0.40755787037037039</v>
      </c>
      <c r="AG713" s="2">
        <f t="shared" si="106"/>
        <v>0.41666666666666663</v>
      </c>
      <c r="AH713" t="s">
        <v>27</v>
      </c>
    </row>
    <row r="714" spans="1:34" x14ac:dyDescent="0.25">
      <c r="A714">
        <v>1224715</v>
      </c>
      <c r="B714" t="s">
        <v>20</v>
      </c>
      <c r="C714" t="s">
        <v>28</v>
      </c>
      <c r="D714" t="s">
        <v>22</v>
      </c>
      <c r="E714">
        <v>53212</v>
      </c>
      <c r="F714" t="s">
        <v>23</v>
      </c>
      <c r="G714" t="s">
        <v>24</v>
      </c>
      <c r="H714">
        <v>11066</v>
      </c>
      <c r="I714" t="s">
        <v>32</v>
      </c>
      <c r="J714">
        <f>VLOOKUP(I714,Key!$A$1:$C$72,2,FALSE)</f>
        <v>43.038719999999998</v>
      </c>
      <c r="K714">
        <f>VLOOKUP(I714,Key!$A$1:$C$72,3,FALSE)</f>
        <v>-87.905339999999995</v>
      </c>
      <c r="L714" t="s">
        <v>30</v>
      </c>
      <c r="M714">
        <f>VLOOKUP(L714,Key!$A$1:$C$72,2,FALSE)</f>
        <v>43.05847</v>
      </c>
      <c r="N714">
        <f>VLOOKUP(L714,Key!$A$1:$C$72,3,FALSE)</f>
        <v>-87.898079999999993</v>
      </c>
      <c r="O714">
        <v>10</v>
      </c>
      <c r="P714">
        <v>0</v>
      </c>
      <c r="Q714">
        <v>1.5</v>
      </c>
      <c r="R714">
        <v>1.4</v>
      </c>
      <c r="S714">
        <v>60</v>
      </c>
      <c r="T714">
        <f t="shared" si="107"/>
        <v>-1</v>
      </c>
      <c r="U714" s="1">
        <v>42798</v>
      </c>
      <c r="V714" s="3">
        <f t="shared" si="101"/>
        <v>42795</v>
      </c>
      <c r="W714" s="4">
        <f t="shared" si="108"/>
        <v>42798</v>
      </c>
      <c r="X714" s="1" t="str">
        <f t="shared" si="102"/>
        <v>Saturday</v>
      </c>
      <c r="Y714" s="2">
        <v>0.40310185185185188</v>
      </c>
      <c r="Z714" s="2">
        <f t="shared" si="103"/>
        <v>0.41666666666666663</v>
      </c>
      <c r="AA714">
        <f>1</f>
        <v>1</v>
      </c>
      <c r="AB714" s="1">
        <v>42798</v>
      </c>
      <c r="AC714" s="3">
        <f t="shared" si="104"/>
        <v>42795</v>
      </c>
      <c r="AD714" s="4">
        <f t="shared" si="109"/>
        <v>42798</v>
      </c>
      <c r="AE714" s="1" t="str">
        <f t="shared" si="105"/>
        <v>Saturday</v>
      </c>
      <c r="AF714" s="2">
        <v>0.41037037037037033</v>
      </c>
      <c r="AG714" s="2">
        <f t="shared" si="106"/>
        <v>0.41666666666666663</v>
      </c>
      <c r="AH714" t="s">
        <v>27</v>
      </c>
    </row>
    <row r="715" spans="1:34" x14ac:dyDescent="0.25">
      <c r="A715">
        <v>1236829</v>
      </c>
      <c r="B715" t="s">
        <v>20</v>
      </c>
      <c r="C715" t="s">
        <v>28</v>
      </c>
      <c r="D715" t="s">
        <v>22</v>
      </c>
      <c r="E715">
        <v>53211</v>
      </c>
      <c r="F715" t="s">
        <v>23</v>
      </c>
      <c r="G715" t="s">
        <v>96</v>
      </c>
      <c r="H715">
        <v>47</v>
      </c>
      <c r="I715" t="s">
        <v>67</v>
      </c>
      <c r="J715">
        <f>VLOOKUP(I715,Key!$A$1:$C$72,2,FALSE)</f>
        <v>43.074890000000003</v>
      </c>
      <c r="K715">
        <f>VLOOKUP(I715,Key!$A$1:$C$72,3,FALSE)</f>
        <v>-87.882810000000006</v>
      </c>
      <c r="L715" t="s">
        <v>77</v>
      </c>
      <c r="M715">
        <f>VLOOKUP(L715,Key!$A$1:$C$72,2,FALSE)</f>
        <v>43.074655999999997</v>
      </c>
      <c r="N715">
        <f>VLOOKUP(L715,Key!$A$1:$C$72,3,FALSE)</f>
        <v>-87.889011999999994</v>
      </c>
      <c r="O715">
        <v>74</v>
      </c>
      <c r="P715">
        <v>0</v>
      </c>
      <c r="Q715">
        <v>11.1</v>
      </c>
      <c r="R715">
        <v>10.5</v>
      </c>
      <c r="S715">
        <v>444</v>
      </c>
      <c r="T715">
        <f t="shared" si="107"/>
        <v>-1</v>
      </c>
      <c r="U715" s="1">
        <v>42822</v>
      </c>
      <c r="V715" s="3">
        <f t="shared" si="101"/>
        <v>42795</v>
      </c>
      <c r="W715" s="4">
        <f t="shared" si="108"/>
        <v>42822</v>
      </c>
      <c r="X715" s="1" t="str">
        <f t="shared" si="102"/>
        <v>Tuesday</v>
      </c>
      <c r="Y715" s="2">
        <v>0.5007638888888889</v>
      </c>
      <c r="Z715" s="2">
        <f t="shared" si="103"/>
        <v>0.5</v>
      </c>
      <c r="AA715">
        <f>1</f>
        <v>1</v>
      </c>
      <c r="AB715" s="1">
        <v>42822</v>
      </c>
      <c r="AC715" s="3">
        <f t="shared" si="104"/>
        <v>42795</v>
      </c>
      <c r="AD715" s="4">
        <f t="shared" si="109"/>
        <v>42822</v>
      </c>
      <c r="AE715" s="1" t="str">
        <f t="shared" si="105"/>
        <v>Tuesday</v>
      </c>
      <c r="AF715" s="2">
        <v>0.55237268518518523</v>
      </c>
      <c r="AG715" s="2">
        <f t="shared" si="106"/>
        <v>0.54166666666666663</v>
      </c>
      <c r="AH715" t="s">
        <v>27</v>
      </c>
    </row>
    <row r="716" spans="1:34" x14ac:dyDescent="0.25">
      <c r="A716">
        <v>1240065</v>
      </c>
      <c r="B716" t="s">
        <v>20</v>
      </c>
      <c r="C716" t="s">
        <v>28</v>
      </c>
      <c r="D716" t="s">
        <v>22</v>
      </c>
      <c r="E716">
        <v>53212</v>
      </c>
      <c r="F716" t="s">
        <v>23</v>
      </c>
      <c r="G716" t="s">
        <v>24</v>
      </c>
      <c r="H716">
        <v>5566</v>
      </c>
      <c r="I716" t="s">
        <v>47</v>
      </c>
      <c r="J716">
        <f>VLOOKUP(I716,Key!$A$1:$C$72,2,FALSE)</f>
        <v>43.049230000000001</v>
      </c>
      <c r="K716">
        <f>VLOOKUP(I716,Key!$A$1:$C$72,3,FALSE)</f>
        <v>-87.911940000000001</v>
      </c>
      <c r="L716" t="s">
        <v>51</v>
      </c>
      <c r="M716">
        <f>VLOOKUP(L716,Key!$A$1:$C$72,2,FALSE)</f>
        <v>43.05536</v>
      </c>
      <c r="N716">
        <f>VLOOKUP(L716,Key!$A$1:$C$72,3,FALSE)</f>
        <v>-87.90504</v>
      </c>
      <c r="O716">
        <v>5</v>
      </c>
      <c r="P716">
        <v>0</v>
      </c>
      <c r="Q716">
        <v>0.8</v>
      </c>
      <c r="R716">
        <v>0.7</v>
      </c>
      <c r="S716">
        <v>30</v>
      </c>
      <c r="T716">
        <f t="shared" si="107"/>
        <v>-1</v>
      </c>
      <c r="U716" s="1">
        <v>42805</v>
      </c>
      <c r="V716" s="3">
        <f t="shared" si="101"/>
        <v>42795</v>
      </c>
      <c r="W716" s="4">
        <f t="shared" si="108"/>
        <v>42805</v>
      </c>
      <c r="X716" s="1" t="str">
        <f t="shared" si="102"/>
        <v>Saturday</v>
      </c>
      <c r="Y716" s="2">
        <v>0.89989583333333334</v>
      </c>
      <c r="Z716" s="2">
        <f t="shared" si="103"/>
        <v>0.91666666666666663</v>
      </c>
      <c r="AA716">
        <f>1</f>
        <v>1</v>
      </c>
      <c r="AB716" s="1">
        <v>42805</v>
      </c>
      <c r="AC716" s="3">
        <f t="shared" si="104"/>
        <v>42795</v>
      </c>
      <c r="AD716" s="4">
        <f t="shared" si="109"/>
        <v>42805</v>
      </c>
      <c r="AE716" s="1" t="str">
        <f t="shared" si="105"/>
        <v>Saturday</v>
      </c>
      <c r="AF716" s="2">
        <v>0.90303240740740742</v>
      </c>
      <c r="AG716" s="2">
        <f t="shared" si="106"/>
        <v>0.91666666666666663</v>
      </c>
      <c r="AH716" t="s">
        <v>27</v>
      </c>
    </row>
    <row r="717" spans="1:34" x14ac:dyDescent="0.25">
      <c r="A717">
        <v>1243444</v>
      </c>
      <c r="B717" t="s">
        <v>20</v>
      </c>
      <c r="C717" t="s">
        <v>28</v>
      </c>
      <c r="D717" t="s">
        <v>134</v>
      </c>
      <c r="E717">
        <v>53212</v>
      </c>
      <c r="F717" t="s">
        <v>23</v>
      </c>
      <c r="G717" t="s">
        <v>96</v>
      </c>
      <c r="H717">
        <v>82</v>
      </c>
      <c r="I717" t="s">
        <v>77</v>
      </c>
      <c r="J717">
        <f>VLOOKUP(I717,Key!$A$1:$C$72,2,FALSE)</f>
        <v>43.074655999999997</v>
      </c>
      <c r="K717">
        <f>VLOOKUP(I717,Key!$A$1:$C$72,3,FALSE)</f>
        <v>-87.889011999999994</v>
      </c>
      <c r="L717" t="s">
        <v>63</v>
      </c>
      <c r="M717">
        <f>VLOOKUP(L717,Key!$A$1:$C$72,2,FALSE)</f>
        <v>43.078530000000001</v>
      </c>
      <c r="N717">
        <f>VLOOKUP(L717,Key!$A$1:$C$72,3,FALSE)</f>
        <v>-87.882620000000003</v>
      </c>
      <c r="O717">
        <v>17</v>
      </c>
      <c r="P717">
        <v>0</v>
      </c>
      <c r="Q717">
        <v>2.6</v>
      </c>
      <c r="R717">
        <v>2.4</v>
      </c>
      <c r="S717">
        <v>102</v>
      </c>
      <c r="T717">
        <f t="shared" si="107"/>
        <v>-1</v>
      </c>
      <c r="U717" s="1">
        <v>42818</v>
      </c>
      <c r="V717" s="3">
        <f t="shared" si="101"/>
        <v>42795</v>
      </c>
      <c r="W717" s="4">
        <f t="shared" si="108"/>
        <v>42818</v>
      </c>
      <c r="X717" s="1" t="str">
        <f t="shared" si="102"/>
        <v>Friday</v>
      </c>
      <c r="Y717" s="2">
        <v>0.8901041666666667</v>
      </c>
      <c r="Z717" s="2">
        <f t="shared" si="103"/>
        <v>0.875</v>
      </c>
      <c r="AA717">
        <f>1</f>
        <v>1</v>
      </c>
      <c r="AB717" s="1">
        <v>42818</v>
      </c>
      <c r="AC717" s="3">
        <f t="shared" si="104"/>
        <v>42795</v>
      </c>
      <c r="AD717" s="4">
        <f t="shared" si="109"/>
        <v>42818</v>
      </c>
      <c r="AE717" s="1" t="str">
        <f t="shared" si="105"/>
        <v>Friday</v>
      </c>
      <c r="AF717" s="2">
        <v>0.90190972222222221</v>
      </c>
      <c r="AG717" s="2">
        <f t="shared" si="106"/>
        <v>0.91666666666666663</v>
      </c>
      <c r="AH717" t="s">
        <v>27</v>
      </c>
    </row>
    <row r="718" spans="1:34" x14ac:dyDescent="0.25">
      <c r="A718">
        <v>1249122</v>
      </c>
      <c r="B718" t="s">
        <v>20</v>
      </c>
      <c r="C718" t="s">
        <v>176</v>
      </c>
      <c r="D718" t="s">
        <v>140</v>
      </c>
      <c r="E718">
        <v>55120</v>
      </c>
      <c r="F718" t="s">
        <v>23</v>
      </c>
      <c r="G718" t="s">
        <v>96</v>
      </c>
      <c r="H718">
        <v>5429</v>
      </c>
      <c r="I718" t="s">
        <v>92</v>
      </c>
      <c r="J718">
        <f>VLOOKUP(I718,Key!$A$1:$C$72,2,FALSE)</f>
        <v>43.069021999999997</v>
      </c>
      <c r="K718">
        <f>VLOOKUP(I718,Key!$A$1:$C$72,3,FALSE)</f>
        <v>-87.887940999999998</v>
      </c>
      <c r="L718" t="s">
        <v>78</v>
      </c>
      <c r="M718">
        <f>VLOOKUP(L718,Key!$A$1:$C$72,2,FALSE)</f>
        <v>43.060250000000003</v>
      </c>
      <c r="N718">
        <f>VLOOKUP(L718,Key!$A$1:$C$72,3,FALSE)</f>
        <v>-87.892169999999993</v>
      </c>
      <c r="O718">
        <v>7</v>
      </c>
      <c r="P718">
        <v>0</v>
      </c>
      <c r="Q718">
        <v>1.1000000000000001</v>
      </c>
      <c r="R718">
        <v>1</v>
      </c>
      <c r="S718">
        <v>42</v>
      </c>
      <c r="T718">
        <f t="shared" si="107"/>
        <v>-1</v>
      </c>
      <c r="U718" s="1">
        <v>42797</v>
      </c>
      <c r="V718" s="3">
        <f t="shared" si="101"/>
        <v>42795</v>
      </c>
      <c r="W718" s="4">
        <f t="shared" si="108"/>
        <v>42797</v>
      </c>
      <c r="X718" s="1" t="str">
        <f t="shared" si="102"/>
        <v>Friday</v>
      </c>
      <c r="Y718" s="2">
        <v>0.67071759259259256</v>
      </c>
      <c r="Z718" s="2">
        <f t="shared" si="103"/>
        <v>0.66666666666666663</v>
      </c>
      <c r="AA718">
        <f>1</f>
        <v>1</v>
      </c>
      <c r="AB718" s="1">
        <v>42797</v>
      </c>
      <c r="AC718" s="3">
        <f t="shared" si="104"/>
        <v>42795</v>
      </c>
      <c r="AD718" s="4">
        <f t="shared" si="109"/>
        <v>42797</v>
      </c>
      <c r="AE718" s="1" t="str">
        <f t="shared" si="105"/>
        <v>Friday</v>
      </c>
      <c r="AF718" s="2">
        <v>0.67539351851851848</v>
      </c>
      <c r="AG718" s="2">
        <f t="shared" si="106"/>
        <v>0.66666666666666663</v>
      </c>
      <c r="AH718" t="s">
        <v>27</v>
      </c>
    </row>
    <row r="719" spans="1:34" x14ac:dyDescent="0.25">
      <c r="A719">
        <v>1249163</v>
      </c>
      <c r="B719" t="s">
        <v>20</v>
      </c>
      <c r="C719" t="s">
        <v>28</v>
      </c>
      <c r="D719" t="s">
        <v>22</v>
      </c>
      <c r="E719">
        <v>53211</v>
      </c>
      <c r="F719" t="s">
        <v>23</v>
      </c>
      <c r="G719" t="s">
        <v>96</v>
      </c>
      <c r="H719">
        <v>5567</v>
      </c>
      <c r="I719" t="s">
        <v>87</v>
      </c>
      <c r="J719">
        <f>VLOOKUP(I719,Key!$A$1:$C$72,2,FALSE)</f>
        <v>43.077359999999999</v>
      </c>
      <c r="K719">
        <f>VLOOKUP(I719,Key!$A$1:$C$72,3,FALSE)</f>
        <v>-87.880769999999998</v>
      </c>
      <c r="L719" t="s">
        <v>92</v>
      </c>
      <c r="M719">
        <f>VLOOKUP(L719,Key!$A$1:$C$72,2,FALSE)</f>
        <v>43.069021999999997</v>
      </c>
      <c r="N719">
        <f>VLOOKUP(L719,Key!$A$1:$C$72,3,FALSE)</f>
        <v>-87.887940999999998</v>
      </c>
      <c r="O719">
        <v>8</v>
      </c>
      <c r="P719">
        <v>0</v>
      </c>
      <c r="Q719">
        <v>1.2</v>
      </c>
      <c r="R719">
        <v>1.1000000000000001</v>
      </c>
      <c r="S719">
        <v>48</v>
      </c>
      <c r="T719">
        <f t="shared" si="107"/>
        <v>-1</v>
      </c>
      <c r="U719" s="1">
        <v>42801</v>
      </c>
      <c r="V719" s="3">
        <f t="shared" si="101"/>
        <v>42795</v>
      </c>
      <c r="W719" s="4">
        <f t="shared" si="108"/>
        <v>42801</v>
      </c>
      <c r="X719" s="1" t="str">
        <f t="shared" si="102"/>
        <v>Tuesday</v>
      </c>
      <c r="Y719" s="2">
        <v>0.60728009259259264</v>
      </c>
      <c r="Z719" s="2">
        <f t="shared" si="103"/>
        <v>0.625</v>
      </c>
      <c r="AA719">
        <f>1</f>
        <v>1</v>
      </c>
      <c r="AB719" s="1">
        <v>42801</v>
      </c>
      <c r="AC719" s="3">
        <f t="shared" si="104"/>
        <v>42795</v>
      </c>
      <c r="AD719" s="4">
        <f t="shared" si="109"/>
        <v>42801</v>
      </c>
      <c r="AE719" s="1" t="str">
        <f t="shared" si="105"/>
        <v>Tuesday</v>
      </c>
      <c r="AF719" s="2">
        <v>0.61284722222222221</v>
      </c>
      <c r="AG719" s="2">
        <f t="shared" si="106"/>
        <v>0.625</v>
      </c>
      <c r="AH719" t="s">
        <v>27</v>
      </c>
    </row>
    <row r="720" spans="1:34" x14ac:dyDescent="0.25">
      <c r="A720">
        <v>1249163</v>
      </c>
      <c r="B720" t="s">
        <v>20</v>
      </c>
      <c r="C720" t="s">
        <v>28</v>
      </c>
      <c r="D720" t="s">
        <v>22</v>
      </c>
      <c r="E720">
        <v>53211</v>
      </c>
      <c r="F720" t="s">
        <v>23</v>
      </c>
      <c r="G720" t="s">
        <v>96</v>
      </c>
      <c r="H720">
        <v>5417</v>
      </c>
      <c r="I720" t="s">
        <v>92</v>
      </c>
      <c r="J720">
        <f>VLOOKUP(I720,Key!$A$1:$C$72,2,FALSE)</f>
        <v>43.069021999999997</v>
      </c>
      <c r="K720">
        <f>VLOOKUP(I720,Key!$A$1:$C$72,3,FALSE)</f>
        <v>-87.887940999999998</v>
      </c>
      <c r="L720" t="s">
        <v>67</v>
      </c>
      <c r="M720">
        <f>VLOOKUP(L720,Key!$A$1:$C$72,2,FALSE)</f>
        <v>43.074890000000003</v>
      </c>
      <c r="N720">
        <f>VLOOKUP(L720,Key!$A$1:$C$72,3,FALSE)</f>
        <v>-87.882810000000006</v>
      </c>
      <c r="O720">
        <v>8</v>
      </c>
      <c r="P720">
        <v>0</v>
      </c>
      <c r="Q720">
        <v>1.2</v>
      </c>
      <c r="R720">
        <v>1.1000000000000001</v>
      </c>
      <c r="S720">
        <v>48</v>
      </c>
      <c r="T720">
        <f t="shared" si="107"/>
        <v>-1</v>
      </c>
      <c r="U720" s="1">
        <v>42810</v>
      </c>
      <c r="V720" s="3">
        <f t="shared" si="101"/>
        <v>42795</v>
      </c>
      <c r="W720" s="4">
        <f t="shared" si="108"/>
        <v>42810</v>
      </c>
      <c r="X720" s="1" t="str">
        <f t="shared" si="102"/>
        <v>Thursday</v>
      </c>
      <c r="Y720" s="2">
        <v>0.38921296296296298</v>
      </c>
      <c r="Z720" s="2">
        <f t="shared" si="103"/>
        <v>0.375</v>
      </c>
      <c r="AA720">
        <f>1</f>
        <v>1</v>
      </c>
      <c r="AB720" s="1">
        <v>42810</v>
      </c>
      <c r="AC720" s="3">
        <f t="shared" si="104"/>
        <v>42795</v>
      </c>
      <c r="AD720" s="4">
        <f t="shared" si="109"/>
        <v>42810</v>
      </c>
      <c r="AE720" s="1" t="str">
        <f t="shared" si="105"/>
        <v>Thursday</v>
      </c>
      <c r="AF720" s="2">
        <v>0.39505787037037038</v>
      </c>
      <c r="AG720" s="2">
        <f t="shared" si="106"/>
        <v>0.375</v>
      </c>
      <c r="AH720" t="s">
        <v>27</v>
      </c>
    </row>
    <row r="721" spans="1:34" x14ac:dyDescent="0.25">
      <c r="A721">
        <v>1249286</v>
      </c>
      <c r="B721" t="s">
        <v>20</v>
      </c>
      <c r="C721" t="s">
        <v>109</v>
      </c>
      <c r="D721" t="s">
        <v>46</v>
      </c>
      <c r="E721">
        <v>60077</v>
      </c>
      <c r="F721" t="s">
        <v>23</v>
      </c>
      <c r="G721" t="s">
        <v>96</v>
      </c>
      <c r="H721">
        <v>99</v>
      </c>
      <c r="I721" t="s">
        <v>63</v>
      </c>
      <c r="J721">
        <f>VLOOKUP(I721,Key!$A$1:$C$72,2,FALSE)</f>
        <v>43.078530000000001</v>
      </c>
      <c r="K721">
        <f>VLOOKUP(I721,Key!$A$1:$C$72,3,FALSE)</f>
        <v>-87.882620000000003</v>
      </c>
      <c r="L721" t="s">
        <v>63</v>
      </c>
      <c r="M721">
        <f>VLOOKUP(L721,Key!$A$1:$C$72,2,FALSE)</f>
        <v>43.078530000000001</v>
      </c>
      <c r="N721">
        <f>VLOOKUP(L721,Key!$A$1:$C$72,3,FALSE)</f>
        <v>-87.882620000000003</v>
      </c>
      <c r="O721">
        <v>11</v>
      </c>
      <c r="P721">
        <v>0</v>
      </c>
      <c r="Q721">
        <v>1.7</v>
      </c>
      <c r="R721">
        <v>1.6</v>
      </c>
      <c r="S721">
        <v>66</v>
      </c>
      <c r="T721">
        <f t="shared" si="107"/>
        <v>-1</v>
      </c>
      <c r="U721" s="1">
        <v>42798</v>
      </c>
      <c r="V721" s="3">
        <f t="shared" si="101"/>
        <v>42795</v>
      </c>
      <c r="W721" s="4">
        <f t="shared" si="108"/>
        <v>42798</v>
      </c>
      <c r="X721" s="1" t="str">
        <f t="shared" si="102"/>
        <v>Saturday</v>
      </c>
      <c r="Y721" s="2">
        <v>0.79976851851851849</v>
      </c>
      <c r="Z721" s="2">
        <f t="shared" si="103"/>
        <v>0.79166666666666663</v>
      </c>
      <c r="AA721">
        <f>1</f>
        <v>1</v>
      </c>
      <c r="AB721" s="1">
        <v>42798</v>
      </c>
      <c r="AC721" s="3">
        <f t="shared" si="104"/>
        <v>42795</v>
      </c>
      <c r="AD721" s="4">
        <f t="shared" si="109"/>
        <v>42798</v>
      </c>
      <c r="AE721" s="1" t="str">
        <f t="shared" si="105"/>
        <v>Saturday</v>
      </c>
      <c r="AF721" s="2">
        <v>0.80695601851851861</v>
      </c>
      <c r="AG721" s="2">
        <f t="shared" si="106"/>
        <v>0.79166666666666663</v>
      </c>
      <c r="AH721" t="s">
        <v>35</v>
      </c>
    </row>
    <row r="722" spans="1:34" x14ac:dyDescent="0.25">
      <c r="A722">
        <v>1249381</v>
      </c>
      <c r="B722" t="s">
        <v>20</v>
      </c>
      <c r="C722" t="s">
        <v>172</v>
      </c>
      <c r="D722" t="s">
        <v>22</v>
      </c>
      <c r="E722">
        <v>53005</v>
      </c>
      <c r="F722" t="s">
        <v>23</v>
      </c>
      <c r="G722" t="s">
        <v>96</v>
      </c>
      <c r="H722">
        <v>5417</v>
      </c>
      <c r="I722" t="s">
        <v>63</v>
      </c>
      <c r="J722">
        <f>VLOOKUP(I722,Key!$A$1:$C$72,2,FALSE)</f>
        <v>43.078530000000001</v>
      </c>
      <c r="K722">
        <f>VLOOKUP(I722,Key!$A$1:$C$72,3,FALSE)</f>
        <v>-87.882620000000003</v>
      </c>
      <c r="L722" t="s">
        <v>67</v>
      </c>
      <c r="M722">
        <f>VLOOKUP(L722,Key!$A$1:$C$72,2,FALSE)</f>
        <v>43.074890000000003</v>
      </c>
      <c r="N722">
        <f>VLOOKUP(L722,Key!$A$1:$C$72,3,FALSE)</f>
        <v>-87.882810000000006</v>
      </c>
      <c r="O722">
        <v>4</v>
      </c>
      <c r="P722">
        <v>0</v>
      </c>
      <c r="Q722">
        <v>0.6</v>
      </c>
      <c r="R722">
        <v>0.6</v>
      </c>
      <c r="S722">
        <v>24</v>
      </c>
      <c r="T722">
        <f t="shared" si="107"/>
        <v>-1</v>
      </c>
      <c r="U722" s="1">
        <v>42808</v>
      </c>
      <c r="V722" s="3">
        <f t="shared" si="101"/>
        <v>42795</v>
      </c>
      <c r="W722" s="4">
        <f t="shared" si="108"/>
        <v>42808</v>
      </c>
      <c r="X722" s="1" t="str">
        <f t="shared" si="102"/>
        <v>Tuesday</v>
      </c>
      <c r="Y722" s="2">
        <v>0.70414351851851853</v>
      </c>
      <c r="Z722" s="2">
        <f t="shared" si="103"/>
        <v>0.70833333333333326</v>
      </c>
      <c r="AA722">
        <f>1</f>
        <v>1</v>
      </c>
      <c r="AB722" s="1">
        <v>42808</v>
      </c>
      <c r="AC722" s="3">
        <f t="shared" si="104"/>
        <v>42795</v>
      </c>
      <c r="AD722" s="4">
        <f t="shared" si="109"/>
        <v>42808</v>
      </c>
      <c r="AE722" s="1" t="str">
        <f t="shared" si="105"/>
        <v>Tuesday</v>
      </c>
      <c r="AF722" s="2">
        <v>0.70642361111111107</v>
      </c>
      <c r="AG722" s="2">
        <f t="shared" si="106"/>
        <v>0.70833333333333326</v>
      </c>
      <c r="AH722" t="s">
        <v>27</v>
      </c>
    </row>
    <row r="723" spans="1:34" x14ac:dyDescent="0.25">
      <c r="A723">
        <v>1249909</v>
      </c>
      <c r="B723" t="s">
        <v>20</v>
      </c>
      <c r="C723" t="s">
        <v>111</v>
      </c>
      <c r="D723" t="s">
        <v>22</v>
      </c>
      <c r="E723">
        <v>54914</v>
      </c>
      <c r="F723" t="s">
        <v>23</v>
      </c>
      <c r="G723" t="s">
        <v>96</v>
      </c>
      <c r="H723">
        <v>11084</v>
      </c>
      <c r="I723" t="s">
        <v>67</v>
      </c>
      <c r="J723">
        <f>VLOOKUP(I723,Key!$A$1:$C$72,2,FALSE)</f>
        <v>43.074890000000003</v>
      </c>
      <c r="K723">
        <f>VLOOKUP(I723,Key!$A$1:$C$72,3,FALSE)</f>
        <v>-87.882810000000006</v>
      </c>
      <c r="L723" t="s">
        <v>63</v>
      </c>
      <c r="M723">
        <f>VLOOKUP(L723,Key!$A$1:$C$72,2,FALSE)</f>
        <v>43.078530000000001</v>
      </c>
      <c r="N723">
        <f>VLOOKUP(L723,Key!$A$1:$C$72,3,FALSE)</f>
        <v>-87.882620000000003</v>
      </c>
      <c r="O723">
        <v>18</v>
      </c>
      <c r="P723">
        <v>0</v>
      </c>
      <c r="Q723">
        <v>2.7</v>
      </c>
      <c r="R723">
        <v>2.6</v>
      </c>
      <c r="S723">
        <v>108</v>
      </c>
      <c r="T723">
        <f t="shared" si="107"/>
        <v>-1</v>
      </c>
      <c r="U723" s="1">
        <v>42800</v>
      </c>
      <c r="V723" s="3">
        <f t="shared" si="101"/>
        <v>42795</v>
      </c>
      <c r="W723" s="4">
        <f t="shared" si="108"/>
        <v>42800</v>
      </c>
      <c r="X723" s="1" t="str">
        <f t="shared" si="102"/>
        <v>Monday</v>
      </c>
      <c r="Y723" s="2">
        <v>0.55414351851851851</v>
      </c>
      <c r="Z723" s="2">
        <f t="shared" si="103"/>
        <v>0.54166666666666663</v>
      </c>
      <c r="AA723">
        <f>1</f>
        <v>1</v>
      </c>
      <c r="AB723" s="1">
        <v>42800</v>
      </c>
      <c r="AC723" s="3">
        <f t="shared" si="104"/>
        <v>42795</v>
      </c>
      <c r="AD723" s="4">
        <f t="shared" si="109"/>
        <v>42800</v>
      </c>
      <c r="AE723" s="1" t="str">
        <f t="shared" si="105"/>
        <v>Monday</v>
      </c>
      <c r="AF723" s="2">
        <v>0.5660532407407407</v>
      </c>
      <c r="AG723" s="2">
        <f t="shared" si="106"/>
        <v>0.58333333333333326</v>
      </c>
      <c r="AH723" t="s">
        <v>27</v>
      </c>
    </row>
    <row r="724" spans="1:34" x14ac:dyDescent="0.25">
      <c r="A724">
        <v>1250902</v>
      </c>
      <c r="B724" t="s">
        <v>20</v>
      </c>
      <c r="C724" t="s">
        <v>21</v>
      </c>
      <c r="D724" t="s">
        <v>22</v>
      </c>
      <c r="E724">
        <v>53213</v>
      </c>
      <c r="F724" t="s">
        <v>23</v>
      </c>
      <c r="G724" t="s">
        <v>96</v>
      </c>
      <c r="H724">
        <v>5486</v>
      </c>
      <c r="I724" t="s">
        <v>81</v>
      </c>
      <c r="J724">
        <f>VLOOKUP(I724,Key!$A$1:$C$72,2,FALSE)</f>
        <v>43.06033</v>
      </c>
      <c r="K724">
        <f>VLOOKUP(I724,Key!$A$1:$C$72,3,FALSE)</f>
        <v>-87.89546</v>
      </c>
      <c r="L724" t="s">
        <v>78</v>
      </c>
      <c r="M724">
        <f>VLOOKUP(L724,Key!$A$1:$C$72,2,FALSE)</f>
        <v>43.060250000000003</v>
      </c>
      <c r="N724">
        <f>VLOOKUP(L724,Key!$A$1:$C$72,3,FALSE)</f>
        <v>-87.892169999999993</v>
      </c>
      <c r="O724">
        <v>3</v>
      </c>
      <c r="P724">
        <v>0</v>
      </c>
      <c r="Q724">
        <v>0.5</v>
      </c>
      <c r="R724">
        <v>0.4</v>
      </c>
      <c r="S724">
        <v>18</v>
      </c>
      <c r="T724">
        <f t="shared" si="107"/>
        <v>-1</v>
      </c>
      <c r="U724" s="1">
        <v>42822</v>
      </c>
      <c r="V724" s="3">
        <f t="shared" si="101"/>
        <v>42795</v>
      </c>
      <c r="W724" s="4">
        <f t="shared" si="108"/>
        <v>42822</v>
      </c>
      <c r="X724" s="1" t="str">
        <f t="shared" si="102"/>
        <v>Tuesday</v>
      </c>
      <c r="Y724" s="2">
        <v>0.79651620370370368</v>
      </c>
      <c r="Z724" s="2">
        <f t="shared" si="103"/>
        <v>0.79166666666666663</v>
      </c>
      <c r="AA724">
        <f>1</f>
        <v>1</v>
      </c>
      <c r="AB724" s="1">
        <v>42822</v>
      </c>
      <c r="AC724" s="3">
        <f t="shared" si="104"/>
        <v>42795</v>
      </c>
      <c r="AD724" s="4">
        <f t="shared" si="109"/>
        <v>42822</v>
      </c>
      <c r="AE724" s="1" t="str">
        <f t="shared" si="105"/>
        <v>Tuesday</v>
      </c>
      <c r="AF724" s="2">
        <v>0.79800925925925925</v>
      </c>
      <c r="AG724" s="2">
        <f t="shared" si="106"/>
        <v>0.79166666666666663</v>
      </c>
      <c r="AH724" t="s">
        <v>27</v>
      </c>
    </row>
    <row r="725" spans="1:34" x14ac:dyDescent="0.25">
      <c r="A725">
        <v>1250902</v>
      </c>
      <c r="B725" t="s">
        <v>20</v>
      </c>
      <c r="C725" t="s">
        <v>21</v>
      </c>
      <c r="D725" t="s">
        <v>22</v>
      </c>
      <c r="E725">
        <v>53213</v>
      </c>
      <c r="F725" t="s">
        <v>23</v>
      </c>
      <c r="G725" t="s">
        <v>96</v>
      </c>
      <c r="H725">
        <v>228</v>
      </c>
      <c r="I725" t="s">
        <v>78</v>
      </c>
      <c r="J725">
        <f>VLOOKUP(I725,Key!$A$1:$C$72,2,FALSE)</f>
        <v>43.060250000000003</v>
      </c>
      <c r="K725">
        <f>VLOOKUP(I725,Key!$A$1:$C$72,3,FALSE)</f>
        <v>-87.892169999999993</v>
      </c>
      <c r="L725" t="s">
        <v>81</v>
      </c>
      <c r="M725">
        <f>VLOOKUP(L725,Key!$A$1:$C$72,2,FALSE)</f>
        <v>43.06033</v>
      </c>
      <c r="N725">
        <f>VLOOKUP(L725,Key!$A$1:$C$72,3,FALSE)</f>
        <v>-87.89546</v>
      </c>
      <c r="O725">
        <v>1</v>
      </c>
      <c r="P725">
        <v>0</v>
      </c>
      <c r="Q725">
        <v>0.2</v>
      </c>
      <c r="R725">
        <v>0.1</v>
      </c>
      <c r="S725">
        <v>6</v>
      </c>
      <c r="T725">
        <f t="shared" si="107"/>
        <v>-1</v>
      </c>
      <c r="U725" s="1">
        <v>42798</v>
      </c>
      <c r="V725" s="3">
        <f t="shared" si="101"/>
        <v>42795</v>
      </c>
      <c r="W725" s="4">
        <f t="shared" si="108"/>
        <v>42798</v>
      </c>
      <c r="X725" s="1" t="str">
        <f t="shared" si="102"/>
        <v>Saturday</v>
      </c>
      <c r="Y725" s="2">
        <v>0.88452546296296297</v>
      </c>
      <c r="Z725" s="2">
        <f t="shared" si="103"/>
        <v>0.875</v>
      </c>
      <c r="AA725">
        <f>1</f>
        <v>1</v>
      </c>
      <c r="AB725" s="1">
        <v>42798</v>
      </c>
      <c r="AC725" s="3">
        <f t="shared" si="104"/>
        <v>42795</v>
      </c>
      <c r="AD725" s="4">
        <f t="shared" si="109"/>
        <v>42798</v>
      </c>
      <c r="AE725" s="1" t="str">
        <f t="shared" si="105"/>
        <v>Saturday</v>
      </c>
      <c r="AF725" s="2">
        <v>0.88527777777777772</v>
      </c>
      <c r="AG725" s="2">
        <f t="shared" si="106"/>
        <v>0.875</v>
      </c>
      <c r="AH725" t="s">
        <v>27</v>
      </c>
    </row>
    <row r="726" spans="1:34" x14ac:dyDescent="0.25">
      <c r="A726">
        <v>1251108</v>
      </c>
      <c r="B726" t="s">
        <v>20</v>
      </c>
      <c r="C726" t="s">
        <v>108</v>
      </c>
      <c r="D726" t="s">
        <v>22</v>
      </c>
      <c r="E726">
        <v>54913</v>
      </c>
      <c r="F726" t="s">
        <v>23</v>
      </c>
      <c r="G726" t="s">
        <v>96</v>
      </c>
      <c r="H726">
        <v>5455</v>
      </c>
      <c r="I726" t="s">
        <v>81</v>
      </c>
      <c r="J726">
        <f>VLOOKUP(I726,Key!$A$1:$C$72,2,FALSE)</f>
        <v>43.06033</v>
      </c>
      <c r="K726">
        <f>VLOOKUP(I726,Key!$A$1:$C$72,3,FALSE)</f>
        <v>-87.89546</v>
      </c>
      <c r="L726" t="s">
        <v>78</v>
      </c>
      <c r="M726">
        <f>VLOOKUP(L726,Key!$A$1:$C$72,2,FALSE)</f>
        <v>43.060250000000003</v>
      </c>
      <c r="N726">
        <f>VLOOKUP(L726,Key!$A$1:$C$72,3,FALSE)</f>
        <v>-87.892169999999993</v>
      </c>
      <c r="O726">
        <v>1</v>
      </c>
      <c r="P726">
        <v>0</v>
      </c>
      <c r="Q726">
        <v>0.2</v>
      </c>
      <c r="R726">
        <v>0.1</v>
      </c>
      <c r="S726">
        <v>6</v>
      </c>
      <c r="T726">
        <f t="shared" si="107"/>
        <v>-1</v>
      </c>
      <c r="U726" s="1">
        <v>42795</v>
      </c>
      <c r="V726" s="3">
        <f t="shared" si="101"/>
        <v>42795</v>
      </c>
      <c r="W726" s="4">
        <f t="shared" si="108"/>
        <v>42795</v>
      </c>
      <c r="X726" s="1" t="str">
        <f t="shared" si="102"/>
        <v>Wednesday</v>
      </c>
      <c r="Y726" s="2">
        <v>0.66054398148148141</v>
      </c>
      <c r="Z726" s="2">
        <f t="shared" si="103"/>
        <v>0.66666666666666663</v>
      </c>
      <c r="AA726">
        <f>1</f>
        <v>1</v>
      </c>
      <c r="AB726" s="1">
        <v>42795</v>
      </c>
      <c r="AC726" s="3">
        <f t="shared" si="104"/>
        <v>42795</v>
      </c>
      <c r="AD726" s="4">
        <f t="shared" si="109"/>
        <v>42795</v>
      </c>
      <c r="AE726" s="1" t="str">
        <f t="shared" si="105"/>
        <v>Wednesday</v>
      </c>
      <c r="AF726" s="2">
        <v>0.66172453703703704</v>
      </c>
      <c r="AG726" s="2">
        <f t="shared" si="106"/>
        <v>0.66666666666666663</v>
      </c>
      <c r="AH726" t="s">
        <v>27</v>
      </c>
    </row>
    <row r="727" spans="1:34" x14ac:dyDescent="0.25">
      <c r="A727">
        <v>1251108</v>
      </c>
      <c r="B727" t="s">
        <v>20</v>
      </c>
      <c r="C727" t="s">
        <v>108</v>
      </c>
      <c r="D727" t="s">
        <v>22</v>
      </c>
      <c r="E727">
        <v>54913</v>
      </c>
      <c r="F727" t="s">
        <v>23</v>
      </c>
      <c r="G727" t="s">
        <v>96</v>
      </c>
      <c r="H727">
        <v>354</v>
      </c>
      <c r="I727" t="s">
        <v>81</v>
      </c>
      <c r="J727">
        <f>VLOOKUP(I727,Key!$A$1:$C$72,2,FALSE)</f>
        <v>43.06033</v>
      </c>
      <c r="K727">
        <f>VLOOKUP(I727,Key!$A$1:$C$72,3,FALSE)</f>
        <v>-87.89546</v>
      </c>
      <c r="L727" t="s">
        <v>78</v>
      </c>
      <c r="M727">
        <f>VLOOKUP(L727,Key!$A$1:$C$72,2,FALSE)</f>
        <v>43.060250000000003</v>
      </c>
      <c r="N727">
        <f>VLOOKUP(L727,Key!$A$1:$C$72,3,FALSE)</f>
        <v>-87.892169999999993</v>
      </c>
      <c r="O727">
        <v>2</v>
      </c>
      <c r="P727">
        <v>0</v>
      </c>
      <c r="Q727">
        <v>0.3</v>
      </c>
      <c r="R727">
        <v>0.3</v>
      </c>
      <c r="S727">
        <v>12</v>
      </c>
      <c r="T727">
        <f t="shared" si="107"/>
        <v>-1</v>
      </c>
      <c r="U727" s="1">
        <v>42798</v>
      </c>
      <c r="V727" s="3">
        <f t="shared" si="101"/>
        <v>42795</v>
      </c>
      <c r="W727" s="4">
        <f t="shared" si="108"/>
        <v>42798</v>
      </c>
      <c r="X727" s="1" t="str">
        <f t="shared" si="102"/>
        <v>Saturday</v>
      </c>
      <c r="Y727" s="2">
        <v>0.6290972222222222</v>
      </c>
      <c r="Z727" s="2">
        <f t="shared" si="103"/>
        <v>0.625</v>
      </c>
      <c r="AA727">
        <f>1</f>
        <v>1</v>
      </c>
      <c r="AB727" s="1">
        <v>42798</v>
      </c>
      <c r="AC727" s="3">
        <f t="shared" si="104"/>
        <v>42795</v>
      </c>
      <c r="AD727" s="4">
        <f t="shared" si="109"/>
        <v>42798</v>
      </c>
      <c r="AE727" s="1" t="str">
        <f t="shared" si="105"/>
        <v>Saturday</v>
      </c>
      <c r="AF727" s="2">
        <v>0.62990740740740747</v>
      </c>
      <c r="AG727" s="2">
        <f t="shared" si="106"/>
        <v>0.625</v>
      </c>
      <c r="AH727" t="s">
        <v>27</v>
      </c>
    </row>
    <row r="728" spans="1:34" x14ac:dyDescent="0.25">
      <c r="A728">
        <v>1251108</v>
      </c>
      <c r="B728" t="s">
        <v>20</v>
      </c>
      <c r="C728" t="s">
        <v>108</v>
      </c>
      <c r="D728" t="s">
        <v>22</v>
      </c>
      <c r="E728">
        <v>54913</v>
      </c>
      <c r="F728" t="s">
        <v>23</v>
      </c>
      <c r="G728" t="s">
        <v>96</v>
      </c>
      <c r="H728">
        <v>136</v>
      </c>
      <c r="I728" t="s">
        <v>81</v>
      </c>
      <c r="J728">
        <f>VLOOKUP(I728,Key!$A$1:$C$72,2,FALSE)</f>
        <v>43.06033</v>
      </c>
      <c r="K728">
        <f>VLOOKUP(I728,Key!$A$1:$C$72,3,FALSE)</f>
        <v>-87.89546</v>
      </c>
      <c r="L728" t="s">
        <v>78</v>
      </c>
      <c r="M728">
        <f>VLOOKUP(L728,Key!$A$1:$C$72,2,FALSE)</f>
        <v>43.060250000000003</v>
      </c>
      <c r="N728">
        <f>VLOOKUP(L728,Key!$A$1:$C$72,3,FALSE)</f>
        <v>-87.892169999999993</v>
      </c>
      <c r="O728">
        <v>1</v>
      </c>
      <c r="P728">
        <v>0</v>
      </c>
      <c r="Q728">
        <v>0.2</v>
      </c>
      <c r="R728">
        <v>0.1</v>
      </c>
      <c r="S728">
        <v>6</v>
      </c>
      <c r="T728">
        <f t="shared" si="107"/>
        <v>-1</v>
      </c>
      <c r="U728" s="1">
        <v>42824</v>
      </c>
      <c r="V728" s="3">
        <f t="shared" si="101"/>
        <v>42795</v>
      </c>
      <c r="W728" s="4">
        <f t="shared" si="108"/>
        <v>42824</v>
      </c>
      <c r="X728" s="1" t="str">
        <f t="shared" si="102"/>
        <v>Thursday</v>
      </c>
      <c r="Y728" s="2">
        <v>0.86494212962962969</v>
      </c>
      <c r="Z728" s="2">
        <f t="shared" si="103"/>
        <v>0.875</v>
      </c>
      <c r="AA728">
        <f>1</f>
        <v>1</v>
      </c>
      <c r="AB728" s="1">
        <v>42824</v>
      </c>
      <c r="AC728" s="3">
        <f t="shared" si="104"/>
        <v>42795</v>
      </c>
      <c r="AD728" s="4">
        <f t="shared" si="109"/>
        <v>42824</v>
      </c>
      <c r="AE728" s="1" t="str">
        <f t="shared" si="105"/>
        <v>Thursday</v>
      </c>
      <c r="AF728" s="2">
        <v>0.86569444444444443</v>
      </c>
      <c r="AG728" s="2">
        <f t="shared" si="106"/>
        <v>0.875</v>
      </c>
      <c r="AH728" t="s">
        <v>27</v>
      </c>
    </row>
    <row r="729" spans="1:34" x14ac:dyDescent="0.25">
      <c r="A729">
        <v>1251113</v>
      </c>
      <c r="B729" t="s">
        <v>20</v>
      </c>
      <c r="C729" t="s">
        <v>114</v>
      </c>
      <c r="D729" t="s">
        <v>22</v>
      </c>
      <c r="E729">
        <v>54956</v>
      </c>
      <c r="F729" t="s">
        <v>23</v>
      </c>
      <c r="G729" t="s">
        <v>96</v>
      </c>
      <c r="H729">
        <v>32</v>
      </c>
      <c r="I729" t="s">
        <v>78</v>
      </c>
      <c r="J729">
        <f>VLOOKUP(I729,Key!$A$1:$C$72,2,FALSE)</f>
        <v>43.060250000000003</v>
      </c>
      <c r="K729">
        <f>VLOOKUP(I729,Key!$A$1:$C$72,3,FALSE)</f>
        <v>-87.892169999999993</v>
      </c>
      <c r="L729" t="s">
        <v>81</v>
      </c>
      <c r="M729">
        <f>VLOOKUP(L729,Key!$A$1:$C$72,2,FALSE)</f>
        <v>43.06033</v>
      </c>
      <c r="N729">
        <f>VLOOKUP(L729,Key!$A$1:$C$72,3,FALSE)</f>
        <v>-87.89546</v>
      </c>
      <c r="O729">
        <v>1</v>
      </c>
      <c r="P729">
        <v>0</v>
      </c>
      <c r="Q729">
        <v>0.2</v>
      </c>
      <c r="R729">
        <v>0.1</v>
      </c>
      <c r="S729">
        <v>6</v>
      </c>
      <c r="T729">
        <f t="shared" si="107"/>
        <v>-1</v>
      </c>
      <c r="U729" s="1">
        <v>42803</v>
      </c>
      <c r="V729" s="3">
        <f t="shared" si="101"/>
        <v>42795</v>
      </c>
      <c r="W729" s="4">
        <f t="shared" si="108"/>
        <v>42803</v>
      </c>
      <c r="X729" s="1" t="str">
        <f t="shared" si="102"/>
        <v>Thursday</v>
      </c>
      <c r="Y729" s="2">
        <v>0.50800925925925922</v>
      </c>
      <c r="Z729" s="2">
        <f t="shared" si="103"/>
        <v>0.5</v>
      </c>
      <c r="AA729">
        <f>1</f>
        <v>1</v>
      </c>
      <c r="AB729" s="1">
        <v>42803</v>
      </c>
      <c r="AC729" s="3">
        <f t="shared" si="104"/>
        <v>42795</v>
      </c>
      <c r="AD729" s="4">
        <f t="shared" si="109"/>
        <v>42803</v>
      </c>
      <c r="AE729" s="1" t="str">
        <f t="shared" si="105"/>
        <v>Thursday</v>
      </c>
      <c r="AF729" s="2">
        <v>0.50901620370370371</v>
      </c>
      <c r="AG729" s="2">
        <f t="shared" si="106"/>
        <v>0.5</v>
      </c>
      <c r="AH729" t="s">
        <v>27</v>
      </c>
    </row>
    <row r="730" spans="1:34" x14ac:dyDescent="0.25">
      <c r="A730">
        <v>1252829</v>
      </c>
      <c r="B730" t="s">
        <v>20</v>
      </c>
      <c r="C730" t="s">
        <v>115</v>
      </c>
      <c r="D730" t="s">
        <v>22</v>
      </c>
      <c r="E730">
        <v>54701</v>
      </c>
      <c r="F730" t="s">
        <v>23</v>
      </c>
      <c r="G730" t="s">
        <v>96</v>
      </c>
      <c r="H730">
        <v>5422</v>
      </c>
      <c r="I730" t="s">
        <v>63</v>
      </c>
      <c r="J730">
        <f>VLOOKUP(I730,Key!$A$1:$C$72,2,FALSE)</f>
        <v>43.078530000000001</v>
      </c>
      <c r="K730">
        <f>VLOOKUP(I730,Key!$A$1:$C$72,3,FALSE)</f>
        <v>-87.882620000000003</v>
      </c>
      <c r="L730" t="s">
        <v>78</v>
      </c>
      <c r="M730">
        <f>VLOOKUP(L730,Key!$A$1:$C$72,2,FALSE)</f>
        <v>43.060250000000003</v>
      </c>
      <c r="N730">
        <f>VLOOKUP(L730,Key!$A$1:$C$72,3,FALSE)</f>
        <v>-87.892169999999993</v>
      </c>
      <c r="O730">
        <v>12</v>
      </c>
      <c r="P730">
        <v>0</v>
      </c>
      <c r="Q730">
        <v>1.8</v>
      </c>
      <c r="R730">
        <v>1.7</v>
      </c>
      <c r="S730">
        <v>72</v>
      </c>
      <c r="T730">
        <f t="shared" si="107"/>
        <v>-1</v>
      </c>
      <c r="U730" s="1">
        <v>42816</v>
      </c>
      <c r="V730" s="3">
        <f t="shared" si="101"/>
        <v>42795</v>
      </c>
      <c r="W730" s="4">
        <f t="shared" si="108"/>
        <v>42816</v>
      </c>
      <c r="X730" s="1" t="str">
        <f t="shared" si="102"/>
        <v>Wednesday</v>
      </c>
      <c r="Y730" s="2">
        <v>0.24652777777777779</v>
      </c>
      <c r="Z730" s="2">
        <f t="shared" si="103"/>
        <v>0.25</v>
      </c>
      <c r="AA730">
        <f>1</f>
        <v>1</v>
      </c>
      <c r="AB730" s="1">
        <v>42816</v>
      </c>
      <c r="AC730" s="3">
        <f t="shared" si="104"/>
        <v>42795</v>
      </c>
      <c r="AD730" s="4">
        <f t="shared" si="109"/>
        <v>42816</v>
      </c>
      <c r="AE730" s="1" t="str">
        <f t="shared" si="105"/>
        <v>Wednesday</v>
      </c>
      <c r="AF730" s="2">
        <v>0.25487268518518519</v>
      </c>
      <c r="AG730" s="2">
        <f t="shared" si="106"/>
        <v>0.25</v>
      </c>
      <c r="AH730" t="s">
        <v>27</v>
      </c>
    </row>
    <row r="731" spans="1:34" x14ac:dyDescent="0.25">
      <c r="A731">
        <v>1253542</v>
      </c>
      <c r="B731" t="s">
        <v>20</v>
      </c>
      <c r="C731" t="s">
        <v>116</v>
      </c>
      <c r="D731" t="s">
        <v>22</v>
      </c>
      <c r="E731">
        <v>53217</v>
      </c>
      <c r="F731" t="s">
        <v>23</v>
      </c>
      <c r="G731" t="s">
        <v>96</v>
      </c>
      <c r="H731">
        <v>5525</v>
      </c>
      <c r="I731" t="s">
        <v>78</v>
      </c>
      <c r="J731">
        <f>VLOOKUP(I731,Key!$A$1:$C$72,2,FALSE)</f>
        <v>43.060250000000003</v>
      </c>
      <c r="K731">
        <f>VLOOKUP(I731,Key!$A$1:$C$72,3,FALSE)</f>
        <v>-87.892169999999993</v>
      </c>
      <c r="L731" t="s">
        <v>81</v>
      </c>
      <c r="M731">
        <f>VLOOKUP(L731,Key!$A$1:$C$72,2,FALSE)</f>
        <v>43.06033</v>
      </c>
      <c r="N731">
        <f>VLOOKUP(L731,Key!$A$1:$C$72,3,FALSE)</f>
        <v>-87.89546</v>
      </c>
      <c r="O731">
        <v>2</v>
      </c>
      <c r="P731">
        <v>0</v>
      </c>
      <c r="Q731">
        <v>0.3</v>
      </c>
      <c r="R731">
        <v>0.3</v>
      </c>
      <c r="S731">
        <v>12</v>
      </c>
      <c r="T731">
        <f t="shared" si="107"/>
        <v>-1</v>
      </c>
      <c r="U731" s="1">
        <v>42821</v>
      </c>
      <c r="V731" s="3">
        <f t="shared" si="101"/>
        <v>42795</v>
      </c>
      <c r="W731" s="4">
        <f t="shared" si="108"/>
        <v>42821</v>
      </c>
      <c r="X731" s="1" t="str">
        <f t="shared" si="102"/>
        <v>Monday</v>
      </c>
      <c r="Y731" s="2">
        <v>0.64896990740740745</v>
      </c>
      <c r="Z731" s="2">
        <f t="shared" si="103"/>
        <v>0.66666666666666663</v>
      </c>
      <c r="AA731">
        <f>1</f>
        <v>1</v>
      </c>
      <c r="AB731" s="1">
        <v>42821</v>
      </c>
      <c r="AC731" s="3">
        <f t="shared" si="104"/>
        <v>42795</v>
      </c>
      <c r="AD731" s="4">
        <f t="shared" si="109"/>
        <v>42821</v>
      </c>
      <c r="AE731" s="1" t="str">
        <f t="shared" si="105"/>
        <v>Monday</v>
      </c>
      <c r="AF731" s="2">
        <v>0.65032407407407411</v>
      </c>
      <c r="AG731" s="2">
        <f t="shared" si="106"/>
        <v>0.66666666666666663</v>
      </c>
      <c r="AH731" t="s">
        <v>27</v>
      </c>
    </row>
    <row r="732" spans="1:34" x14ac:dyDescent="0.25">
      <c r="A732">
        <v>1255308</v>
      </c>
      <c r="B732" t="s">
        <v>20</v>
      </c>
      <c r="C732" t="s">
        <v>28</v>
      </c>
      <c r="D732" t="s">
        <v>22</v>
      </c>
      <c r="E732">
        <v>53211</v>
      </c>
      <c r="F732" t="s">
        <v>23</v>
      </c>
      <c r="G732" t="s">
        <v>91</v>
      </c>
      <c r="H732">
        <v>5583</v>
      </c>
      <c r="I732" t="s">
        <v>60</v>
      </c>
      <c r="J732">
        <f>VLOOKUP(I732,Key!$A$1:$C$72,2,FALSE)</f>
        <v>43.066893999999998</v>
      </c>
      <c r="K732">
        <f>VLOOKUP(I732,Key!$A$1:$C$72,3,FALSE)</f>
        <v>-87.877936000000005</v>
      </c>
      <c r="L732" t="s">
        <v>65</v>
      </c>
      <c r="M732">
        <f>VLOOKUP(L732,Key!$A$1:$C$72,2,FALSE)</f>
        <v>43.060786</v>
      </c>
      <c r="N732">
        <f>VLOOKUP(L732,Key!$A$1:$C$72,3,FALSE)</f>
        <v>-87.883825999999999</v>
      </c>
      <c r="O732">
        <v>4</v>
      </c>
      <c r="P732">
        <v>0</v>
      </c>
      <c r="Q732">
        <v>0.6</v>
      </c>
      <c r="R732">
        <v>0.6</v>
      </c>
      <c r="S732">
        <v>24</v>
      </c>
      <c r="T732">
        <f t="shared" si="107"/>
        <v>-1</v>
      </c>
      <c r="U732" s="1">
        <v>42821</v>
      </c>
      <c r="V732" s="3">
        <f t="shared" si="101"/>
        <v>42795</v>
      </c>
      <c r="W732" s="4">
        <f t="shared" si="108"/>
        <v>42821</v>
      </c>
      <c r="X732" s="1" t="str">
        <f t="shared" si="102"/>
        <v>Monday</v>
      </c>
      <c r="Y732" s="2">
        <v>0.62175925925925923</v>
      </c>
      <c r="Z732" s="2">
        <f t="shared" si="103"/>
        <v>0.625</v>
      </c>
      <c r="AA732">
        <f>1</f>
        <v>1</v>
      </c>
      <c r="AB732" s="1">
        <v>42821</v>
      </c>
      <c r="AC732" s="3">
        <f t="shared" si="104"/>
        <v>42795</v>
      </c>
      <c r="AD732" s="4">
        <f t="shared" si="109"/>
        <v>42821</v>
      </c>
      <c r="AE732" s="1" t="str">
        <f t="shared" si="105"/>
        <v>Monday</v>
      </c>
      <c r="AF732" s="2">
        <v>0.62484953703703705</v>
      </c>
      <c r="AG732" s="2">
        <f t="shared" si="106"/>
        <v>0.625</v>
      </c>
      <c r="AH732" t="s">
        <v>27</v>
      </c>
    </row>
    <row r="733" spans="1:34" x14ac:dyDescent="0.25">
      <c r="A733">
        <v>1255308</v>
      </c>
      <c r="B733" t="s">
        <v>20</v>
      </c>
      <c r="C733" t="s">
        <v>28</v>
      </c>
      <c r="D733" t="s">
        <v>22</v>
      </c>
      <c r="E733">
        <v>53211</v>
      </c>
      <c r="F733" t="s">
        <v>23</v>
      </c>
      <c r="G733" t="s">
        <v>91</v>
      </c>
      <c r="H733">
        <v>5534</v>
      </c>
      <c r="I733" t="s">
        <v>60</v>
      </c>
      <c r="J733">
        <f>VLOOKUP(I733,Key!$A$1:$C$72,2,FALSE)</f>
        <v>43.066893999999998</v>
      </c>
      <c r="K733">
        <f>VLOOKUP(I733,Key!$A$1:$C$72,3,FALSE)</f>
        <v>-87.877936000000005</v>
      </c>
      <c r="L733" t="s">
        <v>65</v>
      </c>
      <c r="M733">
        <f>VLOOKUP(L733,Key!$A$1:$C$72,2,FALSE)</f>
        <v>43.060786</v>
      </c>
      <c r="N733">
        <f>VLOOKUP(L733,Key!$A$1:$C$72,3,FALSE)</f>
        <v>-87.883825999999999</v>
      </c>
      <c r="O733">
        <v>5</v>
      </c>
      <c r="P733">
        <v>0</v>
      </c>
      <c r="Q733">
        <v>0.8</v>
      </c>
      <c r="R733">
        <v>0.7</v>
      </c>
      <c r="S733">
        <v>30</v>
      </c>
      <c r="T733">
        <f t="shared" si="107"/>
        <v>-1</v>
      </c>
      <c r="U733" s="1">
        <v>42817</v>
      </c>
      <c r="V733" s="3">
        <f t="shared" si="101"/>
        <v>42795</v>
      </c>
      <c r="W733" s="4">
        <f t="shared" si="108"/>
        <v>42817</v>
      </c>
      <c r="X733" s="1" t="str">
        <f t="shared" si="102"/>
        <v>Thursday</v>
      </c>
      <c r="Y733" s="2">
        <v>0.66357638888888892</v>
      </c>
      <c r="Z733" s="2">
        <f t="shared" si="103"/>
        <v>0.66666666666666663</v>
      </c>
      <c r="AA733">
        <f>1</f>
        <v>1</v>
      </c>
      <c r="AB733" s="1">
        <v>42817</v>
      </c>
      <c r="AC733" s="3">
        <f t="shared" si="104"/>
        <v>42795</v>
      </c>
      <c r="AD733" s="4">
        <f t="shared" si="109"/>
        <v>42817</v>
      </c>
      <c r="AE733" s="1" t="str">
        <f t="shared" si="105"/>
        <v>Thursday</v>
      </c>
      <c r="AF733" s="2">
        <v>0.666875</v>
      </c>
      <c r="AG733" s="2">
        <f t="shared" si="106"/>
        <v>0.66666666666666663</v>
      </c>
      <c r="AH733" t="s">
        <v>27</v>
      </c>
    </row>
    <row r="734" spans="1:34" x14ac:dyDescent="0.25">
      <c r="A734">
        <v>1255308</v>
      </c>
      <c r="B734" t="s">
        <v>20</v>
      </c>
      <c r="C734" t="s">
        <v>28</v>
      </c>
      <c r="D734" t="s">
        <v>22</v>
      </c>
      <c r="E734">
        <v>53211</v>
      </c>
      <c r="F734" t="s">
        <v>23</v>
      </c>
      <c r="G734" t="s">
        <v>91</v>
      </c>
      <c r="H734">
        <v>338</v>
      </c>
      <c r="I734" t="s">
        <v>60</v>
      </c>
      <c r="J734">
        <f>VLOOKUP(I734,Key!$A$1:$C$72,2,FALSE)</f>
        <v>43.066893999999998</v>
      </c>
      <c r="K734">
        <f>VLOOKUP(I734,Key!$A$1:$C$72,3,FALSE)</f>
        <v>-87.877936000000005</v>
      </c>
      <c r="L734" t="s">
        <v>65</v>
      </c>
      <c r="M734">
        <f>VLOOKUP(L734,Key!$A$1:$C$72,2,FALSE)</f>
        <v>43.060786</v>
      </c>
      <c r="N734">
        <f>VLOOKUP(L734,Key!$A$1:$C$72,3,FALSE)</f>
        <v>-87.883825999999999</v>
      </c>
      <c r="O734">
        <v>3</v>
      </c>
      <c r="P734">
        <v>0</v>
      </c>
      <c r="Q734">
        <v>0.5</v>
      </c>
      <c r="R734">
        <v>0.4</v>
      </c>
      <c r="S734">
        <v>18</v>
      </c>
      <c r="T734">
        <f t="shared" si="107"/>
        <v>-1</v>
      </c>
      <c r="U734" s="1">
        <v>42825</v>
      </c>
      <c r="V734" s="3">
        <f t="shared" si="101"/>
        <v>42795</v>
      </c>
      <c r="W734" s="4">
        <f t="shared" si="108"/>
        <v>42825</v>
      </c>
      <c r="X734" s="1" t="str">
        <f t="shared" si="102"/>
        <v>Friday</v>
      </c>
      <c r="Y734" s="2">
        <v>0.57928240740740744</v>
      </c>
      <c r="Z734" s="2">
        <f t="shared" si="103"/>
        <v>0.58333333333333326</v>
      </c>
      <c r="AA734">
        <f>1</f>
        <v>1</v>
      </c>
      <c r="AB734" s="1">
        <v>42825</v>
      </c>
      <c r="AC734" s="3">
        <f t="shared" si="104"/>
        <v>42795</v>
      </c>
      <c r="AD734" s="4">
        <f t="shared" si="109"/>
        <v>42825</v>
      </c>
      <c r="AE734" s="1" t="str">
        <f t="shared" si="105"/>
        <v>Friday</v>
      </c>
      <c r="AF734" s="2">
        <v>0.58148148148148149</v>
      </c>
      <c r="AG734" s="2">
        <f t="shared" si="106"/>
        <v>0.58333333333333326</v>
      </c>
      <c r="AH734" t="s">
        <v>27</v>
      </c>
    </row>
    <row r="735" spans="1:34" x14ac:dyDescent="0.25">
      <c r="A735">
        <v>1255543</v>
      </c>
      <c r="B735" t="s">
        <v>20</v>
      </c>
      <c r="C735" t="s">
        <v>113</v>
      </c>
      <c r="D735" t="s">
        <v>22</v>
      </c>
      <c r="E735">
        <v>53105</v>
      </c>
      <c r="F735" t="s">
        <v>23</v>
      </c>
      <c r="G735" t="s">
        <v>96</v>
      </c>
      <c r="H735">
        <v>228</v>
      </c>
      <c r="I735" t="s">
        <v>67</v>
      </c>
      <c r="J735">
        <f>VLOOKUP(I735,Key!$A$1:$C$72,2,FALSE)</f>
        <v>43.074890000000003</v>
      </c>
      <c r="K735">
        <f>VLOOKUP(I735,Key!$A$1:$C$72,3,FALSE)</f>
        <v>-87.882810000000006</v>
      </c>
      <c r="L735" t="s">
        <v>63</v>
      </c>
      <c r="M735">
        <f>VLOOKUP(L735,Key!$A$1:$C$72,2,FALSE)</f>
        <v>43.078530000000001</v>
      </c>
      <c r="N735">
        <f>VLOOKUP(L735,Key!$A$1:$C$72,3,FALSE)</f>
        <v>-87.882620000000003</v>
      </c>
      <c r="O735">
        <v>2</v>
      </c>
      <c r="P735">
        <v>0</v>
      </c>
      <c r="Q735">
        <v>0.3</v>
      </c>
      <c r="R735">
        <v>0.3</v>
      </c>
      <c r="S735">
        <v>12</v>
      </c>
      <c r="T735">
        <f t="shared" si="107"/>
        <v>-1</v>
      </c>
      <c r="U735" s="1">
        <v>42809</v>
      </c>
      <c r="V735" s="3">
        <f t="shared" si="101"/>
        <v>42795</v>
      </c>
      <c r="W735" s="4">
        <f t="shared" si="108"/>
        <v>42809</v>
      </c>
      <c r="X735" s="1" t="str">
        <f t="shared" si="102"/>
        <v>Wednesday</v>
      </c>
      <c r="Y735" s="2">
        <v>0.87790509259259253</v>
      </c>
      <c r="Z735" s="2">
        <f t="shared" si="103"/>
        <v>0.875</v>
      </c>
      <c r="AA735">
        <f>1</f>
        <v>1</v>
      </c>
      <c r="AB735" s="1">
        <v>42809</v>
      </c>
      <c r="AC735" s="3">
        <f t="shared" si="104"/>
        <v>42795</v>
      </c>
      <c r="AD735" s="4">
        <f t="shared" si="109"/>
        <v>42809</v>
      </c>
      <c r="AE735" s="1" t="str">
        <f t="shared" si="105"/>
        <v>Wednesday</v>
      </c>
      <c r="AF735" s="2">
        <v>0.87937500000000002</v>
      </c>
      <c r="AG735" s="2">
        <f t="shared" si="106"/>
        <v>0.875</v>
      </c>
      <c r="AH735" t="s">
        <v>27</v>
      </c>
    </row>
    <row r="736" spans="1:34" x14ac:dyDescent="0.25">
      <c r="A736">
        <v>1257756</v>
      </c>
      <c r="B736" t="s">
        <v>20</v>
      </c>
      <c r="C736" t="s">
        <v>28</v>
      </c>
      <c r="D736" t="s">
        <v>22</v>
      </c>
      <c r="E736">
        <v>53204</v>
      </c>
      <c r="F736" t="s">
        <v>23</v>
      </c>
      <c r="G736" t="s">
        <v>24</v>
      </c>
      <c r="H736">
        <v>307</v>
      </c>
      <c r="I736" t="s">
        <v>70</v>
      </c>
      <c r="J736">
        <f>VLOOKUP(I736,Key!$A$1:$C$72,2,FALSE)</f>
        <v>43.053040000000003</v>
      </c>
      <c r="K736">
        <f>VLOOKUP(I736,Key!$A$1:$C$72,3,FALSE)</f>
        <v>-87.897660000000002</v>
      </c>
      <c r="L736" t="s">
        <v>41</v>
      </c>
      <c r="M736">
        <f>VLOOKUP(L736,Key!$A$1:$C$72,2,FALSE)</f>
        <v>43.04824</v>
      </c>
      <c r="N736">
        <f>VLOOKUP(L736,Key!$A$1:$C$72,3,FALSE)</f>
        <v>-87.904970000000006</v>
      </c>
      <c r="O736">
        <v>6</v>
      </c>
      <c r="P736">
        <v>0</v>
      </c>
      <c r="Q736">
        <v>0.9</v>
      </c>
      <c r="R736">
        <v>0.9</v>
      </c>
      <c r="S736">
        <v>36</v>
      </c>
      <c r="T736">
        <f t="shared" si="107"/>
        <v>-1</v>
      </c>
      <c r="U736" s="1">
        <v>42810</v>
      </c>
      <c r="V736" s="3">
        <f t="shared" si="101"/>
        <v>42795</v>
      </c>
      <c r="W736" s="4">
        <f t="shared" si="108"/>
        <v>42810</v>
      </c>
      <c r="X736" s="1" t="str">
        <f t="shared" si="102"/>
        <v>Thursday</v>
      </c>
      <c r="Y736" s="2">
        <v>0.73747685185185186</v>
      </c>
      <c r="Z736" s="2">
        <f t="shared" si="103"/>
        <v>0.75</v>
      </c>
      <c r="AA736">
        <f>1</f>
        <v>1</v>
      </c>
      <c r="AB736" s="1">
        <v>42810</v>
      </c>
      <c r="AC736" s="3">
        <f t="shared" si="104"/>
        <v>42795</v>
      </c>
      <c r="AD736" s="4">
        <f t="shared" si="109"/>
        <v>42810</v>
      </c>
      <c r="AE736" s="1" t="str">
        <f t="shared" si="105"/>
        <v>Thursday</v>
      </c>
      <c r="AF736" s="2">
        <v>0.74131944444444453</v>
      </c>
      <c r="AG736" s="2">
        <f t="shared" si="106"/>
        <v>0.75</v>
      </c>
      <c r="AH736" t="s">
        <v>27</v>
      </c>
    </row>
    <row r="737" spans="1:34" x14ac:dyDescent="0.25">
      <c r="A737">
        <v>1260485</v>
      </c>
      <c r="B737" t="s">
        <v>20</v>
      </c>
      <c r="C737" t="s">
        <v>101</v>
      </c>
      <c r="D737" t="s">
        <v>22</v>
      </c>
      <c r="E737">
        <v>53211</v>
      </c>
      <c r="F737" t="s">
        <v>23</v>
      </c>
      <c r="G737" t="s">
        <v>24</v>
      </c>
      <c r="H737">
        <v>11168</v>
      </c>
      <c r="I737" t="s">
        <v>69</v>
      </c>
      <c r="J737">
        <f>VLOOKUP(I737,Key!$A$1:$C$72,2,FALSE)</f>
        <v>43.048200000000001</v>
      </c>
      <c r="K737">
        <f>VLOOKUP(I737,Key!$A$1:$C$72,3,FALSE)</f>
        <v>-87.900859999999994</v>
      </c>
      <c r="L737" t="s">
        <v>43</v>
      </c>
      <c r="M737">
        <f>VLOOKUP(L737,Key!$A$1:$C$72,2,FALSE)</f>
        <v>43.03886</v>
      </c>
      <c r="N737">
        <f>VLOOKUP(L737,Key!$A$1:$C$72,3,FALSE)</f>
        <v>-87.902720000000002</v>
      </c>
      <c r="O737">
        <v>6</v>
      </c>
      <c r="P737">
        <v>0</v>
      </c>
      <c r="Q737">
        <v>0.9</v>
      </c>
      <c r="R737">
        <v>0.9</v>
      </c>
      <c r="S737">
        <v>36</v>
      </c>
      <c r="T737">
        <f t="shared" si="107"/>
        <v>-1</v>
      </c>
      <c r="U737" s="1">
        <v>42800</v>
      </c>
      <c r="V737" s="3">
        <f t="shared" si="101"/>
        <v>42795</v>
      </c>
      <c r="W737" s="4">
        <f t="shared" si="108"/>
        <v>42800</v>
      </c>
      <c r="X737" s="1" t="str">
        <f t="shared" si="102"/>
        <v>Monday</v>
      </c>
      <c r="Y737" s="2">
        <v>0.33572916666666663</v>
      </c>
      <c r="Z737" s="2">
        <f t="shared" si="103"/>
        <v>0.33333333333333331</v>
      </c>
      <c r="AA737">
        <f>1</f>
        <v>1</v>
      </c>
      <c r="AB737" s="1">
        <v>42800</v>
      </c>
      <c r="AC737" s="3">
        <f t="shared" si="104"/>
        <v>42795</v>
      </c>
      <c r="AD737" s="4">
        <f t="shared" si="109"/>
        <v>42800</v>
      </c>
      <c r="AE737" s="1" t="str">
        <f t="shared" si="105"/>
        <v>Monday</v>
      </c>
      <c r="AF737" s="2">
        <v>0.34017361111111111</v>
      </c>
      <c r="AG737" s="2">
        <f t="shared" si="106"/>
        <v>0.33333333333333331</v>
      </c>
      <c r="AH737" t="s">
        <v>27</v>
      </c>
    </row>
    <row r="738" spans="1:34" x14ac:dyDescent="0.25">
      <c r="A738">
        <v>1260485</v>
      </c>
      <c r="B738" t="s">
        <v>20</v>
      </c>
      <c r="C738" t="s">
        <v>101</v>
      </c>
      <c r="D738" t="s">
        <v>22</v>
      </c>
      <c r="E738">
        <v>53211</v>
      </c>
      <c r="F738" t="s">
        <v>23</v>
      </c>
      <c r="G738" t="s">
        <v>24</v>
      </c>
      <c r="H738">
        <v>271</v>
      </c>
      <c r="I738" t="s">
        <v>69</v>
      </c>
      <c r="J738">
        <f>VLOOKUP(I738,Key!$A$1:$C$72,2,FALSE)</f>
        <v>43.048200000000001</v>
      </c>
      <c r="K738">
        <f>VLOOKUP(I738,Key!$A$1:$C$72,3,FALSE)</f>
        <v>-87.900859999999994</v>
      </c>
      <c r="L738" t="s">
        <v>43</v>
      </c>
      <c r="M738">
        <f>VLOOKUP(L738,Key!$A$1:$C$72,2,FALSE)</f>
        <v>43.03886</v>
      </c>
      <c r="N738">
        <f>VLOOKUP(L738,Key!$A$1:$C$72,3,FALSE)</f>
        <v>-87.902720000000002</v>
      </c>
      <c r="O738">
        <v>4</v>
      </c>
      <c r="P738">
        <v>0</v>
      </c>
      <c r="Q738">
        <v>0.6</v>
      </c>
      <c r="R738">
        <v>0.6</v>
      </c>
      <c r="S738">
        <v>24</v>
      </c>
      <c r="T738">
        <f t="shared" si="107"/>
        <v>-1</v>
      </c>
      <c r="U738" s="1">
        <v>42818</v>
      </c>
      <c r="V738" s="3">
        <f t="shared" si="101"/>
        <v>42795</v>
      </c>
      <c r="W738" s="4">
        <f t="shared" si="108"/>
        <v>42818</v>
      </c>
      <c r="X738" s="1" t="str">
        <f t="shared" si="102"/>
        <v>Friday</v>
      </c>
      <c r="Y738" s="2">
        <v>0.31957175925925924</v>
      </c>
      <c r="Z738" s="2">
        <f t="shared" si="103"/>
        <v>0.33333333333333331</v>
      </c>
      <c r="AA738">
        <f>1</f>
        <v>1</v>
      </c>
      <c r="AB738" s="1">
        <v>42818</v>
      </c>
      <c r="AC738" s="3">
        <f t="shared" si="104"/>
        <v>42795</v>
      </c>
      <c r="AD738" s="4">
        <f t="shared" si="109"/>
        <v>42818</v>
      </c>
      <c r="AE738" s="1" t="str">
        <f t="shared" si="105"/>
        <v>Friday</v>
      </c>
      <c r="AF738" s="2">
        <v>0.32283564814814814</v>
      </c>
      <c r="AG738" s="2">
        <f t="shared" si="106"/>
        <v>0.33333333333333331</v>
      </c>
      <c r="AH738" t="s">
        <v>27</v>
      </c>
    </row>
    <row r="739" spans="1:34" x14ac:dyDescent="0.25">
      <c r="A739">
        <v>1269318</v>
      </c>
      <c r="B739" t="s">
        <v>20</v>
      </c>
      <c r="C739" t="s">
        <v>28</v>
      </c>
      <c r="D739" t="s">
        <v>22</v>
      </c>
      <c r="E739">
        <v>53204</v>
      </c>
      <c r="F739" t="s">
        <v>23</v>
      </c>
      <c r="G739" t="s">
        <v>24</v>
      </c>
      <c r="H739">
        <v>5506</v>
      </c>
      <c r="I739" t="s">
        <v>40</v>
      </c>
      <c r="J739">
        <f>VLOOKUP(I739,Key!$A$1:$C$72,2,FALSE)</f>
        <v>43.031480000000002</v>
      </c>
      <c r="K739">
        <f>VLOOKUP(I739,Key!$A$1:$C$72,3,FALSE)</f>
        <v>-87.908169999999998</v>
      </c>
      <c r="L739" t="s">
        <v>31</v>
      </c>
      <c r="M739">
        <f>VLOOKUP(L739,Key!$A$1:$C$72,2,FALSE)</f>
        <v>43.03519</v>
      </c>
      <c r="N739">
        <f>VLOOKUP(L739,Key!$A$1:$C$72,3,FALSE)</f>
        <v>-87.907390000000007</v>
      </c>
      <c r="O739">
        <v>2</v>
      </c>
      <c r="P739">
        <v>0</v>
      </c>
      <c r="Q739">
        <v>0.3</v>
      </c>
      <c r="R739">
        <v>0.3</v>
      </c>
      <c r="S739">
        <v>12</v>
      </c>
      <c r="T739">
        <f t="shared" si="107"/>
        <v>-1</v>
      </c>
      <c r="U739" s="1">
        <v>42795</v>
      </c>
      <c r="V739" s="3">
        <f t="shared" si="101"/>
        <v>42795</v>
      </c>
      <c r="W739" s="4">
        <f t="shared" si="108"/>
        <v>42795</v>
      </c>
      <c r="X739" s="1" t="str">
        <f t="shared" si="102"/>
        <v>Wednesday</v>
      </c>
      <c r="Y739" s="2">
        <v>0.52993055555555557</v>
      </c>
      <c r="Z739" s="2">
        <f t="shared" si="103"/>
        <v>0.54166666666666663</v>
      </c>
      <c r="AA739">
        <f>1</f>
        <v>1</v>
      </c>
      <c r="AB739" s="1">
        <v>42795</v>
      </c>
      <c r="AC739" s="3">
        <f t="shared" si="104"/>
        <v>42795</v>
      </c>
      <c r="AD739" s="4">
        <f t="shared" si="109"/>
        <v>42795</v>
      </c>
      <c r="AE739" s="1" t="str">
        <f t="shared" si="105"/>
        <v>Wednesday</v>
      </c>
      <c r="AF739" s="2">
        <v>0.53148148148148155</v>
      </c>
      <c r="AG739" s="2">
        <f t="shared" si="106"/>
        <v>0.54166666666666663</v>
      </c>
      <c r="AH739" t="s">
        <v>27</v>
      </c>
    </row>
    <row r="740" spans="1:34" x14ac:dyDescent="0.25">
      <c r="A740">
        <v>1269318</v>
      </c>
      <c r="B740" t="s">
        <v>20</v>
      </c>
      <c r="C740" t="s">
        <v>28</v>
      </c>
      <c r="D740" t="s">
        <v>22</v>
      </c>
      <c r="E740">
        <v>53204</v>
      </c>
      <c r="F740" t="s">
        <v>23</v>
      </c>
      <c r="G740" t="s">
        <v>24</v>
      </c>
      <c r="H740">
        <v>5452</v>
      </c>
      <c r="I740" t="s">
        <v>39</v>
      </c>
      <c r="J740">
        <f>VLOOKUP(I740,Key!$A$1:$C$72,2,FALSE)</f>
        <v>43.03913</v>
      </c>
      <c r="K740">
        <f>VLOOKUP(I740,Key!$A$1:$C$72,3,FALSE)</f>
        <v>-87.916150000000002</v>
      </c>
      <c r="L740" t="s">
        <v>72</v>
      </c>
      <c r="M740">
        <f>VLOOKUP(L740,Key!$A$1:$C$72,2,FALSE)</f>
        <v>43.02948</v>
      </c>
      <c r="N740">
        <f>VLOOKUP(L740,Key!$A$1:$C$72,3,FALSE)</f>
        <v>-87.912819999999996</v>
      </c>
      <c r="O740">
        <v>12</v>
      </c>
      <c r="P740">
        <v>0</v>
      </c>
      <c r="Q740">
        <v>1.8</v>
      </c>
      <c r="R740">
        <v>1.7</v>
      </c>
      <c r="S740">
        <v>72</v>
      </c>
      <c r="T740">
        <f t="shared" si="107"/>
        <v>-1</v>
      </c>
      <c r="U740" s="1">
        <v>42808</v>
      </c>
      <c r="V740" s="3">
        <f t="shared" si="101"/>
        <v>42795</v>
      </c>
      <c r="W740" s="4">
        <f t="shared" si="108"/>
        <v>42808</v>
      </c>
      <c r="X740" s="1" t="str">
        <f t="shared" si="102"/>
        <v>Tuesday</v>
      </c>
      <c r="Y740" s="2">
        <v>0.6658680555555555</v>
      </c>
      <c r="Z740" s="2">
        <f t="shared" si="103"/>
        <v>0.66666666666666663</v>
      </c>
      <c r="AA740">
        <f>1</f>
        <v>1</v>
      </c>
      <c r="AB740" s="1">
        <v>42808</v>
      </c>
      <c r="AC740" s="3">
        <f t="shared" si="104"/>
        <v>42795</v>
      </c>
      <c r="AD740" s="4">
        <f t="shared" si="109"/>
        <v>42808</v>
      </c>
      <c r="AE740" s="1" t="str">
        <f t="shared" si="105"/>
        <v>Tuesday</v>
      </c>
      <c r="AF740" s="2">
        <v>0.67399305555555555</v>
      </c>
      <c r="AG740" s="2">
        <f t="shared" si="106"/>
        <v>0.66666666666666663</v>
      </c>
      <c r="AH740" t="s">
        <v>27</v>
      </c>
    </row>
    <row r="741" spans="1:34" x14ac:dyDescent="0.25">
      <c r="A741">
        <v>1273234</v>
      </c>
      <c r="B741" t="s">
        <v>20</v>
      </c>
      <c r="C741" t="s">
        <v>135</v>
      </c>
      <c r="D741" t="s">
        <v>46</v>
      </c>
      <c r="E741">
        <v>60014</v>
      </c>
      <c r="F741" t="s">
        <v>23</v>
      </c>
      <c r="G741" t="s">
        <v>107</v>
      </c>
      <c r="H741">
        <v>6</v>
      </c>
      <c r="I741" t="s">
        <v>85</v>
      </c>
      <c r="J741">
        <f>VLOOKUP(I741,Key!$A$1:$C$72,2,FALSE)</f>
        <v>43.041646999999998</v>
      </c>
      <c r="K741">
        <f>VLOOKUP(I741,Key!$A$1:$C$72,3,FALSE)</f>
        <v>-87.927257999999995</v>
      </c>
      <c r="L741" t="s">
        <v>66</v>
      </c>
      <c r="M741">
        <f>VLOOKUP(L741,Key!$A$1:$C$72,2,FALSE)</f>
        <v>43.060155999999999</v>
      </c>
      <c r="N741">
        <f>VLOOKUP(L741,Key!$A$1:$C$72,3,FALSE)</f>
        <v>-87.881258000000003</v>
      </c>
      <c r="O741">
        <v>27</v>
      </c>
      <c r="P741">
        <v>0</v>
      </c>
      <c r="Q741">
        <v>4.0999999999999996</v>
      </c>
      <c r="R741">
        <v>3.8</v>
      </c>
      <c r="S741">
        <v>162</v>
      </c>
      <c r="T741">
        <f t="shared" si="107"/>
        <v>-1</v>
      </c>
      <c r="U741" s="1">
        <v>42825</v>
      </c>
      <c r="V741" s="3">
        <f t="shared" si="101"/>
        <v>42795</v>
      </c>
      <c r="W741" s="4">
        <f t="shared" si="108"/>
        <v>42825</v>
      </c>
      <c r="X741" s="1" t="str">
        <f t="shared" si="102"/>
        <v>Friday</v>
      </c>
      <c r="Y741" s="2">
        <v>0.74982638888888886</v>
      </c>
      <c r="Z741" s="2">
        <f t="shared" si="103"/>
        <v>0.75</v>
      </c>
      <c r="AA741">
        <f>1</f>
        <v>1</v>
      </c>
      <c r="AB741" s="1">
        <v>42825</v>
      </c>
      <c r="AC741" s="3">
        <f t="shared" si="104"/>
        <v>42795</v>
      </c>
      <c r="AD741" s="4">
        <f t="shared" si="109"/>
        <v>42825</v>
      </c>
      <c r="AE741" s="1" t="str">
        <f t="shared" si="105"/>
        <v>Friday</v>
      </c>
      <c r="AF741" s="2">
        <v>0.7680555555555556</v>
      </c>
      <c r="AG741" s="2">
        <f t="shared" si="106"/>
        <v>0.75</v>
      </c>
      <c r="AH741" t="s">
        <v>27</v>
      </c>
    </row>
    <row r="742" spans="1:34" x14ac:dyDescent="0.25">
      <c r="A742">
        <v>1273234</v>
      </c>
      <c r="B742" t="s">
        <v>20</v>
      </c>
      <c r="C742" t="s">
        <v>135</v>
      </c>
      <c r="D742" t="s">
        <v>46</v>
      </c>
      <c r="E742">
        <v>60014</v>
      </c>
      <c r="F742" t="s">
        <v>23</v>
      </c>
      <c r="G742" t="s">
        <v>107</v>
      </c>
      <c r="H742">
        <v>5450</v>
      </c>
      <c r="I742" t="s">
        <v>60</v>
      </c>
      <c r="J742">
        <f>VLOOKUP(I742,Key!$A$1:$C$72,2,FALSE)</f>
        <v>43.066893999999998</v>
      </c>
      <c r="K742">
        <f>VLOOKUP(I742,Key!$A$1:$C$72,3,FALSE)</f>
        <v>-87.877936000000005</v>
      </c>
      <c r="L742" t="s">
        <v>74</v>
      </c>
      <c r="M742">
        <f>VLOOKUP(L742,Key!$A$1:$C$72,2,FALSE)</f>
        <v>43.040154000000001</v>
      </c>
      <c r="N742">
        <f>VLOOKUP(L742,Key!$A$1:$C$72,3,FALSE)</f>
        <v>-87.932113000000001</v>
      </c>
      <c r="O742">
        <v>33</v>
      </c>
      <c r="P742">
        <v>0</v>
      </c>
      <c r="Q742">
        <v>5</v>
      </c>
      <c r="R742">
        <v>4.7</v>
      </c>
      <c r="S742">
        <v>198</v>
      </c>
      <c r="T742">
        <f t="shared" si="107"/>
        <v>-1</v>
      </c>
      <c r="U742" s="1">
        <v>42825</v>
      </c>
      <c r="V742" s="3">
        <f t="shared" si="101"/>
        <v>42795</v>
      </c>
      <c r="W742" s="4">
        <f t="shared" si="108"/>
        <v>42825</v>
      </c>
      <c r="X742" s="1" t="str">
        <f t="shared" si="102"/>
        <v>Friday</v>
      </c>
      <c r="Y742" s="2">
        <v>0.81554398148148144</v>
      </c>
      <c r="Z742" s="2">
        <f t="shared" si="103"/>
        <v>0.83333333333333326</v>
      </c>
      <c r="AA742">
        <f>1</f>
        <v>1</v>
      </c>
      <c r="AB742" s="1">
        <v>42825</v>
      </c>
      <c r="AC742" s="3">
        <f t="shared" si="104"/>
        <v>42795</v>
      </c>
      <c r="AD742" s="4">
        <f t="shared" si="109"/>
        <v>42825</v>
      </c>
      <c r="AE742" s="1" t="str">
        <f t="shared" si="105"/>
        <v>Friday</v>
      </c>
      <c r="AF742" s="2">
        <v>0.83876157407407403</v>
      </c>
      <c r="AG742" s="2">
        <f t="shared" si="106"/>
        <v>0.83333333333333326</v>
      </c>
      <c r="AH742" t="s">
        <v>27</v>
      </c>
    </row>
    <row r="743" spans="1:34" x14ac:dyDescent="0.25">
      <c r="A743">
        <v>1276651</v>
      </c>
      <c r="B743" t="s">
        <v>20</v>
      </c>
      <c r="C743" t="s">
        <v>28</v>
      </c>
      <c r="D743" t="s">
        <v>22</v>
      </c>
      <c r="E743">
        <v>53211</v>
      </c>
      <c r="F743" t="s">
        <v>23</v>
      </c>
      <c r="G743" t="s">
        <v>24</v>
      </c>
      <c r="H743">
        <v>19</v>
      </c>
      <c r="I743" t="s">
        <v>87</v>
      </c>
      <c r="J743">
        <f>VLOOKUP(I743,Key!$A$1:$C$72,2,FALSE)</f>
        <v>43.077359999999999</v>
      </c>
      <c r="K743">
        <f>VLOOKUP(I743,Key!$A$1:$C$72,3,FALSE)</f>
        <v>-87.880769999999998</v>
      </c>
      <c r="L743" t="s">
        <v>50</v>
      </c>
      <c r="M743">
        <f>VLOOKUP(L743,Key!$A$1:$C$72,2,FALSE)</f>
        <v>43.052549999999997</v>
      </c>
      <c r="N743">
        <f>VLOOKUP(L743,Key!$A$1:$C$72,3,FALSE)</f>
        <v>-87.909329999999997</v>
      </c>
      <c r="O743">
        <v>16</v>
      </c>
      <c r="P743">
        <v>0</v>
      </c>
      <c r="Q743">
        <v>2.4</v>
      </c>
      <c r="R743">
        <v>2.2999999999999998</v>
      </c>
      <c r="S743">
        <v>96</v>
      </c>
      <c r="T743">
        <f t="shared" si="107"/>
        <v>-1</v>
      </c>
      <c r="U743" s="1">
        <v>42822</v>
      </c>
      <c r="V743" s="3">
        <f t="shared" si="101"/>
        <v>42795</v>
      </c>
      <c r="W743" s="4">
        <f t="shared" si="108"/>
        <v>42822</v>
      </c>
      <c r="X743" s="1" t="str">
        <f t="shared" si="102"/>
        <v>Tuesday</v>
      </c>
      <c r="Y743" s="2">
        <v>0.30548611111111112</v>
      </c>
      <c r="Z743" s="2">
        <f t="shared" si="103"/>
        <v>0.29166666666666663</v>
      </c>
      <c r="AA743">
        <f>1</f>
        <v>1</v>
      </c>
      <c r="AB743" s="1">
        <v>42822</v>
      </c>
      <c r="AC743" s="3">
        <f t="shared" si="104"/>
        <v>42795</v>
      </c>
      <c r="AD743" s="4">
        <f t="shared" si="109"/>
        <v>42822</v>
      </c>
      <c r="AE743" s="1" t="str">
        <f t="shared" si="105"/>
        <v>Tuesday</v>
      </c>
      <c r="AF743" s="2">
        <v>0.31613425925925925</v>
      </c>
      <c r="AG743" s="2">
        <f t="shared" si="106"/>
        <v>0.33333333333333331</v>
      </c>
      <c r="AH743" t="s">
        <v>27</v>
      </c>
    </row>
    <row r="744" spans="1:34" x14ac:dyDescent="0.25">
      <c r="A744">
        <v>1276651</v>
      </c>
      <c r="B744" t="s">
        <v>20</v>
      </c>
      <c r="C744" t="s">
        <v>28</v>
      </c>
      <c r="D744" t="s">
        <v>22</v>
      </c>
      <c r="E744">
        <v>53211</v>
      </c>
      <c r="F744" t="s">
        <v>23</v>
      </c>
      <c r="G744" t="s">
        <v>24</v>
      </c>
      <c r="H744">
        <v>976</v>
      </c>
      <c r="I744" t="s">
        <v>87</v>
      </c>
      <c r="J744">
        <f>VLOOKUP(I744,Key!$A$1:$C$72,2,FALSE)</f>
        <v>43.077359999999999</v>
      </c>
      <c r="K744">
        <f>VLOOKUP(I744,Key!$A$1:$C$72,3,FALSE)</f>
        <v>-87.880769999999998</v>
      </c>
      <c r="L744" t="s">
        <v>50</v>
      </c>
      <c r="M744">
        <f>VLOOKUP(L744,Key!$A$1:$C$72,2,FALSE)</f>
        <v>43.052549999999997</v>
      </c>
      <c r="N744">
        <f>VLOOKUP(L744,Key!$A$1:$C$72,3,FALSE)</f>
        <v>-87.909329999999997</v>
      </c>
      <c r="O744">
        <v>18</v>
      </c>
      <c r="P744">
        <v>0</v>
      </c>
      <c r="Q744">
        <v>2.7</v>
      </c>
      <c r="R744">
        <v>2.6</v>
      </c>
      <c r="S744">
        <v>108</v>
      </c>
      <c r="T744">
        <f t="shared" si="107"/>
        <v>-1</v>
      </c>
      <c r="U744" s="1">
        <v>42817</v>
      </c>
      <c r="V744" s="3">
        <f t="shared" si="101"/>
        <v>42795</v>
      </c>
      <c r="W744" s="4">
        <f t="shared" si="108"/>
        <v>42817</v>
      </c>
      <c r="X744" s="1" t="str">
        <f t="shared" si="102"/>
        <v>Thursday</v>
      </c>
      <c r="Y744" s="2">
        <v>0.32574074074074072</v>
      </c>
      <c r="Z744" s="2">
        <f t="shared" si="103"/>
        <v>0.33333333333333331</v>
      </c>
      <c r="AA744">
        <f>1</f>
        <v>1</v>
      </c>
      <c r="AB744" s="1">
        <v>42817</v>
      </c>
      <c r="AC744" s="3">
        <f t="shared" si="104"/>
        <v>42795</v>
      </c>
      <c r="AD744" s="4">
        <f t="shared" si="109"/>
        <v>42817</v>
      </c>
      <c r="AE744" s="1" t="str">
        <f t="shared" si="105"/>
        <v>Thursday</v>
      </c>
      <c r="AF744" s="2">
        <v>0.33879629629629626</v>
      </c>
      <c r="AG744" s="2">
        <f t="shared" si="106"/>
        <v>0.33333333333333331</v>
      </c>
      <c r="AH744" t="s">
        <v>27</v>
      </c>
    </row>
    <row r="745" spans="1:34" x14ac:dyDescent="0.25">
      <c r="A745">
        <v>1276651</v>
      </c>
      <c r="B745" t="s">
        <v>20</v>
      </c>
      <c r="C745" t="s">
        <v>28</v>
      </c>
      <c r="D745" t="s">
        <v>22</v>
      </c>
      <c r="E745">
        <v>53211</v>
      </c>
      <c r="F745" t="s">
        <v>23</v>
      </c>
      <c r="G745" t="s">
        <v>24</v>
      </c>
      <c r="H745">
        <v>11105</v>
      </c>
      <c r="I745" t="s">
        <v>87</v>
      </c>
      <c r="J745">
        <f>VLOOKUP(I745,Key!$A$1:$C$72,2,FALSE)</f>
        <v>43.077359999999999</v>
      </c>
      <c r="K745">
        <f>VLOOKUP(I745,Key!$A$1:$C$72,3,FALSE)</f>
        <v>-87.880769999999998</v>
      </c>
      <c r="L745" t="s">
        <v>65</v>
      </c>
      <c r="M745">
        <f>VLOOKUP(L745,Key!$A$1:$C$72,2,FALSE)</f>
        <v>43.060786</v>
      </c>
      <c r="N745">
        <f>VLOOKUP(L745,Key!$A$1:$C$72,3,FALSE)</f>
        <v>-87.883825999999999</v>
      </c>
      <c r="O745">
        <v>9</v>
      </c>
      <c r="P745">
        <v>0</v>
      </c>
      <c r="Q745">
        <v>1.4</v>
      </c>
      <c r="R745">
        <v>1.3</v>
      </c>
      <c r="S745">
        <v>54</v>
      </c>
      <c r="T745">
        <f t="shared" si="107"/>
        <v>-1</v>
      </c>
      <c r="U745" s="1">
        <v>42801</v>
      </c>
      <c r="V745" s="3">
        <f t="shared" si="101"/>
        <v>42795</v>
      </c>
      <c r="W745" s="4">
        <f t="shared" si="108"/>
        <v>42801</v>
      </c>
      <c r="X745" s="1" t="str">
        <f t="shared" si="102"/>
        <v>Tuesday</v>
      </c>
      <c r="Y745" s="2">
        <v>0.90717592592592589</v>
      </c>
      <c r="Z745" s="2">
        <f t="shared" si="103"/>
        <v>0.91666666666666663</v>
      </c>
      <c r="AA745">
        <f>1</f>
        <v>1</v>
      </c>
      <c r="AB745" s="1">
        <v>42801</v>
      </c>
      <c r="AC745" s="3">
        <f t="shared" si="104"/>
        <v>42795</v>
      </c>
      <c r="AD745" s="4">
        <f t="shared" si="109"/>
        <v>42801</v>
      </c>
      <c r="AE745" s="1" t="str">
        <f t="shared" si="105"/>
        <v>Tuesday</v>
      </c>
      <c r="AF745" s="2">
        <v>0.91349537037037043</v>
      </c>
      <c r="AG745" s="2">
        <f t="shared" si="106"/>
        <v>0.91666666666666663</v>
      </c>
      <c r="AH745" t="s">
        <v>27</v>
      </c>
    </row>
    <row r="746" spans="1:34" x14ac:dyDescent="0.25">
      <c r="A746">
        <v>1276651</v>
      </c>
      <c r="B746" t="s">
        <v>20</v>
      </c>
      <c r="C746" t="s">
        <v>28</v>
      </c>
      <c r="D746" t="s">
        <v>22</v>
      </c>
      <c r="E746">
        <v>53211</v>
      </c>
      <c r="F746" t="s">
        <v>23</v>
      </c>
      <c r="G746" t="s">
        <v>24</v>
      </c>
      <c r="H746">
        <v>976</v>
      </c>
      <c r="I746" t="s">
        <v>87</v>
      </c>
      <c r="J746">
        <f>VLOOKUP(I746,Key!$A$1:$C$72,2,FALSE)</f>
        <v>43.077359999999999</v>
      </c>
      <c r="K746">
        <f>VLOOKUP(I746,Key!$A$1:$C$72,3,FALSE)</f>
        <v>-87.880769999999998</v>
      </c>
      <c r="L746" t="s">
        <v>50</v>
      </c>
      <c r="M746">
        <f>VLOOKUP(L746,Key!$A$1:$C$72,2,FALSE)</f>
        <v>43.052549999999997</v>
      </c>
      <c r="N746">
        <f>VLOOKUP(L746,Key!$A$1:$C$72,3,FALSE)</f>
        <v>-87.909329999999997</v>
      </c>
      <c r="O746">
        <v>17</v>
      </c>
      <c r="P746">
        <v>0</v>
      </c>
      <c r="Q746">
        <v>2.6</v>
      </c>
      <c r="R746">
        <v>2.4</v>
      </c>
      <c r="S746">
        <v>102</v>
      </c>
      <c r="T746">
        <f t="shared" si="107"/>
        <v>-1</v>
      </c>
      <c r="U746" s="1">
        <v>42805</v>
      </c>
      <c r="V746" s="3">
        <f t="shared" si="101"/>
        <v>42795</v>
      </c>
      <c r="W746" s="4">
        <f t="shared" si="108"/>
        <v>42805</v>
      </c>
      <c r="X746" s="1" t="str">
        <f t="shared" si="102"/>
        <v>Saturday</v>
      </c>
      <c r="Y746" s="2">
        <v>0.38584490740740746</v>
      </c>
      <c r="Z746" s="2">
        <f t="shared" si="103"/>
        <v>0.375</v>
      </c>
      <c r="AA746">
        <f>1</f>
        <v>1</v>
      </c>
      <c r="AB746" s="1">
        <v>42805</v>
      </c>
      <c r="AC746" s="3">
        <f t="shared" si="104"/>
        <v>42795</v>
      </c>
      <c r="AD746" s="4">
        <f t="shared" si="109"/>
        <v>42805</v>
      </c>
      <c r="AE746" s="1" t="str">
        <f t="shared" si="105"/>
        <v>Saturday</v>
      </c>
      <c r="AF746" s="2">
        <v>0.39767361111111116</v>
      </c>
      <c r="AG746" s="2">
        <f t="shared" si="106"/>
        <v>0.41666666666666663</v>
      </c>
      <c r="AH746" t="s">
        <v>27</v>
      </c>
    </row>
    <row r="747" spans="1:34" x14ac:dyDescent="0.25">
      <c r="A747">
        <v>1279843</v>
      </c>
      <c r="B747" t="s">
        <v>20</v>
      </c>
      <c r="C747" t="s">
        <v>28</v>
      </c>
      <c r="D747" t="s">
        <v>22</v>
      </c>
      <c r="E747">
        <v>53211</v>
      </c>
      <c r="F747" t="s">
        <v>23</v>
      </c>
      <c r="G747" t="s">
        <v>24</v>
      </c>
      <c r="H747">
        <v>5432</v>
      </c>
      <c r="I747" t="s">
        <v>60</v>
      </c>
      <c r="J747">
        <f>VLOOKUP(I747,Key!$A$1:$C$72,2,FALSE)</f>
        <v>43.066893999999998</v>
      </c>
      <c r="K747">
        <f>VLOOKUP(I747,Key!$A$1:$C$72,3,FALSE)</f>
        <v>-87.877936000000005</v>
      </c>
      <c r="L747" t="s">
        <v>67</v>
      </c>
      <c r="M747">
        <f>VLOOKUP(L747,Key!$A$1:$C$72,2,FALSE)</f>
        <v>43.074890000000003</v>
      </c>
      <c r="N747">
        <f>VLOOKUP(L747,Key!$A$1:$C$72,3,FALSE)</f>
        <v>-87.882810000000006</v>
      </c>
      <c r="O747">
        <v>6</v>
      </c>
      <c r="P747">
        <v>0</v>
      </c>
      <c r="Q747">
        <v>0.9</v>
      </c>
      <c r="R747">
        <v>0.9</v>
      </c>
      <c r="S747">
        <v>36</v>
      </c>
      <c r="T747">
        <f t="shared" si="107"/>
        <v>-1</v>
      </c>
      <c r="U747" s="1">
        <v>42823</v>
      </c>
      <c r="V747" s="3">
        <f t="shared" si="101"/>
        <v>42795</v>
      </c>
      <c r="W747" s="4">
        <f t="shared" si="108"/>
        <v>42823</v>
      </c>
      <c r="X747" s="1" t="str">
        <f t="shared" si="102"/>
        <v>Wednesday</v>
      </c>
      <c r="Y747" s="2">
        <v>0.32</v>
      </c>
      <c r="Z747" s="2">
        <f t="shared" si="103"/>
        <v>0.33333333333333331</v>
      </c>
      <c r="AA747">
        <f>1</f>
        <v>1</v>
      </c>
      <c r="AB747" s="1">
        <v>42823</v>
      </c>
      <c r="AC747" s="3">
        <f t="shared" si="104"/>
        <v>42795</v>
      </c>
      <c r="AD747" s="4">
        <f t="shared" si="109"/>
        <v>42823</v>
      </c>
      <c r="AE747" s="1" t="str">
        <f t="shared" si="105"/>
        <v>Wednesday</v>
      </c>
      <c r="AF747" s="2">
        <v>0.32386574074074076</v>
      </c>
      <c r="AG747" s="2">
        <f t="shared" si="106"/>
        <v>0.33333333333333331</v>
      </c>
      <c r="AH747" t="s">
        <v>27</v>
      </c>
    </row>
    <row r="748" spans="1:34" x14ac:dyDescent="0.25">
      <c r="A748">
        <v>1298099</v>
      </c>
      <c r="B748" t="s">
        <v>20</v>
      </c>
      <c r="C748" t="s">
        <v>28</v>
      </c>
      <c r="D748" t="s">
        <v>22</v>
      </c>
      <c r="E748">
        <v>53233</v>
      </c>
      <c r="F748" t="s">
        <v>23</v>
      </c>
      <c r="G748" t="s">
        <v>24</v>
      </c>
      <c r="H748">
        <v>11046</v>
      </c>
      <c r="I748" t="s">
        <v>85</v>
      </c>
      <c r="J748">
        <f>VLOOKUP(I748,Key!$A$1:$C$72,2,FALSE)</f>
        <v>43.041646999999998</v>
      </c>
      <c r="K748">
        <f>VLOOKUP(I748,Key!$A$1:$C$72,3,FALSE)</f>
        <v>-87.927257999999995</v>
      </c>
      <c r="L748" t="s">
        <v>36</v>
      </c>
      <c r="M748">
        <f>VLOOKUP(L748,Key!$A$1:$C$72,2,FALSE)</f>
        <v>43.038580000000003</v>
      </c>
      <c r="N748">
        <f>VLOOKUP(L748,Key!$A$1:$C$72,3,FALSE)</f>
        <v>-87.90934</v>
      </c>
      <c r="O748">
        <v>8</v>
      </c>
      <c r="P748">
        <v>0</v>
      </c>
      <c r="Q748">
        <v>1.2</v>
      </c>
      <c r="R748">
        <v>1.1000000000000001</v>
      </c>
      <c r="S748">
        <v>48</v>
      </c>
      <c r="T748">
        <f t="shared" si="107"/>
        <v>-1</v>
      </c>
      <c r="U748" s="1">
        <v>42818</v>
      </c>
      <c r="V748" s="3">
        <f t="shared" si="101"/>
        <v>42795</v>
      </c>
      <c r="W748" s="4">
        <f t="shared" si="108"/>
        <v>42818</v>
      </c>
      <c r="X748" s="1" t="str">
        <f t="shared" si="102"/>
        <v>Friday</v>
      </c>
      <c r="Y748" s="2">
        <v>0.35400462962962959</v>
      </c>
      <c r="Z748" s="2">
        <f t="shared" si="103"/>
        <v>0.33333333333333331</v>
      </c>
      <c r="AA748">
        <f>1</f>
        <v>1</v>
      </c>
      <c r="AB748" s="1">
        <v>42818</v>
      </c>
      <c r="AC748" s="3">
        <f t="shared" si="104"/>
        <v>42795</v>
      </c>
      <c r="AD748" s="4">
        <f t="shared" si="109"/>
        <v>42818</v>
      </c>
      <c r="AE748" s="1" t="str">
        <f t="shared" si="105"/>
        <v>Friday</v>
      </c>
      <c r="AF748" s="2">
        <v>0.35935185185185187</v>
      </c>
      <c r="AG748" s="2">
        <f t="shared" si="106"/>
        <v>0.375</v>
      </c>
      <c r="AH748" t="s">
        <v>27</v>
      </c>
    </row>
    <row r="749" spans="1:34" x14ac:dyDescent="0.25">
      <c r="A749">
        <v>1305070</v>
      </c>
      <c r="B749" t="s">
        <v>20</v>
      </c>
      <c r="C749" t="s">
        <v>132</v>
      </c>
      <c r="D749" t="s">
        <v>46</v>
      </c>
      <c r="E749">
        <v>60559</v>
      </c>
      <c r="F749" t="s">
        <v>23</v>
      </c>
      <c r="G749" t="s">
        <v>24</v>
      </c>
      <c r="H749">
        <v>316</v>
      </c>
      <c r="I749" t="s">
        <v>34</v>
      </c>
      <c r="J749">
        <f>VLOOKUP(I749,Key!$A$1:$C$72,2,FALSE)</f>
        <v>43.036900000000003</v>
      </c>
      <c r="K749">
        <f>VLOOKUP(I749,Key!$A$1:$C$72,3,FALSE)</f>
        <v>-87.89667</v>
      </c>
      <c r="L749" t="s">
        <v>74</v>
      </c>
      <c r="M749">
        <f>VLOOKUP(L749,Key!$A$1:$C$72,2,FALSE)</f>
        <v>43.040154000000001</v>
      </c>
      <c r="N749">
        <f>VLOOKUP(L749,Key!$A$1:$C$72,3,FALSE)</f>
        <v>-87.932113000000001</v>
      </c>
      <c r="O749">
        <v>16</v>
      </c>
      <c r="P749">
        <v>0</v>
      </c>
      <c r="Q749">
        <v>2.4</v>
      </c>
      <c r="R749">
        <v>2.2999999999999998</v>
      </c>
      <c r="S749">
        <v>96</v>
      </c>
      <c r="T749">
        <f t="shared" si="107"/>
        <v>-1</v>
      </c>
      <c r="U749" s="1">
        <v>42820</v>
      </c>
      <c r="V749" s="3">
        <f t="shared" si="101"/>
        <v>42795</v>
      </c>
      <c r="W749" s="4">
        <f t="shared" si="108"/>
        <v>42820</v>
      </c>
      <c r="X749" s="1" t="str">
        <f t="shared" si="102"/>
        <v>Sunday</v>
      </c>
      <c r="Y749" s="2">
        <v>0.79405092592592597</v>
      </c>
      <c r="Z749" s="2">
        <f t="shared" si="103"/>
        <v>0.79166666666666663</v>
      </c>
      <c r="AA749">
        <f>1</f>
        <v>1</v>
      </c>
      <c r="AB749" s="1">
        <v>42820</v>
      </c>
      <c r="AC749" s="3">
        <f t="shared" si="104"/>
        <v>42795</v>
      </c>
      <c r="AD749" s="4">
        <f t="shared" si="109"/>
        <v>42820</v>
      </c>
      <c r="AE749" s="1" t="str">
        <f t="shared" si="105"/>
        <v>Sunday</v>
      </c>
      <c r="AF749" s="2">
        <v>0.80508101851851854</v>
      </c>
      <c r="AG749" s="2">
        <f t="shared" si="106"/>
        <v>0.79166666666666663</v>
      </c>
      <c r="AH749" t="s">
        <v>27</v>
      </c>
    </row>
    <row r="750" spans="1:34" x14ac:dyDescent="0.25">
      <c r="A750">
        <v>1328721</v>
      </c>
      <c r="B750" t="s">
        <v>20</v>
      </c>
      <c r="C750" t="s">
        <v>28</v>
      </c>
      <c r="D750" t="s">
        <v>22</v>
      </c>
      <c r="E750">
        <v>53207</v>
      </c>
      <c r="F750" t="s">
        <v>23</v>
      </c>
      <c r="G750" t="s">
        <v>24</v>
      </c>
      <c r="H750">
        <v>5438</v>
      </c>
      <c r="I750" t="s">
        <v>36</v>
      </c>
      <c r="J750">
        <f>VLOOKUP(I750,Key!$A$1:$C$72,2,FALSE)</f>
        <v>43.038580000000003</v>
      </c>
      <c r="K750">
        <f>VLOOKUP(I750,Key!$A$1:$C$72,3,FALSE)</f>
        <v>-87.90934</v>
      </c>
      <c r="L750" t="s">
        <v>38</v>
      </c>
      <c r="M750">
        <f>VLOOKUP(L750,Key!$A$1:$C$72,2,FALSE)</f>
        <v>43.004728999999998</v>
      </c>
      <c r="N750">
        <f>VLOOKUP(L750,Key!$A$1:$C$72,3,FALSE)</f>
        <v>-87.905463999999995</v>
      </c>
      <c r="O750">
        <v>37</v>
      </c>
      <c r="P750">
        <v>0</v>
      </c>
      <c r="Q750">
        <v>5.6</v>
      </c>
      <c r="R750">
        <v>5.3</v>
      </c>
      <c r="S750">
        <v>222</v>
      </c>
      <c r="T750">
        <f t="shared" si="107"/>
        <v>-1</v>
      </c>
      <c r="U750" s="1">
        <v>42808</v>
      </c>
      <c r="V750" s="3">
        <f t="shared" si="101"/>
        <v>42795</v>
      </c>
      <c r="W750" s="4">
        <f t="shared" si="108"/>
        <v>42808</v>
      </c>
      <c r="X750" s="1" t="str">
        <f t="shared" si="102"/>
        <v>Tuesday</v>
      </c>
      <c r="Y750" s="2">
        <v>0.79842592592592598</v>
      </c>
      <c r="Z750" s="2">
        <f t="shared" si="103"/>
        <v>0.79166666666666663</v>
      </c>
      <c r="AA750">
        <f>1</f>
        <v>1</v>
      </c>
      <c r="AB750" s="1">
        <v>42808</v>
      </c>
      <c r="AC750" s="3">
        <f t="shared" si="104"/>
        <v>42795</v>
      </c>
      <c r="AD750" s="4">
        <f t="shared" si="109"/>
        <v>42808</v>
      </c>
      <c r="AE750" s="1" t="str">
        <f t="shared" si="105"/>
        <v>Tuesday</v>
      </c>
      <c r="AF750" s="2">
        <v>0.8238657407407407</v>
      </c>
      <c r="AG750" s="2">
        <f t="shared" si="106"/>
        <v>0.83333333333333326</v>
      </c>
      <c r="AH750" t="s">
        <v>27</v>
      </c>
    </row>
    <row r="751" spans="1:34" x14ac:dyDescent="0.25">
      <c r="A751">
        <v>1328721</v>
      </c>
      <c r="B751" t="s">
        <v>20</v>
      </c>
      <c r="C751" t="s">
        <v>28</v>
      </c>
      <c r="D751" t="s">
        <v>22</v>
      </c>
      <c r="E751">
        <v>53207</v>
      </c>
      <c r="F751" t="s">
        <v>23</v>
      </c>
      <c r="G751" t="s">
        <v>24</v>
      </c>
      <c r="H751">
        <v>315</v>
      </c>
      <c r="I751" t="s">
        <v>36</v>
      </c>
      <c r="J751">
        <f>VLOOKUP(I751,Key!$A$1:$C$72,2,FALSE)</f>
        <v>43.038580000000003</v>
      </c>
      <c r="K751">
        <f>VLOOKUP(I751,Key!$A$1:$C$72,3,FALSE)</f>
        <v>-87.90934</v>
      </c>
      <c r="L751" t="s">
        <v>82</v>
      </c>
      <c r="M751">
        <f>VLOOKUP(L751,Key!$A$1:$C$72,2,FALSE)</f>
        <v>43.026229999999998</v>
      </c>
      <c r="N751">
        <f>VLOOKUP(L751,Key!$A$1:$C$72,3,FALSE)</f>
        <v>-87.912809999999993</v>
      </c>
      <c r="O751">
        <v>8</v>
      </c>
      <c r="P751">
        <v>0</v>
      </c>
      <c r="Q751">
        <v>1.2</v>
      </c>
      <c r="R751">
        <v>1.1000000000000001</v>
      </c>
      <c r="S751">
        <v>48</v>
      </c>
      <c r="T751">
        <f t="shared" si="107"/>
        <v>-1</v>
      </c>
      <c r="U751" s="1">
        <v>42805</v>
      </c>
      <c r="V751" s="3">
        <f t="shared" si="101"/>
        <v>42795</v>
      </c>
      <c r="W751" s="4">
        <f t="shared" si="108"/>
        <v>42805</v>
      </c>
      <c r="X751" s="1" t="str">
        <f t="shared" si="102"/>
        <v>Saturday</v>
      </c>
      <c r="Y751" s="2">
        <v>0.33231481481481479</v>
      </c>
      <c r="Z751" s="2">
        <f t="shared" si="103"/>
        <v>0.33333333333333331</v>
      </c>
      <c r="AA751">
        <f>1</f>
        <v>1</v>
      </c>
      <c r="AB751" s="1">
        <v>42805</v>
      </c>
      <c r="AC751" s="3">
        <f t="shared" si="104"/>
        <v>42795</v>
      </c>
      <c r="AD751" s="4">
        <f t="shared" si="109"/>
        <v>42805</v>
      </c>
      <c r="AE751" s="1" t="str">
        <f t="shared" si="105"/>
        <v>Saturday</v>
      </c>
      <c r="AF751" s="2">
        <v>0.33815972222222218</v>
      </c>
      <c r="AG751" s="2">
        <f t="shared" si="106"/>
        <v>0.33333333333333331</v>
      </c>
      <c r="AH751" t="s">
        <v>27</v>
      </c>
    </row>
    <row r="752" spans="1:34" x14ac:dyDescent="0.25">
      <c r="A752">
        <v>1328721</v>
      </c>
      <c r="B752" t="s">
        <v>20</v>
      </c>
      <c r="C752" t="s">
        <v>28</v>
      </c>
      <c r="D752" t="s">
        <v>22</v>
      </c>
      <c r="E752">
        <v>53207</v>
      </c>
      <c r="F752" t="s">
        <v>23</v>
      </c>
      <c r="G752" t="s">
        <v>24</v>
      </c>
      <c r="H752">
        <v>997</v>
      </c>
      <c r="I752" t="s">
        <v>43</v>
      </c>
      <c r="J752">
        <f>VLOOKUP(I752,Key!$A$1:$C$72,2,FALSE)</f>
        <v>43.03886</v>
      </c>
      <c r="K752">
        <f>VLOOKUP(I752,Key!$A$1:$C$72,3,FALSE)</f>
        <v>-87.902720000000002</v>
      </c>
      <c r="L752" t="s">
        <v>82</v>
      </c>
      <c r="M752">
        <f>VLOOKUP(L752,Key!$A$1:$C$72,2,FALSE)</f>
        <v>43.026229999999998</v>
      </c>
      <c r="N752">
        <f>VLOOKUP(L752,Key!$A$1:$C$72,3,FALSE)</f>
        <v>-87.912809999999993</v>
      </c>
      <c r="O752">
        <v>8</v>
      </c>
      <c r="P752">
        <v>0</v>
      </c>
      <c r="Q752">
        <v>1.2</v>
      </c>
      <c r="R752">
        <v>1.1000000000000001</v>
      </c>
      <c r="S752">
        <v>48</v>
      </c>
      <c r="T752">
        <f t="shared" si="107"/>
        <v>-1</v>
      </c>
      <c r="U752" s="1">
        <v>42795</v>
      </c>
      <c r="V752" s="3">
        <f t="shared" si="101"/>
        <v>42795</v>
      </c>
      <c r="W752" s="4">
        <f t="shared" si="108"/>
        <v>42795</v>
      </c>
      <c r="X752" s="1" t="str">
        <f t="shared" si="102"/>
        <v>Wednesday</v>
      </c>
      <c r="Y752" s="2">
        <v>0.67224537037037047</v>
      </c>
      <c r="Z752" s="2">
        <f t="shared" si="103"/>
        <v>0.66666666666666663</v>
      </c>
      <c r="AA752">
        <f>1</f>
        <v>1</v>
      </c>
      <c r="AB752" s="1">
        <v>42795</v>
      </c>
      <c r="AC752" s="3">
        <f t="shared" si="104"/>
        <v>42795</v>
      </c>
      <c r="AD752" s="4">
        <f t="shared" si="109"/>
        <v>42795</v>
      </c>
      <c r="AE752" s="1" t="str">
        <f t="shared" si="105"/>
        <v>Wednesday</v>
      </c>
      <c r="AF752" s="2">
        <v>0.67796296296296299</v>
      </c>
      <c r="AG752" s="2">
        <f t="shared" si="106"/>
        <v>0.66666666666666663</v>
      </c>
      <c r="AH752" t="s">
        <v>27</v>
      </c>
    </row>
    <row r="753" spans="1:34" x14ac:dyDescent="0.25">
      <c r="A753">
        <v>1328721</v>
      </c>
      <c r="B753" t="s">
        <v>20</v>
      </c>
      <c r="C753" t="s">
        <v>28</v>
      </c>
      <c r="D753" t="s">
        <v>22</v>
      </c>
      <c r="E753">
        <v>53207</v>
      </c>
      <c r="F753" t="s">
        <v>23</v>
      </c>
      <c r="G753" t="s">
        <v>24</v>
      </c>
      <c r="H753">
        <v>43</v>
      </c>
      <c r="I753" t="s">
        <v>82</v>
      </c>
      <c r="J753">
        <f>VLOOKUP(I753,Key!$A$1:$C$72,2,FALSE)</f>
        <v>43.026229999999998</v>
      </c>
      <c r="K753">
        <f>VLOOKUP(I753,Key!$A$1:$C$72,3,FALSE)</f>
        <v>-87.912809999999993</v>
      </c>
      <c r="L753" t="s">
        <v>36</v>
      </c>
      <c r="M753">
        <f>VLOOKUP(L753,Key!$A$1:$C$72,2,FALSE)</f>
        <v>43.038580000000003</v>
      </c>
      <c r="N753">
        <f>VLOOKUP(L753,Key!$A$1:$C$72,3,FALSE)</f>
        <v>-87.90934</v>
      </c>
      <c r="O753">
        <v>8</v>
      </c>
      <c r="P753">
        <v>0</v>
      </c>
      <c r="Q753">
        <v>1.2</v>
      </c>
      <c r="R753">
        <v>1.1000000000000001</v>
      </c>
      <c r="S753">
        <v>48</v>
      </c>
      <c r="T753">
        <f t="shared" si="107"/>
        <v>-1</v>
      </c>
      <c r="U753" s="1">
        <v>42825</v>
      </c>
      <c r="V753" s="3">
        <f t="shared" si="101"/>
        <v>42795</v>
      </c>
      <c r="W753" s="4">
        <f t="shared" si="108"/>
        <v>42825</v>
      </c>
      <c r="X753" s="1" t="str">
        <f t="shared" si="102"/>
        <v>Friday</v>
      </c>
      <c r="Y753" s="2">
        <v>0.76423611111111101</v>
      </c>
      <c r="Z753" s="2">
        <f t="shared" si="103"/>
        <v>0.75</v>
      </c>
      <c r="AA753">
        <f>1</f>
        <v>1</v>
      </c>
      <c r="AB753" s="1">
        <v>42825</v>
      </c>
      <c r="AC753" s="3">
        <f t="shared" si="104"/>
        <v>42795</v>
      </c>
      <c r="AD753" s="4">
        <f t="shared" si="109"/>
        <v>42825</v>
      </c>
      <c r="AE753" s="1" t="str">
        <f t="shared" si="105"/>
        <v>Friday</v>
      </c>
      <c r="AF753" s="2">
        <v>0.76968749999999997</v>
      </c>
      <c r="AG753" s="2">
        <f t="shared" si="106"/>
        <v>0.75</v>
      </c>
      <c r="AH753" t="s">
        <v>27</v>
      </c>
    </row>
    <row r="754" spans="1:34" x14ac:dyDescent="0.25">
      <c r="A754">
        <v>1328721</v>
      </c>
      <c r="B754" t="s">
        <v>20</v>
      </c>
      <c r="C754" t="s">
        <v>28</v>
      </c>
      <c r="D754" t="s">
        <v>22</v>
      </c>
      <c r="E754">
        <v>53207</v>
      </c>
      <c r="F754" t="s">
        <v>23</v>
      </c>
      <c r="G754" t="s">
        <v>24</v>
      </c>
      <c r="H754">
        <v>997</v>
      </c>
      <c r="I754" t="s">
        <v>82</v>
      </c>
      <c r="J754">
        <f>VLOOKUP(I754,Key!$A$1:$C$72,2,FALSE)</f>
        <v>43.026229999999998</v>
      </c>
      <c r="K754">
        <f>VLOOKUP(I754,Key!$A$1:$C$72,3,FALSE)</f>
        <v>-87.912809999999993</v>
      </c>
      <c r="L754" t="s">
        <v>85</v>
      </c>
      <c r="M754">
        <f>VLOOKUP(L754,Key!$A$1:$C$72,2,FALSE)</f>
        <v>43.041646999999998</v>
      </c>
      <c r="N754">
        <f>VLOOKUP(L754,Key!$A$1:$C$72,3,FALSE)</f>
        <v>-87.927257999999995</v>
      </c>
      <c r="O754">
        <v>12</v>
      </c>
      <c r="P754">
        <v>0</v>
      </c>
      <c r="Q754">
        <v>1.8</v>
      </c>
      <c r="R754">
        <v>1.7</v>
      </c>
      <c r="S754">
        <v>72</v>
      </c>
      <c r="T754">
        <f t="shared" si="107"/>
        <v>-1</v>
      </c>
      <c r="U754" s="1">
        <v>42822</v>
      </c>
      <c r="V754" s="3">
        <f t="shared" si="101"/>
        <v>42795</v>
      </c>
      <c r="W754" s="4">
        <f t="shared" si="108"/>
        <v>42822</v>
      </c>
      <c r="X754" s="1" t="str">
        <f t="shared" si="102"/>
        <v>Tuesday</v>
      </c>
      <c r="Y754" s="2">
        <v>0.63745370370370369</v>
      </c>
      <c r="Z754" s="2">
        <f t="shared" si="103"/>
        <v>0.625</v>
      </c>
      <c r="AA754">
        <f>1</f>
        <v>1</v>
      </c>
      <c r="AB754" s="1">
        <v>42822</v>
      </c>
      <c r="AC754" s="3">
        <f t="shared" si="104"/>
        <v>42795</v>
      </c>
      <c r="AD754" s="4">
        <f t="shared" si="109"/>
        <v>42822</v>
      </c>
      <c r="AE754" s="1" t="str">
        <f t="shared" si="105"/>
        <v>Tuesday</v>
      </c>
      <c r="AF754" s="2">
        <v>0.64537037037037037</v>
      </c>
      <c r="AG754" s="2">
        <f t="shared" si="106"/>
        <v>0.625</v>
      </c>
      <c r="AH754" t="s">
        <v>27</v>
      </c>
    </row>
    <row r="755" spans="1:34" x14ac:dyDescent="0.25">
      <c r="A755">
        <v>1330190</v>
      </c>
      <c r="B755" t="s">
        <v>20</v>
      </c>
      <c r="C755" t="s">
        <v>28</v>
      </c>
      <c r="D755" t="s">
        <v>22</v>
      </c>
      <c r="E755">
        <v>53202</v>
      </c>
      <c r="F755" t="s">
        <v>23</v>
      </c>
      <c r="G755" t="s">
        <v>24</v>
      </c>
      <c r="H755">
        <v>5458</v>
      </c>
      <c r="I755" t="s">
        <v>34</v>
      </c>
      <c r="J755">
        <f>VLOOKUP(I755,Key!$A$1:$C$72,2,FALSE)</f>
        <v>43.036900000000003</v>
      </c>
      <c r="K755">
        <f>VLOOKUP(I755,Key!$A$1:$C$72,3,FALSE)</f>
        <v>-87.89667</v>
      </c>
      <c r="L755" t="s">
        <v>68</v>
      </c>
      <c r="M755">
        <f>VLOOKUP(L755,Key!$A$1:$C$72,2,FALSE)</f>
        <v>43.04804</v>
      </c>
      <c r="N755">
        <f>VLOOKUP(L755,Key!$A$1:$C$72,3,FALSE)</f>
        <v>-87.896720000000002</v>
      </c>
      <c r="O755">
        <v>10</v>
      </c>
      <c r="P755">
        <v>0</v>
      </c>
      <c r="Q755">
        <v>1.5</v>
      </c>
      <c r="R755">
        <v>1.4</v>
      </c>
      <c r="S755">
        <v>60</v>
      </c>
      <c r="T755">
        <f t="shared" si="107"/>
        <v>-1</v>
      </c>
      <c r="U755" s="1">
        <v>42806</v>
      </c>
      <c r="V755" s="3">
        <f t="shared" si="101"/>
        <v>42795</v>
      </c>
      <c r="W755" s="4">
        <f t="shared" si="108"/>
        <v>42806</v>
      </c>
      <c r="X755" s="1" t="str">
        <f t="shared" si="102"/>
        <v>Sunday</v>
      </c>
      <c r="Y755" s="2">
        <v>0.73258101851851853</v>
      </c>
      <c r="Z755" s="2">
        <f t="shared" si="103"/>
        <v>0.75</v>
      </c>
      <c r="AA755">
        <f>1</f>
        <v>1</v>
      </c>
      <c r="AB755" s="1">
        <v>42806</v>
      </c>
      <c r="AC755" s="3">
        <f t="shared" si="104"/>
        <v>42795</v>
      </c>
      <c r="AD755" s="4">
        <f t="shared" si="109"/>
        <v>42806</v>
      </c>
      <c r="AE755" s="1" t="str">
        <f t="shared" si="105"/>
        <v>Sunday</v>
      </c>
      <c r="AF755" s="2">
        <v>0.73934027777777767</v>
      </c>
      <c r="AG755" s="2">
        <f t="shared" si="106"/>
        <v>0.75</v>
      </c>
      <c r="AH755" t="s">
        <v>27</v>
      </c>
    </row>
    <row r="756" spans="1:34" x14ac:dyDescent="0.25">
      <c r="A756">
        <v>1351368</v>
      </c>
      <c r="B756" t="s">
        <v>20</v>
      </c>
      <c r="C756" t="s">
        <v>28</v>
      </c>
      <c r="D756" t="s">
        <v>22</v>
      </c>
      <c r="E756">
        <v>53202</v>
      </c>
      <c r="F756" t="s">
        <v>23</v>
      </c>
      <c r="G756" t="s">
        <v>24</v>
      </c>
      <c r="H756">
        <v>989</v>
      </c>
      <c r="I756" t="s">
        <v>80</v>
      </c>
      <c r="J756">
        <f>VLOOKUP(I756,Key!$A$1:$C$72,2,FALSE)</f>
        <v>43.052460000000004</v>
      </c>
      <c r="K756">
        <f>VLOOKUP(I756,Key!$A$1:$C$72,3,FALSE)</f>
        <v>-87.891000000000005</v>
      </c>
      <c r="L756" t="s">
        <v>69</v>
      </c>
      <c r="M756">
        <f>VLOOKUP(L756,Key!$A$1:$C$72,2,FALSE)</f>
        <v>43.048200000000001</v>
      </c>
      <c r="N756">
        <f>VLOOKUP(L756,Key!$A$1:$C$72,3,FALSE)</f>
        <v>-87.900859999999994</v>
      </c>
      <c r="O756">
        <v>8</v>
      </c>
      <c r="P756">
        <v>0</v>
      </c>
      <c r="Q756">
        <v>1.2</v>
      </c>
      <c r="R756">
        <v>1.1000000000000001</v>
      </c>
      <c r="S756">
        <v>48</v>
      </c>
      <c r="T756">
        <f t="shared" si="107"/>
        <v>-1</v>
      </c>
      <c r="U756" s="1">
        <v>42799</v>
      </c>
      <c r="V756" s="3">
        <f t="shared" si="101"/>
        <v>42795</v>
      </c>
      <c r="W756" s="4">
        <f t="shared" si="108"/>
        <v>42799</v>
      </c>
      <c r="X756" s="1" t="str">
        <f t="shared" si="102"/>
        <v>Sunday</v>
      </c>
      <c r="Y756" s="2">
        <v>0.4241435185185185</v>
      </c>
      <c r="Z756" s="2">
        <f t="shared" si="103"/>
        <v>0.41666666666666663</v>
      </c>
      <c r="AA756">
        <f>1</f>
        <v>1</v>
      </c>
      <c r="AB756" s="1">
        <v>42799</v>
      </c>
      <c r="AC756" s="3">
        <f t="shared" si="104"/>
        <v>42795</v>
      </c>
      <c r="AD756" s="4">
        <f t="shared" si="109"/>
        <v>42799</v>
      </c>
      <c r="AE756" s="1" t="str">
        <f t="shared" si="105"/>
        <v>Sunday</v>
      </c>
      <c r="AF756" s="2">
        <v>0.42940972222222223</v>
      </c>
      <c r="AG756" s="2">
        <f t="shared" si="106"/>
        <v>0.41666666666666663</v>
      </c>
      <c r="AH756" t="s">
        <v>27</v>
      </c>
    </row>
    <row r="757" spans="1:34" x14ac:dyDescent="0.25">
      <c r="A757">
        <v>1351368</v>
      </c>
      <c r="B757" t="s">
        <v>20</v>
      </c>
      <c r="C757" t="s">
        <v>28</v>
      </c>
      <c r="D757" t="s">
        <v>22</v>
      </c>
      <c r="E757">
        <v>53202</v>
      </c>
      <c r="F757" t="s">
        <v>23</v>
      </c>
      <c r="G757" t="s">
        <v>24</v>
      </c>
      <c r="H757">
        <v>9</v>
      </c>
      <c r="I757" t="s">
        <v>61</v>
      </c>
      <c r="J757">
        <f>VLOOKUP(I757,Key!$A$1:$C$72,2,FALSE)</f>
        <v>43.058619999999998</v>
      </c>
      <c r="K757">
        <f>VLOOKUP(I757,Key!$A$1:$C$72,3,FALSE)</f>
        <v>-87.885319999999993</v>
      </c>
      <c r="L757" t="s">
        <v>80</v>
      </c>
      <c r="M757">
        <f>VLOOKUP(L757,Key!$A$1:$C$72,2,FALSE)</f>
        <v>43.052460000000004</v>
      </c>
      <c r="N757">
        <f>VLOOKUP(L757,Key!$A$1:$C$72,3,FALSE)</f>
        <v>-87.891000000000005</v>
      </c>
      <c r="O757">
        <v>18</v>
      </c>
      <c r="P757">
        <v>0</v>
      </c>
      <c r="Q757">
        <v>2.7</v>
      </c>
      <c r="R757">
        <v>2.6</v>
      </c>
      <c r="S757">
        <v>108</v>
      </c>
      <c r="T757">
        <f t="shared" si="107"/>
        <v>-1</v>
      </c>
      <c r="U757" s="1">
        <v>42814</v>
      </c>
      <c r="V757" s="3">
        <f t="shared" si="101"/>
        <v>42795</v>
      </c>
      <c r="W757" s="4">
        <f t="shared" si="108"/>
        <v>42814</v>
      </c>
      <c r="X757" s="1" t="str">
        <f t="shared" si="102"/>
        <v>Monday</v>
      </c>
      <c r="Y757" s="2">
        <v>0.38605324074074071</v>
      </c>
      <c r="Z757" s="2">
        <f t="shared" si="103"/>
        <v>0.375</v>
      </c>
      <c r="AA757">
        <f>1</f>
        <v>1</v>
      </c>
      <c r="AB757" s="1">
        <v>42814</v>
      </c>
      <c r="AC757" s="3">
        <f t="shared" si="104"/>
        <v>42795</v>
      </c>
      <c r="AD757" s="4">
        <f t="shared" si="109"/>
        <v>42814</v>
      </c>
      <c r="AE757" s="1" t="str">
        <f t="shared" si="105"/>
        <v>Monday</v>
      </c>
      <c r="AF757" s="2">
        <v>0.3982060185185185</v>
      </c>
      <c r="AG757" s="2">
        <f t="shared" si="106"/>
        <v>0.41666666666666663</v>
      </c>
      <c r="AH757" t="s">
        <v>27</v>
      </c>
    </row>
    <row r="758" spans="1:34" x14ac:dyDescent="0.25">
      <c r="A758">
        <v>1351368</v>
      </c>
      <c r="B758" t="s">
        <v>20</v>
      </c>
      <c r="C758" t="s">
        <v>28</v>
      </c>
      <c r="D758" t="s">
        <v>22</v>
      </c>
      <c r="E758">
        <v>53202</v>
      </c>
      <c r="F758" t="s">
        <v>23</v>
      </c>
      <c r="G758" t="s">
        <v>24</v>
      </c>
      <c r="H758">
        <v>91</v>
      </c>
      <c r="I758" t="s">
        <v>81</v>
      </c>
      <c r="J758">
        <f>VLOOKUP(I758,Key!$A$1:$C$72,2,FALSE)</f>
        <v>43.06033</v>
      </c>
      <c r="K758">
        <f>VLOOKUP(I758,Key!$A$1:$C$72,3,FALSE)</f>
        <v>-87.89546</v>
      </c>
      <c r="L758" t="s">
        <v>65</v>
      </c>
      <c r="M758">
        <f>VLOOKUP(L758,Key!$A$1:$C$72,2,FALSE)</f>
        <v>43.060786</v>
      </c>
      <c r="N758">
        <f>VLOOKUP(L758,Key!$A$1:$C$72,3,FALSE)</f>
        <v>-87.883825999999999</v>
      </c>
      <c r="O758">
        <v>5</v>
      </c>
      <c r="P758">
        <v>0</v>
      </c>
      <c r="Q758">
        <v>0.8</v>
      </c>
      <c r="R758">
        <v>0.7</v>
      </c>
      <c r="S758">
        <v>30</v>
      </c>
      <c r="T758">
        <f t="shared" si="107"/>
        <v>-1</v>
      </c>
      <c r="U758" s="1">
        <v>42811</v>
      </c>
      <c r="V758" s="3">
        <f t="shared" si="101"/>
        <v>42795</v>
      </c>
      <c r="W758" s="4">
        <f t="shared" si="108"/>
        <v>42811</v>
      </c>
      <c r="X758" s="1" t="str">
        <f t="shared" si="102"/>
        <v>Friday</v>
      </c>
      <c r="Y758" s="2">
        <v>0.86392361111111116</v>
      </c>
      <c r="Z758" s="2">
        <f t="shared" si="103"/>
        <v>0.875</v>
      </c>
      <c r="AA758">
        <f>1</f>
        <v>1</v>
      </c>
      <c r="AB758" s="1">
        <v>42811</v>
      </c>
      <c r="AC758" s="3">
        <f t="shared" si="104"/>
        <v>42795</v>
      </c>
      <c r="AD758" s="4">
        <f t="shared" si="109"/>
        <v>42811</v>
      </c>
      <c r="AE758" s="1" t="str">
        <f t="shared" si="105"/>
        <v>Friday</v>
      </c>
      <c r="AF758" s="2">
        <v>0.86763888888888896</v>
      </c>
      <c r="AG758" s="2">
        <f t="shared" si="106"/>
        <v>0.875</v>
      </c>
      <c r="AH758" t="s">
        <v>27</v>
      </c>
    </row>
    <row r="759" spans="1:34" x14ac:dyDescent="0.25">
      <c r="A759">
        <v>1351368</v>
      </c>
      <c r="B759" t="s">
        <v>20</v>
      </c>
      <c r="C759" t="s">
        <v>28</v>
      </c>
      <c r="D759" t="s">
        <v>22</v>
      </c>
      <c r="E759">
        <v>53202</v>
      </c>
      <c r="F759" t="s">
        <v>23</v>
      </c>
      <c r="G759" t="s">
        <v>24</v>
      </c>
      <c r="H759">
        <v>9</v>
      </c>
      <c r="I759" t="s">
        <v>65</v>
      </c>
      <c r="J759">
        <f>VLOOKUP(I759,Key!$A$1:$C$72,2,FALSE)</f>
        <v>43.060786</v>
      </c>
      <c r="K759">
        <f>VLOOKUP(I759,Key!$A$1:$C$72,3,FALSE)</f>
        <v>-87.883825999999999</v>
      </c>
      <c r="L759" t="s">
        <v>80</v>
      </c>
      <c r="M759">
        <f>VLOOKUP(L759,Key!$A$1:$C$72,2,FALSE)</f>
        <v>43.052460000000004</v>
      </c>
      <c r="N759">
        <f>VLOOKUP(L759,Key!$A$1:$C$72,3,FALSE)</f>
        <v>-87.891000000000005</v>
      </c>
      <c r="O759">
        <v>161</v>
      </c>
      <c r="P759">
        <v>0</v>
      </c>
      <c r="Q759">
        <v>18</v>
      </c>
      <c r="R759">
        <v>17.100000000000001</v>
      </c>
      <c r="S759">
        <v>720</v>
      </c>
      <c r="T759">
        <f t="shared" si="107"/>
        <v>-1</v>
      </c>
      <c r="U759" s="1">
        <v>42822</v>
      </c>
      <c r="V759" s="3">
        <f t="shared" si="101"/>
        <v>42795</v>
      </c>
      <c r="W759" s="4">
        <f t="shared" si="108"/>
        <v>42822</v>
      </c>
      <c r="X759" s="1" t="str">
        <f t="shared" si="102"/>
        <v>Tuesday</v>
      </c>
      <c r="Y759" s="2">
        <v>0.50535879629629632</v>
      </c>
      <c r="Z759" s="2">
        <f t="shared" si="103"/>
        <v>0.5</v>
      </c>
      <c r="AA759">
        <f>1</f>
        <v>1</v>
      </c>
      <c r="AB759" s="1">
        <v>42822</v>
      </c>
      <c r="AC759" s="3">
        <f t="shared" si="104"/>
        <v>42795</v>
      </c>
      <c r="AD759" s="4">
        <f t="shared" si="109"/>
        <v>42822</v>
      </c>
      <c r="AE759" s="1" t="str">
        <f t="shared" si="105"/>
        <v>Tuesday</v>
      </c>
      <c r="AF759" s="2">
        <v>0.61673611111111104</v>
      </c>
      <c r="AG759" s="2">
        <f t="shared" si="106"/>
        <v>0.625</v>
      </c>
      <c r="AH759" t="s">
        <v>27</v>
      </c>
    </row>
    <row r="760" spans="1:34" x14ac:dyDescent="0.25">
      <c r="A760">
        <v>1351368</v>
      </c>
      <c r="B760" t="s">
        <v>20</v>
      </c>
      <c r="C760" t="s">
        <v>28</v>
      </c>
      <c r="D760" t="s">
        <v>22</v>
      </c>
      <c r="E760">
        <v>53202</v>
      </c>
      <c r="F760" t="s">
        <v>23</v>
      </c>
      <c r="G760" t="s">
        <v>24</v>
      </c>
      <c r="H760">
        <v>23</v>
      </c>
      <c r="I760" t="s">
        <v>74</v>
      </c>
      <c r="J760">
        <f>VLOOKUP(I760,Key!$A$1:$C$72,2,FALSE)</f>
        <v>43.040154000000001</v>
      </c>
      <c r="K760">
        <f>VLOOKUP(I760,Key!$A$1:$C$72,3,FALSE)</f>
        <v>-87.932113000000001</v>
      </c>
      <c r="L760" t="s">
        <v>39</v>
      </c>
      <c r="M760">
        <f>VLOOKUP(L760,Key!$A$1:$C$72,2,FALSE)</f>
        <v>43.03913</v>
      </c>
      <c r="N760">
        <f>VLOOKUP(L760,Key!$A$1:$C$72,3,FALSE)</f>
        <v>-87.916150000000002</v>
      </c>
      <c r="O760">
        <v>7</v>
      </c>
      <c r="P760">
        <v>0</v>
      </c>
      <c r="Q760">
        <v>1.1000000000000001</v>
      </c>
      <c r="R760">
        <v>1</v>
      </c>
      <c r="S760">
        <v>42</v>
      </c>
      <c r="T760">
        <f t="shared" si="107"/>
        <v>-1</v>
      </c>
      <c r="U760" s="1">
        <v>42823</v>
      </c>
      <c r="V760" s="3">
        <f t="shared" si="101"/>
        <v>42795</v>
      </c>
      <c r="W760" s="4">
        <f t="shared" si="108"/>
        <v>42823</v>
      </c>
      <c r="X760" s="1" t="str">
        <f t="shared" si="102"/>
        <v>Wednesday</v>
      </c>
      <c r="Y760" s="2">
        <v>0.54532407407407402</v>
      </c>
      <c r="Z760" s="2">
        <f t="shared" si="103"/>
        <v>0.54166666666666663</v>
      </c>
      <c r="AA760">
        <f>1</f>
        <v>1</v>
      </c>
      <c r="AB760" s="1">
        <v>42823</v>
      </c>
      <c r="AC760" s="3">
        <f t="shared" si="104"/>
        <v>42795</v>
      </c>
      <c r="AD760" s="4">
        <f t="shared" si="109"/>
        <v>42823</v>
      </c>
      <c r="AE760" s="1" t="str">
        <f t="shared" si="105"/>
        <v>Wednesday</v>
      </c>
      <c r="AF760" s="2">
        <v>0.55057870370370365</v>
      </c>
      <c r="AG760" s="2">
        <f t="shared" si="106"/>
        <v>0.54166666666666663</v>
      </c>
      <c r="AH760" t="s">
        <v>27</v>
      </c>
    </row>
    <row r="761" spans="1:34" x14ac:dyDescent="0.25">
      <c r="A761">
        <v>1357250</v>
      </c>
      <c r="B761" t="s">
        <v>20</v>
      </c>
      <c r="C761" t="s">
        <v>28</v>
      </c>
      <c r="D761" t="s">
        <v>22</v>
      </c>
      <c r="E761">
        <v>53202</v>
      </c>
      <c r="F761" t="s">
        <v>23</v>
      </c>
      <c r="G761" t="s">
        <v>24</v>
      </c>
      <c r="H761">
        <v>106</v>
      </c>
      <c r="I761" t="s">
        <v>69</v>
      </c>
      <c r="J761">
        <f>VLOOKUP(I761,Key!$A$1:$C$72,2,FALSE)</f>
        <v>43.048200000000001</v>
      </c>
      <c r="K761">
        <f>VLOOKUP(I761,Key!$A$1:$C$72,3,FALSE)</f>
        <v>-87.900859999999994</v>
      </c>
      <c r="L761" t="s">
        <v>43</v>
      </c>
      <c r="M761">
        <f>VLOOKUP(L761,Key!$A$1:$C$72,2,FALSE)</f>
        <v>43.03886</v>
      </c>
      <c r="N761">
        <f>VLOOKUP(L761,Key!$A$1:$C$72,3,FALSE)</f>
        <v>-87.902720000000002</v>
      </c>
      <c r="O761">
        <v>5</v>
      </c>
      <c r="P761">
        <v>0</v>
      </c>
      <c r="Q761">
        <v>0.8</v>
      </c>
      <c r="R761">
        <v>0.7</v>
      </c>
      <c r="S761">
        <v>30</v>
      </c>
      <c r="T761">
        <f t="shared" si="107"/>
        <v>-1</v>
      </c>
      <c r="U761" s="1">
        <v>42823</v>
      </c>
      <c r="V761" s="3">
        <f t="shared" si="101"/>
        <v>42795</v>
      </c>
      <c r="W761" s="4">
        <f t="shared" si="108"/>
        <v>42823</v>
      </c>
      <c r="X761" s="1" t="str">
        <f t="shared" si="102"/>
        <v>Wednesday</v>
      </c>
      <c r="Y761" s="2">
        <v>0.3544444444444444</v>
      </c>
      <c r="Z761" s="2">
        <f t="shared" si="103"/>
        <v>0.375</v>
      </c>
      <c r="AA761">
        <f>1</f>
        <v>1</v>
      </c>
      <c r="AB761" s="1">
        <v>42823</v>
      </c>
      <c r="AC761" s="3">
        <f t="shared" si="104"/>
        <v>42795</v>
      </c>
      <c r="AD761" s="4">
        <f t="shared" si="109"/>
        <v>42823</v>
      </c>
      <c r="AE761" s="1" t="str">
        <f t="shared" si="105"/>
        <v>Wednesday</v>
      </c>
      <c r="AF761" s="2">
        <v>0.35780092592592588</v>
      </c>
      <c r="AG761" s="2">
        <f t="shared" si="106"/>
        <v>0.375</v>
      </c>
      <c r="AH761" t="s">
        <v>27</v>
      </c>
    </row>
    <row r="762" spans="1:34" x14ac:dyDescent="0.25">
      <c r="A762">
        <v>1357250</v>
      </c>
      <c r="B762" t="s">
        <v>20</v>
      </c>
      <c r="C762" t="s">
        <v>28</v>
      </c>
      <c r="D762" t="s">
        <v>22</v>
      </c>
      <c r="E762">
        <v>53202</v>
      </c>
      <c r="F762" t="s">
        <v>23</v>
      </c>
      <c r="G762" t="s">
        <v>24</v>
      </c>
      <c r="H762">
        <v>217</v>
      </c>
      <c r="I762" t="s">
        <v>32</v>
      </c>
      <c r="J762">
        <f>VLOOKUP(I762,Key!$A$1:$C$72,2,FALSE)</f>
        <v>43.038719999999998</v>
      </c>
      <c r="K762">
        <f>VLOOKUP(I762,Key!$A$1:$C$72,3,FALSE)</f>
        <v>-87.905339999999995</v>
      </c>
      <c r="L762" t="s">
        <v>29</v>
      </c>
      <c r="M762">
        <f>VLOOKUP(L762,Key!$A$1:$C$72,2,FALSE)</f>
        <v>43.042490000000001</v>
      </c>
      <c r="N762">
        <f>VLOOKUP(L762,Key!$A$1:$C$72,3,FALSE)</f>
        <v>-87.909959999999998</v>
      </c>
      <c r="O762">
        <v>3</v>
      </c>
      <c r="P762">
        <v>0</v>
      </c>
      <c r="Q762">
        <v>0.5</v>
      </c>
      <c r="R762">
        <v>0.4</v>
      </c>
      <c r="S762">
        <v>18</v>
      </c>
      <c r="T762">
        <f t="shared" si="107"/>
        <v>-1</v>
      </c>
      <c r="U762" s="1">
        <v>42822</v>
      </c>
      <c r="V762" s="3">
        <f t="shared" si="101"/>
        <v>42795</v>
      </c>
      <c r="W762" s="4">
        <f t="shared" si="108"/>
        <v>42822</v>
      </c>
      <c r="X762" s="1" t="str">
        <f t="shared" si="102"/>
        <v>Tuesday</v>
      </c>
      <c r="Y762" s="2">
        <v>0.85579861111111111</v>
      </c>
      <c r="Z762" s="2">
        <f t="shared" si="103"/>
        <v>0.875</v>
      </c>
      <c r="AA762">
        <f>1</f>
        <v>1</v>
      </c>
      <c r="AB762" s="1">
        <v>42822</v>
      </c>
      <c r="AC762" s="3">
        <f t="shared" si="104"/>
        <v>42795</v>
      </c>
      <c r="AD762" s="4">
        <f t="shared" si="109"/>
        <v>42822</v>
      </c>
      <c r="AE762" s="1" t="str">
        <f t="shared" si="105"/>
        <v>Tuesday</v>
      </c>
      <c r="AF762" s="2">
        <v>0.85768518518518511</v>
      </c>
      <c r="AG762" s="2">
        <f t="shared" si="106"/>
        <v>0.875</v>
      </c>
      <c r="AH762" t="s">
        <v>27</v>
      </c>
    </row>
    <row r="763" spans="1:34" x14ac:dyDescent="0.25">
      <c r="A763">
        <v>1357250</v>
      </c>
      <c r="B763" t="s">
        <v>20</v>
      </c>
      <c r="C763" t="s">
        <v>28</v>
      </c>
      <c r="D763" t="s">
        <v>22</v>
      </c>
      <c r="E763">
        <v>53202</v>
      </c>
      <c r="F763" t="s">
        <v>23</v>
      </c>
      <c r="G763" t="s">
        <v>24</v>
      </c>
      <c r="H763">
        <v>247</v>
      </c>
      <c r="I763" t="s">
        <v>43</v>
      </c>
      <c r="J763">
        <f>VLOOKUP(I763,Key!$A$1:$C$72,2,FALSE)</f>
        <v>43.03886</v>
      </c>
      <c r="K763">
        <f>VLOOKUP(I763,Key!$A$1:$C$72,3,FALSE)</f>
        <v>-87.902720000000002</v>
      </c>
      <c r="L763" t="s">
        <v>69</v>
      </c>
      <c r="M763">
        <f>VLOOKUP(L763,Key!$A$1:$C$72,2,FALSE)</f>
        <v>43.048200000000001</v>
      </c>
      <c r="N763">
        <f>VLOOKUP(L763,Key!$A$1:$C$72,3,FALSE)</f>
        <v>-87.900859999999994</v>
      </c>
      <c r="O763">
        <v>6</v>
      </c>
      <c r="P763">
        <v>0</v>
      </c>
      <c r="Q763">
        <v>0.9</v>
      </c>
      <c r="R763">
        <v>0.9</v>
      </c>
      <c r="S763">
        <v>36</v>
      </c>
      <c r="T763">
        <f t="shared" si="107"/>
        <v>-1</v>
      </c>
      <c r="U763" s="1">
        <v>42823</v>
      </c>
      <c r="V763" s="3">
        <f t="shared" si="101"/>
        <v>42795</v>
      </c>
      <c r="W763" s="4">
        <f t="shared" si="108"/>
        <v>42823</v>
      </c>
      <c r="X763" s="1" t="str">
        <f t="shared" si="102"/>
        <v>Wednesday</v>
      </c>
      <c r="Y763" s="2">
        <v>0.89814814814814825</v>
      </c>
      <c r="Z763" s="2">
        <f t="shared" si="103"/>
        <v>0.91666666666666663</v>
      </c>
      <c r="AA763">
        <f>1</f>
        <v>1</v>
      </c>
      <c r="AB763" s="1">
        <v>42823</v>
      </c>
      <c r="AC763" s="3">
        <f t="shared" si="104"/>
        <v>42795</v>
      </c>
      <c r="AD763" s="4">
        <f t="shared" si="109"/>
        <v>42823</v>
      </c>
      <c r="AE763" s="1" t="str">
        <f t="shared" si="105"/>
        <v>Wednesday</v>
      </c>
      <c r="AF763" s="2">
        <v>0.90233796296296298</v>
      </c>
      <c r="AG763" s="2">
        <f t="shared" si="106"/>
        <v>0.91666666666666663</v>
      </c>
      <c r="AH763" t="s">
        <v>27</v>
      </c>
    </row>
    <row r="764" spans="1:34" x14ac:dyDescent="0.25">
      <c r="A764">
        <v>1357250</v>
      </c>
      <c r="B764" t="s">
        <v>20</v>
      </c>
      <c r="C764" t="s">
        <v>28</v>
      </c>
      <c r="D764" t="s">
        <v>22</v>
      </c>
      <c r="E764">
        <v>53202</v>
      </c>
      <c r="F764" t="s">
        <v>23</v>
      </c>
      <c r="G764" t="s">
        <v>24</v>
      </c>
      <c r="H764">
        <v>5418</v>
      </c>
      <c r="I764" t="s">
        <v>43</v>
      </c>
      <c r="J764">
        <f>VLOOKUP(I764,Key!$A$1:$C$72,2,FALSE)</f>
        <v>43.03886</v>
      </c>
      <c r="K764">
        <f>VLOOKUP(I764,Key!$A$1:$C$72,3,FALSE)</f>
        <v>-87.902720000000002</v>
      </c>
      <c r="L764" t="s">
        <v>69</v>
      </c>
      <c r="M764">
        <f>VLOOKUP(L764,Key!$A$1:$C$72,2,FALSE)</f>
        <v>43.048200000000001</v>
      </c>
      <c r="N764">
        <f>VLOOKUP(L764,Key!$A$1:$C$72,3,FALSE)</f>
        <v>-87.900859999999994</v>
      </c>
      <c r="O764">
        <v>6</v>
      </c>
      <c r="P764">
        <v>0</v>
      </c>
      <c r="Q764">
        <v>0.9</v>
      </c>
      <c r="R764">
        <v>0.9</v>
      </c>
      <c r="S764">
        <v>36</v>
      </c>
      <c r="T764">
        <f t="shared" si="107"/>
        <v>-1</v>
      </c>
      <c r="U764" s="1">
        <v>42811</v>
      </c>
      <c r="V764" s="3">
        <f t="shared" si="101"/>
        <v>42795</v>
      </c>
      <c r="W764" s="4">
        <f t="shared" si="108"/>
        <v>42811</v>
      </c>
      <c r="X764" s="1" t="str">
        <f t="shared" si="102"/>
        <v>Friday</v>
      </c>
      <c r="Y764" s="2">
        <v>0.93391203703703696</v>
      </c>
      <c r="Z764" s="2">
        <f t="shared" si="103"/>
        <v>0.91666666666666663</v>
      </c>
      <c r="AA764">
        <f>1</f>
        <v>1</v>
      </c>
      <c r="AB764" s="1">
        <v>42811</v>
      </c>
      <c r="AC764" s="3">
        <f t="shared" si="104"/>
        <v>42795</v>
      </c>
      <c r="AD764" s="4">
        <f t="shared" si="109"/>
        <v>42811</v>
      </c>
      <c r="AE764" s="1" t="str">
        <f t="shared" si="105"/>
        <v>Friday</v>
      </c>
      <c r="AF764" s="2">
        <v>0.93781250000000005</v>
      </c>
      <c r="AG764" s="2">
        <f t="shared" si="106"/>
        <v>0.95833333333333326</v>
      </c>
      <c r="AH764" t="s">
        <v>27</v>
      </c>
    </row>
    <row r="765" spans="1:34" x14ac:dyDescent="0.25">
      <c r="A765">
        <v>1357250</v>
      </c>
      <c r="B765" t="s">
        <v>20</v>
      </c>
      <c r="C765" t="s">
        <v>28</v>
      </c>
      <c r="D765" t="s">
        <v>22</v>
      </c>
      <c r="E765">
        <v>53202</v>
      </c>
      <c r="F765" t="s">
        <v>23</v>
      </c>
      <c r="G765" t="s">
        <v>24</v>
      </c>
      <c r="H765">
        <v>223</v>
      </c>
      <c r="I765" t="s">
        <v>54</v>
      </c>
      <c r="J765">
        <f>VLOOKUP(I765,Key!$A$1:$C$72,2,FALSE)</f>
        <v>43.046570000000003</v>
      </c>
      <c r="K765">
        <f>VLOOKUP(I765,Key!$A$1:$C$72,3,FALSE)</f>
        <v>-87.908720000000002</v>
      </c>
      <c r="L765" t="s">
        <v>69</v>
      </c>
      <c r="M765">
        <f>VLOOKUP(L765,Key!$A$1:$C$72,2,FALSE)</f>
        <v>43.048200000000001</v>
      </c>
      <c r="N765">
        <f>VLOOKUP(L765,Key!$A$1:$C$72,3,FALSE)</f>
        <v>-87.900859999999994</v>
      </c>
      <c r="O765">
        <v>4</v>
      </c>
      <c r="P765">
        <v>0</v>
      </c>
      <c r="Q765">
        <v>0.6</v>
      </c>
      <c r="R765">
        <v>0.6</v>
      </c>
      <c r="S765">
        <v>24</v>
      </c>
      <c r="T765">
        <f t="shared" si="107"/>
        <v>-1</v>
      </c>
      <c r="U765" s="1">
        <v>42813</v>
      </c>
      <c r="V765" s="3">
        <f t="shared" si="101"/>
        <v>42795</v>
      </c>
      <c r="W765" s="4">
        <f t="shared" si="108"/>
        <v>42813</v>
      </c>
      <c r="X765" s="1" t="str">
        <f t="shared" si="102"/>
        <v>Sunday</v>
      </c>
      <c r="Y765" s="2">
        <v>1.1793981481481482E-2</v>
      </c>
      <c r="Z765" s="2">
        <f t="shared" si="103"/>
        <v>0</v>
      </c>
      <c r="AA765">
        <f>1</f>
        <v>1</v>
      </c>
      <c r="AB765" s="1">
        <v>42813</v>
      </c>
      <c r="AC765" s="3">
        <f t="shared" si="104"/>
        <v>42795</v>
      </c>
      <c r="AD765" s="4">
        <f t="shared" si="109"/>
        <v>42813</v>
      </c>
      <c r="AE765" s="1" t="str">
        <f t="shared" si="105"/>
        <v>Sunday</v>
      </c>
      <c r="AF765" s="2">
        <v>1.4490740740740742E-2</v>
      </c>
      <c r="AG765" s="2">
        <f t="shared" si="106"/>
        <v>0</v>
      </c>
      <c r="AH765" t="s">
        <v>27</v>
      </c>
    </row>
    <row r="766" spans="1:34" x14ac:dyDescent="0.25">
      <c r="A766">
        <v>1357250</v>
      </c>
      <c r="B766" t="s">
        <v>20</v>
      </c>
      <c r="C766" t="s">
        <v>28</v>
      </c>
      <c r="D766" t="s">
        <v>22</v>
      </c>
      <c r="E766">
        <v>53202</v>
      </c>
      <c r="F766" t="s">
        <v>23</v>
      </c>
      <c r="G766" t="s">
        <v>24</v>
      </c>
      <c r="H766">
        <v>361</v>
      </c>
      <c r="I766" t="s">
        <v>43</v>
      </c>
      <c r="J766">
        <f>VLOOKUP(I766,Key!$A$1:$C$72,2,FALSE)</f>
        <v>43.03886</v>
      </c>
      <c r="K766">
        <f>VLOOKUP(I766,Key!$A$1:$C$72,3,FALSE)</f>
        <v>-87.902720000000002</v>
      </c>
      <c r="L766" t="s">
        <v>69</v>
      </c>
      <c r="M766">
        <f>VLOOKUP(L766,Key!$A$1:$C$72,2,FALSE)</f>
        <v>43.048200000000001</v>
      </c>
      <c r="N766">
        <f>VLOOKUP(L766,Key!$A$1:$C$72,3,FALSE)</f>
        <v>-87.900859999999994</v>
      </c>
      <c r="O766">
        <v>5</v>
      </c>
      <c r="P766">
        <v>0</v>
      </c>
      <c r="Q766">
        <v>0.8</v>
      </c>
      <c r="R766">
        <v>0.7</v>
      </c>
      <c r="S766">
        <v>30</v>
      </c>
      <c r="T766">
        <f t="shared" si="107"/>
        <v>-1</v>
      </c>
      <c r="U766" s="1">
        <v>42816</v>
      </c>
      <c r="V766" s="3">
        <f t="shared" si="101"/>
        <v>42795</v>
      </c>
      <c r="W766" s="4">
        <f t="shared" si="108"/>
        <v>42816</v>
      </c>
      <c r="X766" s="1" t="str">
        <f t="shared" si="102"/>
        <v>Wednesday</v>
      </c>
      <c r="Y766" s="2">
        <v>0.89261574074074079</v>
      </c>
      <c r="Z766" s="2">
        <f t="shared" si="103"/>
        <v>0.875</v>
      </c>
      <c r="AA766">
        <f>1</f>
        <v>1</v>
      </c>
      <c r="AB766" s="1">
        <v>42816</v>
      </c>
      <c r="AC766" s="3">
        <f t="shared" si="104"/>
        <v>42795</v>
      </c>
      <c r="AD766" s="4">
        <f t="shared" si="109"/>
        <v>42816</v>
      </c>
      <c r="AE766" s="1" t="str">
        <f t="shared" si="105"/>
        <v>Wednesday</v>
      </c>
      <c r="AF766" s="2">
        <v>0.89590277777777771</v>
      </c>
      <c r="AG766" s="2">
        <f t="shared" si="106"/>
        <v>0.91666666666666663</v>
      </c>
      <c r="AH766" t="s">
        <v>27</v>
      </c>
    </row>
    <row r="767" spans="1:34" x14ac:dyDescent="0.25">
      <c r="A767">
        <v>1357250</v>
      </c>
      <c r="B767" t="s">
        <v>20</v>
      </c>
      <c r="C767" t="s">
        <v>28</v>
      </c>
      <c r="D767" t="s">
        <v>22</v>
      </c>
      <c r="E767">
        <v>53202</v>
      </c>
      <c r="F767" t="s">
        <v>23</v>
      </c>
      <c r="G767" t="s">
        <v>24</v>
      </c>
      <c r="H767">
        <v>357</v>
      </c>
      <c r="I767" t="s">
        <v>69</v>
      </c>
      <c r="J767">
        <f>VLOOKUP(I767,Key!$A$1:$C$72,2,FALSE)</f>
        <v>43.048200000000001</v>
      </c>
      <c r="K767">
        <f>VLOOKUP(I767,Key!$A$1:$C$72,3,FALSE)</f>
        <v>-87.900859999999994</v>
      </c>
      <c r="L767" t="s">
        <v>43</v>
      </c>
      <c r="M767">
        <f>VLOOKUP(L767,Key!$A$1:$C$72,2,FALSE)</f>
        <v>43.03886</v>
      </c>
      <c r="N767">
        <f>VLOOKUP(L767,Key!$A$1:$C$72,3,FALSE)</f>
        <v>-87.902720000000002</v>
      </c>
      <c r="O767">
        <v>5</v>
      </c>
      <c r="P767">
        <v>0</v>
      </c>
      <c r="Q767">
        <v>0.8</v>
      </c>
      <c r="R767">
        <v>0.7</v>
      </c>
      <c r="S767">
        <v>30</v>
      </c>
      <c r="T767">
        <f t="shared" si="107"/>
        <v>-1</v>
      </c>
      <c r="U767" s="1">
        <v>42821</v>
      </c>
      <c r="V767" s="3">
        <f t="shared" si="101"/>
        <v>42795</v>
      </c>
      <c r="W767" s="4">
        <f t="shared" si="108"/>
        <v>42821</v>
      </c>
      <c r="X767" s="1" t="str">
        <f t="shared" si="102"/>
        <v>Monday</v>
      </c>
      <c r="Y767" s="2">
        <v>0.28042824074074074</v>
      </c>
      <c r="Z767" s="2">
        <f t="shared" si="103"/>
        <v>0.29166666666666663</v>
      </c>
      <c r="AA767">
        <f>1</f>
        <v>1</v>
      </c>
      <c r="AB767" s="1">
        <v>42821</v>
      </c>
      <c r="AC767" s="3">
        <f t="shared" si="104"/>
        <v>42795</v>
      </c>
      <c r="AD767" s="4">
        <f t="shared" si="109"/>
        <v>42821</v>
      </c>
      <c r="AE767" s="1" t="str">
        <f t="shared" si="105"/>
        <v>Monday</v>
      </c>
      <c r="AF767" s="2">
        <v>0.28401620370370367</v>
      </c>
      <c r="AG767" s="2">
        <f t="shared" si="106"/>
        <v>0.29166666666666663</v>
      </c>
      <c r="AH767" t="s">
        <v>27</v>
      </c>
    </row>
    <row r="768" spans="1:34" x14ac:dyDescent="0.25">
      <c r="A768">
        <v>1357250</v>
      </c>
      <c r="B768" t="s">
        <v>20</v>
      </c>
      <c r="C768" t="s">
        <v>28</v>
      </c>
      <c r="D768" t="s">
        <v>22</v>
      </c>
      <c r="E768">
        <v>53202</v>
      </c>
      <c r="F768" t="s">
        <v>23</v>
      </c>
      <c r="G768" t="s">
        <v>24</v>
      </c>
      <c r="H768">
        <v>114</v>
      </c>
      <c r="I768" t="s">
        <v>43</v>
      </c>
      <c r="J768">
        <f>VLOOKUP(I768,Key!$A$1:$C$72,2,FALSE)</f>
        <v>43.03886</v>
      </c>
      <c r="K768">
        <f>VLOOKUP(I768,Key!$A$1:$C$72,3,FALSE)</f>
        <v>-87.902720000000002</v>
      </c>
      <c r="L768" t="s">
        <v>69</v>
      </c>
      <c r="M768">
        <f>VLOOKUP(L768,Key!$A$1:$C$72,2,FALSE)</f>
        <v>43.048200000000001</v>
      </c>
      <c r="N768">
        <f>VLOOKUP(L768,Key!$A$1:$C$72,3,FALSE)</f>
        <v>-87.900859999999994</v>
      </c>
      <c r="O768">
        <v>6</v>
      </c>
      <c r="P768">
        <v>0</v>
      </c>
      <c r="Q768">
        <v>0.9</v>
      </c>
      <c r="R768">
        <v>0.9</v>
      </c>
      <c r="S768">
        <v>36</v>
      </c>
      <c r="T768">
        <f t="shared" si="107"/>
        <v>-1</v>
      </c>
      <c r="U768" s="1">
        <v>42821</v>
      </c>
      <c r="V768" s="3">
        <f t="shared" si="101"/>
        <v>42795</v>
      </c>
      <c r="W768" s="4">
        <f t="shared" si="108"/>
        <v>42821</v>
      </c>
      <c r="X768" s="1" t="str">
        <f t="shared" si="102"/>
        <v>Monday</v>
      </c>
      <c r="Y768" s="2">
        <v>0.87732638888888881</v>
      </c>
      <c r="Z768" s="2">
        <f t="shared" si="103"/>
        <v>0.875</v>
      </c>
      <c r="AA768">
        <f>1</f>
        <v>1</v>
      </c>
      <c r="AB768" s="1">
        <v>42821</v>
      </c>
      <c r="AC768" s="3">
        <f t="shared" si="104"/>
        <v>42795</v>
      </c>
      <c r="AD768" s="4">
        <f t="shared" si="109"/>
        <v>42821</v>
      </c>
      <c r="AE768" s="1" t="str">
        <f t="shared" si="105"/>
        <v>Monday</v>
      </c>
      <c r="AF768" s="2">
        <v>0.88148148148148142</v>
      </c>
      <c r="AG768" s="2">
        <f t="shared" si="106"/>
        <v>0.875</v>
      </c>
      <c r="AH768" t="s">
        <v>27</v>
      </c>
    </row>
    <row r="769" spans="1:34" x14ac:dyDescent="0.25">
      <c r="A769">
        <v>1357250</v>
      </c>
      <c r="B769" t="s">
        <v>20</v>
      </c>
      <c r="C769" t="s">
        <v>28</v>
      </c>
      <c r="D769" t="s">
        <v>22</v>
      </c>
      <c r="E769">
        <v>53202</v>
      </c>
      <c r="F769" t="s">
        <v>23</v>
      </c>
      <c r="G769" t="s">
        <v>24</v>
      </c>
      <c r="H769">
        <v>11087</v>
      </c>
      <c r="I769" t="s">
        <v>69</v>
      </c>
      <c r="J769">
        <f>VLOOKUP(I769,Key!$A$1:$C$72,2,FALSE)</f>
        <v>43.048200000000001</v>
      </c>
      <c r="K769">
        <f>VLOOKUP(I769,Key!$A$1:$C$72,3,FALSE)</f>
        <v>-87.900859999999994</v>
      </c>
      <c r="L769" t="s">
        <v>43</v>
      </c>
      <c r="M769">
        <f>VLOOKUP(L769,Key!$A$1:$C$72,2,FALSE)</f>
        <v>43.03886</v>
      </c>
      <c r="N769">
        <f>VLOOKUP(L769,Key!$A$1:$C$72,3,FALSE)</f>
        <v>-87.902720000000002</v>
      </c>
      <c r="O769">
        <v>4</v>
      </c>
      <c r="P769">
        <v>0</v>
      </c>
      <c r="Q769">
        <v>0.6</v>
      </c>
      <c r="R769">
        <v>0.6</v>
      </c>
      <c r="S769">
        <v>24</v>
      </c>
      <c r="T769">
        <f t="shared" si="107"/>
        <v>-1</v>
      </c>
      <c r="U769" s="1">
        <v>42800</v>
      </c>
      <c r="V769" s="3">
        <f t="shared" si="101"/>
        <v>42795</v>
      </c>
      <c r="W769" s="4">
        <f t="shared" si="108"/>
        <v>42800</v>
      </c>
      <c r="X769" s="1" t="str">
        <f t="shared" si="102"/>
        <v>Monday</v>
      </c>
      <c r="Y769" s="2">
        <v>0.29571759259259262</v>
      </c>
      <c r="Z769" s="2">
        <f t="shared" si="103"/>
        <v>0.29166666666666663</v>
      </c>
      <c r="AA769">
        <f>1</f>
        <v>1</v>
      </c>
      <c r="AB769" s="1">
        <v>42800</v>
      </c>
      <c r="AC769" s="3">
        <f t="shared" si="104"/>
        <v>42795</v>
      </c>
      <c r="AD769" s="4">
        <f t="shared" si="109"/>
        <v>42800</v>
      </c>
      <c r="AE769" s="1" t="str">
        <f t="shared" si="105"/>
        <v>Monday</v>
      </c>
      <c r="AF769" s="2">
        <v>0.29858796296296297</v>
      </c>
      <c r="AG769" s="2">
        <f t="shared" si="106"/>
        <v>0.29166666666666663</v>
      </c>
      <c r="AH769" t="s">
        <v>27</v>
      </c>
    </row>
    <row r="770" spans="1:34" x14ac:dyDescent="0.25">
      <c r="A770">
        <v>1357250</v>
      </c>
      <c r="B770" t="s">
        <v>20</v>
      </c>
      <c r="C770" t="s">
        <v>28</v>
      </c>
      <c r="D770" t="s">
        <v>22</v>
      </c>
      <c r="E770">
        <v>53202</v>
      </c>
      <c r="F770" t="s">
        <v>23</v>
      </c>
      <c r="G770" t="s">
        <v>24</v>
      </c>
      <c r="H770">
        <v>223</v>
      </c>
      <c r="I770" t="s">
        <v>43</v>
      </c>
      <c r="J770">
        <f>VLOOKUP(I770,Key!$A$1:$C$72,2,FALSE)</f>
        <v>43.03886</v>
      </c>
      <c r="K770">
        <f>VLOOKUP(I770,Key!$A$1:$C$72,3,FALSE)</f>
        <v>-87.902720000000002</v>
      </c>
      <c r="L770" t="s">
        <v>69</v>
      </c>
      <c r="M770">
        <f>VLOOKUP(L770,Key!$A$1:$C$72,2,FALSE)</f>
        <v>43.048200000000001</v>
      </c>
      <c r="N770">
        <f>VLOOKUP(L770,Key!$A$1:$C$72,3,FALSE)</f>
        <v>-87.900859999999994</v>
      </c>
      <c r="O770">
        <v>5</v>
      </c>
      <c r="P770">
        <v>0</v>
      </c>
      <c r="Q770">
        <v>0.8</v>
      </c>
      <c r="R770">
        <v>0.7</v>
      </c>
      <c r="S770">
        <v>30</v>
      </c>
      <c r="T770">
        <f t="shared" si="107"/>
        <v>-1</v>
      </c>
      <c r="U770" s="1">
        <v>42804</v>
      </c>
      <c r="V770" s="3">
        <f t="shared" ref="V770:V833" si="110">DATE(YEAR(U770), MONTH(U770), 1)</f>
        <v>42795</v>
      </c>
      <c r="W770" s="4">
        <f t="shared" si="108"/>
        <v>42804</v>
      </c>
      <c r="X770" s="1" t="str">
        <f t="shared" ref="X770:X833" si="111">TEXT(W770,"dddd")</f>
        <v>Friday</v>
      </c>
      <c r="Y770" s="2">
        <v>0.79178240740740735</v>
      </c>
      <c r="Z770" s="2">
        <f t="shared" ref="Z770:Z833" si="112">MROUND(Y770, "1:00")</f>
        <v>0.79166666666666663</v>
      </c>
      <c r="AA770">
        <f>1</f>
        <v>1</v>
      </c>
      <c r="AB770" s="1">
        <v>42804</v>
      </c>
      <c r="AC770" s="3">
        <f t="shared" ref="AC770:AC833" si="113">DATE(YEAR(AB770), MONTH(AB770), 1)</f>
        <v>42795</v>
      </c>
      <c r="AD770" s="4">
        <f t="shared" si="109"/>
        <v>42804</v>
      </c>
      <c r="AE770" s="1" t="str">
        <f t="shared" ref="AE770:AE833" si="114">TEXT(AD770,"dddd")</f>
        <v>Friday</v>
      </c>
      <c r="AF770" s="2">
        <v>0.79513888888888884</v>
      </c>
      <c r="AG770" s="2">
        <f t="shared" ref="AG770:AG833" si="115">MROUND(AF770, "1:00")</f>
        <v>0.79166666666666663</v>
      </c>
      <c r="AH770" t="s">
        <v>27</v>
      </c>
    </row>
    <row r="771" spans="1:34" x14ac:dyDescent="0.25">
      <c r="A771">
        <v>1358129</v>
      </c>
      <c r="B771" t="s">
        <v>20</v>
      </c>
      <c r="C771" t="s">
        <v>28</v>
      </c>
      <c r="D771" t="s">
        <v>22</v>
      </c>
      <c r="E771">
        <v>53202</v>
      </c>
      <c r="F771" t="s">
        <v>23</v>
      </c>
      <c r="G771" t="s">
        <v>24</v>
      </c>
      <c r="H771">
        <v>344</v>
      </c>
      <c r="I771" t="s">
        <v>61</v>
      </c>
      <c r="J771">
        <f>VLOOKUP(I771,Key!$A$1:$C$72,2,FALSE)</f>
        <v>43.058619999999998</v>
      </c>
      <c r="K771">
        <f>VLOOKUP(I771,Key!$A$1:$C$72,3,FALSE)</f>
        <v>-87.885319999999993</v>
      </c>
      <c r="L771" t="s">
        <v>31</v>
      </c>
      <c r="M771">
        <f>VLOOKUP(L771,Key!$A$1:$C$72,2,FALSE)</f>
        <v>43.03519</v>
      </c>
      <c r="N771">
        <f>VLOOKUP(L771,Key!$A$1:$C$72,3,FALSE)</f>
        <v>-87.907390000000007</v>
      </c>
      <c r="O771">
        <v>30</v>
      </c>
      <c r="P771">
        <v>0</v>
      </c>
      <c r="Q771">
        <v>4.5</v>
      </c>
      <c r="R771">
        <v>4.3</v>
      </c>
      <c r="S771">
        <v>180</v>
      </c>
      <c r="T771">
        <f t="shared" ref="T771:T834" si="116">-1</f>
        <v>-1</v>
      </c>
      <c r="U771" s="1">
        <v>42799</v>
      </c>
      <c r="V771" s="3">
        <f t="shared" si="110"/>
        <v>42795</v>
      </c>
      <c r="W771" s="4">
        <f t="shared" ref="W771:W834" si="117">U771</f>
        <v>42799</v>
      </c>
      <c r="X771" s="1" t="str">
        <f t="shared" si="111"/>
        <v>Sunday</v>
      </c>
      <c r="Y771" s="2">
        <v>0.54917824074074073</v>
      </c>
      <c r="Z771" s="2">
        <f t="shared" si="112"/>
        <v>0.54166666666666663</v>
      </c>
      <c r="AA771">
        <f>1</f>
        <v>1</v>
      </c>
      <c r="AB771" s="1">
        <v>42799</v>
      </c>
      <c r="AC771" s="3">
        <f t="shared" si="113"/>
        <v>42795</v>
      </c>
      <c r="AD771" s="4">
        <f t="shared" ref="AD771:AD834" si="118">AB771</f>
        <v>42799</v>
      </c>
      <c r="AE771" s="1" t="str">
        <f t="shared" si="114"/>
        <v>Sunday</v>
      </c>
      <c r="AF771" s="2">
        <v>0.56959490740740748</v>
      </c>
      <c r="AG771" s="2">
        <f t="shared" si="115"/>
        <v>0.58333333333333326</v>
      </c>
      <c r="AH771" t="s">
        <v>27</v>
      </c>
    </row>
    <row r="772" spans="1:34" x14ac:dyDescent="0.25">
      <c r="A772">
        <v>1360169</v>
      </c>
      <c r="B772" t="s">
        <v>20</v>
      </c>
      <c r="C772" t="s">
        <v>105</v>
      </c>
      <c r="D772" t="s">
        <v>22</v>
      </c>
      <c r="E772">
        <v>53121</v>
      </c>
      <c r="F772" t="s">
        <v>23</v>
      </c>
      <c r="G772" t="s">
        <v>24</v>
      </c>
      <c r="H772">
        <v>11053</v>
      </c>
      <c r="I772" t="s">
        <v>81</v>
      </c>
      <c r="J772">
        <f>VLOOKUP(I772,Key!$A$1:$C$72,2,FALSE)</f>
        <v>43.06033</v>
      </c>
      <c r="K772">
        <f>VLOOKUP(I772,Key!$A$1:$C$72,3,FALSE)</f>
        <v>-87.89546</v>
      </c>
      <c r="L772" t="s">
        <v>78</v>
      </c>
      <c r="M772">
        <f>VLOOKUP(L772,Key!$A$1:$C$72,2,FALSE)</f>
        <v>43.060250000000003</v>
      </c>
      <c r="N772">
        <f>VLOOKUP(L772,Key!$A$1:$C$72,3,FALSE)</f>
        <v>-87.892169999999993</v>
      </c>
      <c r="O772">
        <v>2</v>
      </c>
      <c r="P772">
        <v>0</v>
      </c>
      <c r="Q772">
        <v>0.3</v>
      </c>
      <c r="R772">
        <v>0.3</v>
      </c>
      <c r="S772">
        <v>12</v>
      </c>
      <c r="T772">
        <f t="shared" si="116"/>
        <v>-1</v>
      </c>
      <c r="U772" s="1">
        <v>42796</v>
      </c>
      <c r="V772" s="3">
        <f t="shared" si="110"/>
        <v>42795</v>
      </c>
      <c r="W772" s="4">
        <f t="shared" si="117"/>
        <v>42796</v>
      </c>
      <c r="X772" s="1" t="str">
        <f t="shared" si="111"/>
        <v>Thursday</v>
      </c>
      <c r="Y772" s="2">
        <v>0.73872685185185183</v>
      </c>
      <c r="Z772" s="2">
        <f t="shared" si="112"/>
        <v>0.75</v>
      </c>
      <c r="AA772">
        <f>1</f>
        <v>1</v>
      </c>
      <c r="AB772" s="1">
        <v>42796</v>
      </c>
      <c r="AC772" s="3">
        <f t="shared" si="113"/>
        <v>42795</v>
      </c>
      <c r="AD772" s="4">
        <f t="shared" si="118"/>
        <v>42796</v>
      </c>
      <c r="AE772" s="1" t="str">
        <f t="shared" si="114"/>
        <v>Thursday</v>
      </c>
      <c r="AF772" s="2">
        <v>0.73959490740740741</v>
      </c>
      <c r="AG772" s="2">
        <f t="shared" si="115"/>
        <v>0.75</v>
      </c>
      <c r="AH772" t="s">
        <v>27</v>
      </c>
    </row>
    <row r="773" spans="1:34" x14ac:dyDescent="0.25">
      <c r="A773">
        <v>1365846</v>
      </c>
      <c r="B773" t="s">
        <v>20</v>
      </c>
      <c r="C773" t="s">
        <v>99</v>
      </c>
      <c r="D773" t="s">
        <v>22</v>
      </c>
      <c r="E773">
        <v>53233</v>
      </c>
      <c r="F773" t="s">
        <v>23</v>
      </c>
      <c r="G773" t="s">
        <v>24</v>
      </c>
      <c r="H773">
        <v>11138</v>
      </c>
      <c r="I773" t="s">
        <v>36</v>
      </c>
      <c r="J773">
        <f>VLOOKUP(I773,Key!$A$1:$C$72,2,FALSE)</f>
        <v>43.038580000000003</v>
      </c>
      <c r="K773">
        <f>VLOOKUP(I773,Key!$A$1:$C$72,3,FALSE)</f>
        <v>-87.90934</v>
      </c>
      <c r="L773" t="s">
        <v>74</v>
      </c>
      <c r="M773">
        <f>VLOOKUP(L773,Key!$A$1:$C$72,2,FALSE)</f>
        <v>43.040154000000001</v>
      </c>
      <c r="N773">
        <f>VLOOKUP(L773,Key!$A$1:$C$72,3,FALSE)</f>
        <v>-87.932113000000001</v>
      </c>
      <c r="O773">
        <v>13</v>
      </c>
      <c r="P773">
        <v>0</v>
      </c>
      <c r="Q773">
        <v>2</v>
      </c>
      <c r="R773">
        <v>1.9</v>
      </c>
      <c r="S773">
        <v>78</v>
      </c>
      <c r="T773">
        <f t="shared" si="116"/>
        <v>-1</v>
      </c>
      <c r="U773" s="1">
        <v>42802</v>
      </c>
      <c r="V773" s="3">
        <f t="shared" si="110"/>
        <v>42795</v>
      </c>
      <c r="W773" s="4">
        <f t="shared" si="117"/>
        <v>42802</v>
      </c>
      <c r="X773" s="1" t="str">
        <f t="shared" si="111"/>
        <v>Wednesday</v>
      </c>
      <c r="Y773" s="2">
        <v>0.84831018518518519</v>
      </c>
      <c r="Z773" s="2">
        <f t="shared" si="112"/>
        <v>0.83333333333333326</v>
      </c>
      <c r="AA773">
        <f>1</f>
        <v>1</v>
      </c>
      <c r="AB773" s="1">
        <v>42802</v>
      </c>
      <c r="AC773" s="3">
        <f t="shared" si="113"/>
        <v>42795</v>
      </c>
      <c r="AD773" s="4">
        <f t="shared" si="118"/>
        <v>42802</v>
      </c>
      <c r="AE773" s="1" t="str">
        <f t="shared" si="114"/>
        <v>Wednesday</v>
      </c>
      <c r="AF773" s="2">
        <v>0.8571875000000001</v>
      </c>
      <c r="AG773" s="2">
        <f t="shared" si="115"/>
        <v>0.875</v>
      </c>
      <c r="AH773" t="s">
        <v>27</v>
      </c>
    </row>
    <row r="774" spans="1:34" x14ac:dyDescent="0.25">
      <c r="A774">
        <v>1373087</v>
      </c>
      <c r="B774" t="s">
        <v>20</v>
      </c>
      <c r="C774" t="s">
        <v>28</v>
      </c>
      <c r="D774" t="s">
        <v>22</v>
      </c>
      <c r="E774">
        <v>53211</v>
      </c>
      <c r="F774" t="s">
        <v>23</v>
      </c>
      <c r="G774" t="s">
        <v>24</v>
      </c>
      <c r="H774">
        <v>11110</v>
      </c>
      <c r="I774" t="s">
        <v>34</v>
      </c>
      <c r="J774">
        <f>VLOOKUP(I774,Key!$A$1:$C$72,2,FALSE)</f>
        <v>43.036900000000003</v>
      </c>
      <c r="K774">
        <f>VLOOKUP(I774,Key!$A$1:$C$72,3,FALSE)</f>
        <v>-87.89667</v>
      </c>
      <c r="L774" t="s">
        <v>63</v>
      </c>
      <c r="M774">
        <f>VLOOKUP(L774,Key!$A$1:$C$72,2,FALSE)</f>
        <v>43.078530000000001</v>
      </c>
      <c r="N774">
        <f>VLOOKUP(L774,Key!$A$1:$C$72,3,FALSE)</f>
        <v>-87.882620000000003</v>
      </c>
      <c r="O774">
        <v>28</v>
      </c>
      <c r="P774">
        <v>0</v>
      </c>
      <c r="Q774">
        <v>4.2</v>
      </c>
      <c r="R774">
        <v>4</v>
      </c>
      <c r="S774">
        <v>168</v>
      </c>
      <c r="T774">
        <f t="shared" si="116"/>
        <v>-1</v>
      </c>
      <c r="U774" s="1">
        <v>42797</v>
      </c>
      <c r="V774" s="3">
        <f t="shared" si="110"/>
        <v>42795</v>
      </c>
      <c r="W774" s="4">
        <f t="shared" si="117"/>
        <v>42797</v>
      </c>
      <c r="X774" s="1" t="str">
        <f t="shared" si="111"/>
        <v>Friday</v>
      </c>
      <c r="Y774" s="2">
        <v>0.62409722222222219</v>
      </c>
      <c r="Z774" s="2">
        <f t="shared" si="112"/>
        <v>0.625</v>
      </c>
      <c r="AA774">
        <f>1</f>
        <v>1</v>
      </c>
      <c r="AB774" s="1">
        <v>42797</v>
      </c>
      <c r="AC774" s="3">
        <f t="shared" si="113"/>
        <v>42795</v>
      </c>
      <c r="AD774" s="4">
        <f t="shared" si="118"/>
        <v>42797</v>
      </c>
      <c r="AE774" s="1" t="str">
        <f t="shared" si="114"/>
        <v>Friday</v>
      </c>
      <c r="AF774" s="2">
        <v>0.64347222222222222</v>
      </c>
      <c r="AG774" s="2">
        <f t="shared" si="115"/>
        <v>0.625</v>
      </c>
      <c r="AH774" t="s">
        <v>27</v>
      </c>
    </row>
    <row r="775" spans="1:34" x14ac:dyDescent="0.25">
      <c r="A775">
        <v>1378271</v>
      </c>
      <c r="B775" t="s">
        <v>20</v>
      </c>
      <c r="C775" t="s">
        <v>28</v>
      </c>
      <c r="D775" t="s">
        <v>22</v>
      </c>
      <c r="E775">
        <v>53202</v>
      </c>
      <c r="F775" t="s">
        <v>23</v>
      </c>
      <c r="G775" t="s">
        <v>24</v>
      </c>
      <c r="H775">
        <v>172</v>
      </c>
      <c r="I775" t="s">
        <v>92</v>
      </c>
      <c r="J775">
        <f>VLOOKUP(I775,Key!$A$1:$C$72,2,FALSE)</f>
        <v>43.069021999999997</v>
      </c>
      <c r="K775">
        <f>VLOOKUP(I775,Key!$A$1:$C$72,3,FALSE)</f>
        <v>-87.887940999999998</v>
      </c>
      <c r="L775" t="s">
        <v>61</v>
      </c>
      <c r="M775">
        <f>VLOOKUP(L775,Key!$A$1:$C$72,2,FALSE)</f>
        <v>43.058619999999998</v>
      </c>
      <c r="N775">
        <f>VLOOKUP(L775,Key!$A$1:$C$72,3,FALSE)</f>
        <v>-87.885319999999993</v>
      </c>
      <c r="O775">
        <v>7</v>
      </c>
      <c r="P775">
        <v>0</v>
      </c>
      <c r="Q775">
        <v>1.1000000000000001</v>
      </c>
      <c r="R775">
        <v>1</v>
      </c>
      <c r="S775">
        <v>42</v>
      </c>
      <c r="T775">
        <f t="shared" si="116"/>
        <v>-1</v>
      </c>
      <c r="U775" s="1">
        <v>42797</v>
      </c>
      <c r="V775" s="3">
        <f t="shared" si="110"/>
        <v>42795</v>
      </c>
      <c r="W775" s="4">
        <f t="shared" si="117"/>
        <v>42797</v>
      </c>
      <c r="X775" s="1" t="str">
        <f t="shared" si="111"/>
        <v>Friday</v>
      </c>
      <c r="Y775" s="2">
        <v>0.95822916666666658</v>
      </c>
      <c r="Z775" s="2">
        <f t="shared" si="112"/>
        <v>0.95833333333333326</v>
      </c>
      <c r="AA775">
        <f>1</f>
        <v>1</v>
      </c>
      <c r="AB775" s="1">
        <v>42797</v>
      </c>
      <c r="AC775" s="3">
        <f t="shared" si="113"/>
        <v>42795</v>
      </c>
      <c r="AD775" s="4">
        <f t="shared" si="118"/>
        <v>42797</v>
      </c>
      <c r="AE775" s="1" t="str">
        <f t="shared" si="114"/>
        <v>Friday</v>
      </c>
      <c r="AF775" s="2">
        <v>0.96287037037037038</v>
      </c>
      <c r="AG775" s="2">
        <f t="shared" si="115"/>
        <v>0.95833333333333326</v>
      </c>
      <c r="AH775" t="s">
        <v>27</v>
      </c>
    </row>
    <row r="776" spans="1:34" x14ac:dyDescent="0.25">
      <c r="A776">
        <v>1378810</v>
      </c>
      <c r="B776" t="s">
        <v>20</v>
      </c>
      <c r="C776" t="s">
        <v>99</v>
      </c>
      <c r="D776" t="s">
        <v>22</v>
      </c>
      <c r="E776">
        <v>53211</v>
      </c>
      <c r="F776" t="s">
        <v>23</v>
      </c>
      <c r="G776" t="s">
        <v>24</v>
      </c>
      <c r="H776">
        <v>5519</v>
      </c>
      <c r="I776" t="s">
        <v>87</v>
      </c>
      <c r="J776">
        <f>VLOOKUP(I776,Key!$A$1:$C$72,2,FALSE)</f>
        <v>43.077359999999999</v>
      </c>
      <c r="K776">
        <f>VLOOKUP(I776,Key!$A$1:$C$72,3,FALSE)</f>
        <v>-87.880769999999998</v>
      </c>
      <c r="L776" t="s">
        <v>60</v>
      </c>
      <c r="M776">
        <f>VLOOKUP(L776,Key!$A$1:$C$72,2,FALSE)</f>
        <v>43.066893999999998</v>
      </c>
      <c r="N776">
        <f>VLOOKUP(L776,Key!$A$1:$C$72,3,FALSE)</f>
        <v>-87.877936000000005</v>
      </c>
      <c r="O776">
        <v>6</v>
      </c>
      <c r="P776">
        <v>0</v>
      </c>
      <c r="Q776">
        <v>0.9</v>
      </c>
      <c r="R776">
        <v>0.9</v>
      </c>
      <c r="S776">
        <v>36</v>
      </c>
      <c r="T776">
        <f t="shared" si="116"/>
        <v>-1</v>
      </c>
      <c r="U776" s="1">
        <v>42801</v>
      </c>
      <c r="V776" s="3">
        <f t="shared" si="110"/>
        <v>42795</v>
      </c>
      <c r="W776" s="4">
        <f t="shared" si="117"/>
        <v>42801</v>
      </c>
      <c r="X776" s="1" t="str">
        <f t="shared" si="111"/>
        <v>Tuesday</v>
      </c>
      <c r="Y776" s="2">
        <v>0.70413194444444438</v>
      </c>
      <c r="Z776" s="2">
        <f t="shared" si="112"/>
        <v>0.70833333333333326</v>
      </c>
      <c r="AA776">
        <f>1</f>
        <v>1</v>
      </c>
      <c r="AB776" s="1">
        <v>42801</v>
      </c>
      <c r="AC776" s="3">
        <f t="shared" si="113"/>
        <v>42795</v>
      </c>
      <c r="AD776" s="4">
        <f t="shared" si="118"/>
        <v>42801</v>
      </c>
      <c r="AE776" s="1" t="str">
        <f t="shared" si="114"/>
        <v>Tuesday</v>
      </c>
      <c r="AF776" s="2">
        <v>0.708125</v>
      </c>
      <c r="AG776" s="2">
        <f t="shared" si="115"/>
        <v>0.70833333333333326</v>
      </c>
      <c r="AH776" t="s">
        <v>27</v>
      </c>
    </row>
    <row r="777" spans="1:34" x14ac:dyDescent="0.25">
      <c r="A777">
        <v>1378810</v>
      </c>
      <c r="B777" t="s">
        <v>20</v>
      </c>
      <c r="C777" t="s">
        <v>99</v>
      </c>
      <c r="D777" t="s">
        <v>22</v>
      </c>
      <c r="E777">
        <v>53211</v>
      </c>
      <c r="F777" t="s">
        <v>23</v>
      </c>
      <c r="G777" t="s">
        <v>24</v>
      </c>
      <c r="H777">
        <v>5574</v>
      </c>
      <c r="I777" t="s">
        <v>60</v>
      </c>
      <c r="J777">
        <f>VLOOKUP(I777,Key!$A$1:$C$72,2,FALSE)</f>
        <v>43.066893999999998</v>
      </c>
      <c r="K777">
        <f>VLOOKUP(I777,Key!$A$1:$C$72,3,FALSE)</f>
        <v>-87.877936000000005</v>
      </c>
      <c r="L777" t="s">
        <v>67</v>
      </c>
      <c r="M777">
        <f>VLOOKUP(L777,Key!$A$1:$C$72,2,FALSE)</f>
        <v>43.074890000000003</v>
      </c>
      <c r="N777">
        <f>VLOOKUP(L777,Key!$A$1:$C$72,3,FALSE)</f>
        <v>-87.882810000000006</v>
      </c>
      <c r="O777">
        <v>4</v>
      </c>
      <c r="P777">
        <v>0</v>
      </c>
      <c r="Q777">
        <v>0.6</v>
      </c>
      <c r="R777">
        <v>0.6</v>
      </c>
      <c r="S777">
        <v>24</v>
      </c>
      <c r="T777">
        <f t="shared" si="116"/>
        <v>-1</v>
      </c>
      <c r="U777" s="1">
        <v>42801</v>
      </c>
      <c r="V777" s="3">
        <f t="shared" si="110"/>
        <v>42795</v>
      </c>
      <c r="W777" s="4">
        <f t="shared" si="117"/>
        <v>42801</v>
      </c>
      <c r="X777" s="1" t="str">
        <f t="shared" si="111"/>
        <v>Tuesday</v>
      </c>
      <c r="Y777" s="2">
        <v>0.57656249999999998</v>
      </c>
      <c r="Z777" s="2">
        <f t="shared" si="112"/>
        <v>0.58333333333333326</v>
      </c>
      <c r="AA777">
        <f>1</f>
        <v>1</v>
      </c>
      <c r="AB777" s="1">
        <v>42801</v>
      </c>
      <c r="AC777" s="3">
        <f t="shared" si="113"/>
        <v>42795</v>
      </c>
      <c r="AD777" s="4">
        <f t="shared" si="118"/>
        <v>42801</v>
      </c>
      <c r="AE777" s="1" t="str">
        <f t="shared" si="114"/>
        <v>Tuesday</v>
      </c>
      <c r="AF777" s="2">
        <v>0.57952546296296303</v>
      </c>
      <c r="AG777" s="2">
        <f t="shared" si="115"/>
        <v>0.58333333333333326</v>
      </c>
      <c r="AH777" t="s">
        <v>27</v>
      </c>
    </row>
    <row r="778" spans="1:34" x14ac:dyDescent="0.25">
      <c r="A778">
        <v>1379395</v>
      </c>
      <c r="B778" t="s">
        <v>20</v>
      </c>
      <c r="C778" t="s">
        <v>123</v>
      </c>
      <c r="D778" t="s">
        <v>22</v>
      </c>
      <c r="E778">
        <v>53212</v>
      </c>
      <c r="F778" t="s">
        <v>23</v>
      </c>
      <c r="G778" t="s">
        <v>24</v>
      </c>
      <c r="H778">
        <v>47</v>
      </c>
      <c r="I778" t="s">
        <v>67</v>
      </c>
      <c r="J778">
        <f>VLOOKUP(I778,Key!$A$1:$C$72,2,FALSE)</f>
        <v>43.074890000000003</v>
      </c>
      <c r="K778">
        <f>VLOOKUP(I778,Key!$A$1:$C$72,3,FALSE)</f>
        <v>-87.882810000000006</v>
      </c>
      <c r="L778" t="s">
        <v>67</v>
      </c>
      <c r="M778">
        <f>VLOOKUP(L778,Key!$A$1:$C$72,2,FALSE)</f>
        <v>43.074890000000003</v>
      </c>
      <c r="N778">
        <f>VLOOKUP(L778,Key!$A$1:$C$72,3,FALSE)</f>
        <v>-87.882810000000006</v>
      </c>
      <c r="O778">
        <v>0</v>
      </c>
      <c r="P778">
        <v>0</v>
      </c>
      <c r="Q778">
        <v>0</v>
      </c>
      <c r="R778">
        <v>0</v>
      </c>
      <c r="S778">
        <v>0</v>
      </c>
      <c r="T778">
        <f t="shared" si="116"/>
        <v>-1</v>
      </c>
      <c r="U778" s="1">
        <v>42821</v>
      </c>
      <c r="V778" s="3">
        <f t="shared" si="110"/>
        <v>42795</v>
      </c>
      <c r="W778" s="4">
        <f t="shared" si="117"/>
        <v>42821</v>
      </c>
      <c r="X778" s="1" t="str">
        <f t="shared" si="111"/>
        <v>Monday</v>
      </c>
      <c r="Y778" s="2">
        <v>0.8537731481481482</v>
      </c>
      <c r="Z778" s="2">
        <f t="shared" si="112"/>
        <v>0.83333333333333326</v>
      </c>
      <c r="AA778">
        <f>1</f>
        <v>1</v>
      </c>
      <c r="AB778" s="1">
        <v>42821</v>
      </c>
      <c r="AC778" s="3">
        <f t="shared" si="113"/>
        <v>42795</v>
      </c>
      <c r="AD778" s="4">
        <f t="shared" si="118"/>
        <v>42821</v>
      </c>
      <c r="AE778" s="1" t="str">
        <f t="shared" si="114"/>
        <v>Monday</v>
      </c>
      <c r="AF778" s="2">
        <v>0.85388888888888881</v>
      </c>
      <c r="AG778" s="2">
        <f t="shared" si="115"/>
        <v>0.83333333333333326</v>
      </c>
      <c r="AH778" t="s">
        <v>35</v>
      </c>
    </row>
    <row r="779" spans="1:34" x14ac:dyDescent="0.25">
      <c r="A779">
        <v>1381218</v>
      </c>
      <c r="B779" t="s">
        <v>20</v>
      </c>
      <c r="C779" t="s">
        <v>101</v>
      </c>
      <c r="D779" t="s">
        <v>22</v>
      </c>
      <c r="E779">
        <v>53211</v>
      </c>
      <c r="F779" t="s">
        <v>23</v>
      </c>
      <c r="G779" t="s">
        <v>91</v>
      </c>
      <c r="H779">
        <v>5423</v>
      </c>
      <c r="I779" t="s">
        <v>61</v>
      </c>
      <c r="J779">
        <f>VLOOKUP(I779,Key!$A$1:$C$72,2,FALSE)</f>
        <v>43.058619999999998</v>
      </c>
      <c r="K779">
        <f>VLOOKUP(I779,Key!$A$1:$C$72,3,FALSE)</f>
        <v>-87.885319999999993</v>
      </c>
      <c r="L779" t="s">
        <v>87</v>
      </c>
      <c r="M779">
        <f>VLOOKUP(L779,Key!$A$1:$C$72,2,FALSE)</f>
        <v>43.077359999999999</v>
      </c>
      <c r="N779">
        <f>VLOOKUP(L779,Key!$A$1:$C$72,3,FALSE)</f>
        <v>-87.880769999999998</v>
      </c>
      <c r="O779">
        <v>16</v>
      </c>
      <c r="P779">
        <v>0</v>
      </c>
      <c r="Q779">
        <v>2.4</v>
      </c>
      <c r="R779">
        <v>2.2999999999999998</v>
      </c>
      <c r="S779">
        <v>96</v>
      </c>
      <c r="T779">
        <f t="shared" si="116"/>
        <v>-1</v>
      </c>
      <c r="U779" s="1">
        <v>42822</v>
      </c>
      <c r="V779" s="3">
        <f t="shared" si="110"/>
        <v>42795</v>
      </c>
      <c r="W779" s="4">
        <f t="shared" si="117"/>
        <v>42822</v>
      </c>
      <c r="X779" s="1" t="str">
        <f t="shared" si="111"/>
        <v>Tuesday</v>
      </c>
      <c r="Y779" s="2">
        <v>0.73417824074074067</v>
      </c>
      <c r="Z779" s="2">
        <f t="shared" si="112"/>
        <v>0.75</v>
      </c>
      <c r="AA779">
        <f>1</f>
        <v>1</v>
      </c>
      <c r="AB779" s="1">
        <v>42822</v>
      </c>
      <c r="AC779" s="3">
        <f t="shared" si="113"/>
        <v>42795</v>
      </c>
      <c r="AD779" s="4">
        <f t="shared" si="118"/>
        <v>42822</v>
      </c>
      <c r="AE779" s="1" t="str">
        <f t="shared" si="114"/>
        <v>Tuesday</v>
      </c>
      <c r="AF779" s="2">
        <v>0.74553240740740734</v>
      </c>
      <c r="AG779" s="2">
        <f t="shared" si="115"/>
        <v>0.75</v>
      </c>
      <c r="AH779" t="s">
        <v>27</v>
      </c>
    </row>
    <row r="780" spans="1:34" x14ac:dyDescent="0.25">
      <c r="A780">
        <v>1381218</v>
      </c>
      <c r="B780" t="s">
        <v>20</v>
      </c>
      <c r="C780" t="s">
        <v>101</v>
      </c>
      <c r="D780" t="s">
        <v>22</v>
      </c>
      <c r="E780">
        <v>53211</v>
      </c>
      <c r="F780" t="s">
        <v>23</v>
      </c>
      <c r="G780" t="s">
        <v>91</v>
      </c>
      <c r="H780">
        <v>145</v>
      </c>
      <c r="I780" t="s">
        <v>87</v>
      </c>
      <c r="J780">
        <f>VLOOKUP(I780,Key!$A$1:$C$72,2,FALSE)</f>
        <v>43.077359999999999</v>
      </c>
      <c r="K780">
        <f>VLOOKUP(I780,Key!$A$1:$C$72,3,FALSE)</f>
        <v>-87.880769999999998</v>
      </c>
      <c r="L780" t="s">
        <v>61</v>
      </c>
      <c r="M780">
        <f>VLOOKUP(L780,Key!$A$1:$C$72,2,FALSE)</f>
        <v>43.058619999999998</v>
      </c>
      <c r="N780">
        <f>VLOOKUP(L780,Key!$A$1:$C$72,3,FALSE)</f>
        <v>-87.885319999999993</v>
      </c>
      <c r="O780">
        <v>9</v>
      </c>
      <c r="P780">
        <v>0</v>
      </c>
      <c r="Q780">
        <v>1.4</v>
      </c>
      <c r="R780">
        <v>1.3</v>
      </c>
      <c r="S780">
        <v>54</v>
      </c>
      <c r="T780">
        <f t="shared" si="116"/>
        <v>-1</v>
      </c>
      <c r="U780" s="1">
        <v>42822</v>
      </c>
      <c r="V780" s="3">
        <f t="shared" si="110"/>
        <v>42795</v>
      </c>
      <c r="W780" s="4">
        <f t="shared" si="117"/>
        <v>42822</v>
      </c>
      <c r="X780" s="1" t="str">
        <f t="shared" si="111"/>
        <v>Tuesday</v>
      </c>
      <c r="Y780" s="2">
        <v>0.53523148148148147</v>
      </c>
      <c r="Z780" s="2">
        <f t="shared" si="112"/>
        <v>0.54166666666666663</v>
      </c>
      <c r="AA780">
        <f>1</f>
        <v>1</v>
      </c>
      <c r="AB780" s="1">
        <v>42822</v>
      </c>
      <c r="AC780" s="3">
        <f t="shared" si="113"/>
        <v>42795</v>
      </c>
      <c r="AD780" s="4">
        <f t="shared" si="118"/>
        <v>42822</v>
      </c>
      <c r="AE780" s="1" t="str">
        <f t="shared" si="114"/>
        <v>Tuesday</v>
      </c>
      <c r="AF780" s="2">
        <v>0.54135416666666669</v>
      </c>
      <c r="AG780" s="2">
        <f t="shared" si="115"/>
        <v>0.54166666666666663</v>
      </c>
      <c r="AH780" t="s">
        <v>27</v>
      </c>
    </row>
    <row r="781" spans="1:34" x14ac:dyDescent="0.25">
      <c r="A781">
        <v>1381218</v>
      </c>
      <c r="B781" t="s">
        <v>20</v>
      </c>
      <c r="C781" t="s">
        <v>101</v>
      </c>
      <c r="D781" t="s">
        <v>22</v>
      </c>
      <c r="E781">
        <v>53211</v>
      </c>
      <c r="F781" t="s">
        <v>23</v>
      </c>
      <c r="G781" t="s">
        <v>91</v>
      </c>
      <c r="H781">
        <v>5441</v>
      </c>
      <c r="I781" t="s">
        <v>61</v>
      </c>
      <c r="J781">
        <f>VLOOKUP(I781,Key!$A$1:$C$72,2,FALSE)</f>
        <v>43.058619999999998</v>
      </c>
      <c r="K781">
        <f>VLOOKUP(I781,Key!$A$1:$C$72,3,FALSE)</f>
        <v>-87.885319999999993</v>
      </c>
      <c r="L781" t="s">
        <v>87</v>
      </c>
      <c r="M781">
        <f>VLOOKUP(L781,Key!$A$1:$C$72,2,FALSE)</f>
        <v>43.077359999999999</v>
      </c>
      <c r="N781">
        <f>VLOOKUP(L781,Key!$A$1:$C$72,3,FALSE)</f>
        <v>-87.880769999999998</v>
      </c>
      <c r="O781">
        <v>16</v>
      </c>
      <c r="P781">
        <v>0</v>
      </c>
      <c r="Q781">
        <v>2.4</v>
      </c>
      <c r="R781">
        <v>2.2999999999999998</v>
      </c>
      <c r="S781">
        <v>96</v>
      </c>
      <c r="T781">
        <f t="shared" si="116"/>
        <v>-1</v>
      </c>
      <c r="U781" s="1">
        <v>42820</v>
      </c>
      <c r="V781" s="3">
        <f t="shared" si="110"/>
        <v>42795</v>
      </c>
      <c r="W781" s="4">
        <f t="shared" si="117"/>
        <v>42820</v>
      </c>
      <c r="X781" s="1" t="str">
        <f t="shared" si="111"/>
        <v>Sunday</v>
      </c>
      <c r="Y781" s="2">
        <v>0.91918981481481488</v>
      </c>
      <c r="Z781" s="2">
        <f t="shared" si="112"/>
        <v>0.91666666666666663</v>
      </c>
      <c r="AA781">
        <f>1</f>
        <v>1</v>
      </c>
      <c r="AB781" s="1">
        <v>42820</v>
      </c>
      <c r="AC781" s="3">
        <f t="shared" si="113"/>
        <v>42795</v>
      </c>
      <c r="AD781" s="4">
        <f t="shared" si="118"/>
        <v>42820</v>
      </c>
      <c r="AE781" s="1" t="str">
        <f t="shared" si="114"/>
        <v>Sunday</v>
      </c>
      <c r="AF781" s="2">
        <v>0.93006944444444439</v>
      </c>
      <c r="AG781" s="2">
        <f t="shared" si="115"/>
        <v>0.91666666666666663</v>
      </c>
      <c r="AH781" t="s">
        <v>27</v>
      </c>
    </row>
    <row r="782" spans="1:34" x14ac:dyDescent="0.25">
      <c r="A782">
        <v>1381218</v>
      </c>
      <c r="B782" t="s">
        <v>20</v>
      </c>
      <c r="C782" t="s">
        <v>101</v>
      </c>
      <c r="D782" t="s">
        <v>22</v>
      </c>
      <c r="E782">
        <v>53211</v>
      </c>
      <c r="F782" t="s">
        <v>23</v>
      </c>
      <c r="G782" t="s">
        <v>91</v>
      </c>
      <c r="H782">
        <v>5429</v>
      </c>
      <c r="I782" t="s">
        <v>87</v>
      </c>
      <c r="J782">
        <f>VLOOKUP(I782,Key!$A$1:$C$72,2,FALSE)</f>
        <v>43.077359999999999</v>
      </c>
      <c r="K782">
        <f>VLOOKUP(I782,Key!$A$1:$C$72,3,FALSE)</f>
        <v>-87.880769999999998</v>
      </c>
      <c r="L782" t="s">
        <v>61</v>
      </c>
      <c r="M782">
        <f>VLOOKUP(L782,Key!$A$1:$C$72,2,FALSE)</f>
        <v>43.058619999999998</v>
      </c>
      <c r="N782">
        <f>VLOOKUP(L782,Key!$A$1:$C$72,3,FALSE)</f>
        <v>-87.885319999999993</v>
      </c>
      <c r="O782">
        <v>12</v>
      </c>
      <c r="P782">
        <v>0</v>
      </c>
      <c r="Q782">
        <v>1.8</v>
      </c>
      <c r="R782">
        <v>1.7</v>
      </c>
      <c r="S782">
        <v>72</v>
      </c>
      <c r="T782">
        <f t="shared" si="116"/>
        <v>-1</v>
      </c>
      <c r="U782" s="1">
        <v>42812</v>
      </c>
      <c r="V782" s="3">
        <f t="shared" si="110"/>
        <v>42795</v>
      </c>
      <c r="W782" s="4">
        <f t="shared" si="117"/>
        <v>42812</v>
      </c>
      <c r="X782" s="1" t="str">
        <f t="shared" si="111"/>
        <v>Saturday</v>
      </c>
      <c r="Y782" s="2">
        <v>0.44555555555555554</v>
      </c>
      <c r="Z782" s="2">
        <f t="shared" si="112"/>
        <v>0.45833333333333331</v>
      </c>
      <c r="AA782">
        <f>1</f>
        <v>1</v>
      </c>
      <c r="AB782" s="1">
        <v>42812</v>
      </c>
      <c r="AC782" s="3">
        <f t="shared" si="113"/>
        <v>42795</v>
      </c>
      <c r="AD782" s="4">
        <f t="shared" si="118"/>
        <v>42812</v>
      </c>
      <c r="AE782" s="1" t="str">
        <f t="shared" si="114"/>
        <v>Saturday</v>
      </c>
      <c r="AF782" s="2">
        <v>0.45410879629629625</v>
      </c>
      <c r="AG782" s="2">
        <f t="shared" si="115"/>
        <v>0.45833333333333331</v>
      </c>
      <c r="AH782" t="s">
        <v>27</v>
      </c>
    </row>
    <row r="783" spans="1:34" x14ac:dyDescent="0.25">
      <c r="A783">
        <v>1381218</v>
      </c>
      <c r="B783" t="s">
        <v>20</v>
      </c>
      <c r="C783" t="s">
        <v>101</v>
      </c>
      <c r="D783" t="s">
        <v>22</v>
      </c>
      <c r="E783">
        <v>53211</v>
      </c>
      <c r="F783" t="s">
        <v>23</v>
      </c>
      <c r="G783" t="s">
        <v>91</v>
      </c>
      <c r="H783">
        <v>11105</v>
      </c>
      <c r="I783" t="s">
        <v>87</v>
      </c>
      <c r="J783">
        <f>VLOOKUP(I783,Key!$A$1:$C$72,2,FALSE)</f>
        <v>43.077359999999999</v>
      </c>
      <c r="K783">
        <f>VLOOKUP(I783,Key!$A$1:$C$72,3,FALSE)</f>
        <v>-87.880769999999998</v>
      </c>
      <c r="L783" t="s">
        <v>40</v>
      </c>
      <c r="M783">
        <f>VLOOKUP(L783,Key!$A$1:$C$72,2,FALSE)</f>
        <v>43.031480000000002</v>
      </c>
      <c r="N783">
        <f>VLOOKUP(L783,Key!$A$1:$C$72,3,FALSE)</f>
        <v>-87.908169999999998</v>
      </c>
      <c r="O783">
        <v>38</v>
      </c>
      <c r="P783">
        <v>0</v>
      </c>
      <c r="Q783">
        <v>5.7</v>
      </c>
      <c r="R783">
        <v>5.4</v>
      </c>
      <c r="S783">
        <v>228</v>
      </c>
      <c r="T783">
        <f t="shared" si="116"/>
        <v>-1</v>
      </c>
      <c r="U783" s="1">
        <v>42809</v>
      </c>
      <c r="V783" s="3">
        <f t="shared" si="110"/>
        <v>42795</v>
      </c>
      <c r="W783" s="4">
        <f t="shared" si="117"/>
        <v>42809</v>
      </c>
      <c r="X783" s="1" t="str">
        <f t="shared" si="111"/>
        <v>Wednesday</v>
      </c>
      <c r="Y783" s="2">
        <v>0.47497685185185184</v>
      </c>
      <c r="Z783" s="2">
        <f t="shared" si="112"/>
        <v>0.45833333333333331</v>
      </c>
      <c r="AA783">
        <f>1</f>
        <v>1</v>
      </c>
      <c r="AB783" s="1">
        <v>42809</v>
      </c>
      <c r="AC783" s="3">
        <f t="shared" si="113"/>
        <v>42795</v>
      </c>
      <c r="AD783" s="4">
        <f t="shared" si="118"/>
        <v>42809</v>
      </c>
      <c r="AE783" s="1" t="str">
        <f t="shared" si="114"/>
        <v>Wednesday</v>
      </c>
      <c r="AF783" s="2">
        <v>0.50113425925925925</v>
      </c>
      <c r="AG783" s="2">
        <f t="shared" si="115"/>
        <v>0.5</v>
      </c>
      <c r="AH783" t="s">
        <v>27</v>
      </c>
    </row>
    <row r="784" spans="1:34" x14ac:dyDescent="0.25">
      <c r="A784">
        <v>1381218</v>
      </c>
      <c r="B784" t="s">
        <v>20</v>
      </c>
      <c r="C784" t="s">
        <v>101</v>
      </c>
      <c r="D784" t="s">
        <v>22</v>
      </c>
      <c r="E784">
        <v>53211</v>
      </c>
      <c r="F784" t="s">
        <v>23</v>
      </c>
      <c r="G784" t="s">
        <v>91</v>
      </c>
      <c r="H784">
        <v>11127</v>
      </c>
      <c r="I784" t="s">
        <v>61</v>
      </c>
      <c r="J784">
        <f>VLOOKUP(I784,Key!$A$1:$C$72,2,FALSE)</f>
        <v>43.058619999999998</v>
      </c>
      <c r="K784">
        <f>VLOOKUP(I784,Key!$A$1:$C$72,3,FALSE)</f>
        <v>-87.885319999999993</v>
      </c>
      <c r="L784" t="s">
        <v>60</v>
      </c>
      <c r="M784">
        <f>VLOOKUP(L784,Key!$A$1:$C$72,2,FALSE)</f>
        <v>43.066893999999998</v>
      </c>
      <c r="N784">
        <f>VLOOKUP(L784,Key!$A$1:$C$72,3,FALSE)</f>
        <v>-87.877936000000005</v>
      </c>
      <c r="O784">
        <v>8</v>
      </c>
      <c r="P784">
        <v>0</v>
      </c>
      <c r="Q784">
        <v>1.2</v>
      </c>
      <c r="R784">
        <v>1.1000000000000001</v>
      </c>
      <c r="S784">
        <v>48</v>
      </c>
      <c r="T784">
        <f t="shared" si="116"/>
        <v>-1</v>
      </c>
      <c r="U784" s="1">
        <v>42810</v>
      </c>
      <c r="V784" s="3">
        <f t="shared" si="110"/>
        <v>42795</v>
      </c>
      <c r="W784" s="4">
        <f t="shared" si="117"/>
        <v>42810</v>
      </c>
      <c r="X784" s="1" t="str">
        <f t="shared" si="111"/>
        <v>Thursday</v>
      </c>
      <c r="Y784" s="2">
        <v>0.68376157407407412</v>
      </c>
      <c r="Z784" s="2">
        <f t="shared" si="112"/>
        <v>0.66666666666666663</v>
      </c>
      <c r="AA784">
        <f>1</f>
        <v>1</v>
      </c>
      <c r="AB784" s="1">
        <v>42810</v>
      </c>
      <c r="AC784" s="3">
        <f t="shared" si="113"/>
        <v>42795</v>
      </c>
      <c r="AD784" s="4">
        <f t="shared" si="118"/>
        <v>42810</v>
      </c>
      <c r="AE784" s="1" t="str">
        <f t="shared" si="114"/>
        <v>Thursday</v>
      </c>
      <c r="AF784" s="2">
        <v>0.68944444444444442</v>
      </c>
      <c r="AG784" s="2">
        <f t="shared" si="115"/>
        <v>0.70833333333333326</v>
      </c>
      <c r="AH784" t="s">
        <v>27</v>
      </c>
    </row>
    <row r="785" spans="1:34" x14ac:dyDescent="0.25">
      <c r="A785">
        <v>1381218</v>
      </c>
      <c r="B785" t="s">
        <v>20</v>
      </c>
      <c r="C785" t="s">
        <v>101</v>
      </c>
      <c r="D785" t="s">
        <v>22</v>
      </c>
      <c r="E785">
        <v>53211</v>
      </c>
      <c r="F785" t="s">
        <v>23</v>
      </c>
      <c r="G785" t="s">
        <v>91</v>
      </c>
      <c r="H785">
        <v>11072</v>
      </c>
      <c r="I785" t="s">
        <v>87</v>
      </c>
      <c r="J785">
        <f>VLOOKUP(I785,Key!$A$1:$C$72,2,FALSE)</f>
        <v>43.077359999999999</v>
      </c>
      <c r="K785">
        <f>VLOOKUP(I785,Key!$A$1:$C$72,3,FALSE)</f>
        <v>-87.880769999999998</v>
      </c>
      <c r="L785" t="s">
        <v>61</v>
      </c>
      <c r="M785">
        <f>VLOOKUP(L785,Key!$A$1:$C$72,2,FALSE)</f>
        <v>43.058619999999998</v>
      </c>
      <c r="N785">
        <f>VLOOKUP(L785,Key!$A$1:$C$72,3,FALSE)</f>
        <v>-87.885319999999993</v>
      </c>
      <c r="O785">
        <v>10</v>
      </c>
      <c r="P785">
        <v>0</v>
      </c>
      <c r="Q785">
        <v>1.5</v>
      </c>
      <c r="R785">
        <v>1.4</v>
      </c>
      <c r="S785">
        <v>60</v>
      </c>
      <c r="T785">
        <f t="shared" si="116"/>
        <v>-1</v>
      </c>
      <c r="U785" s="1">
        <v>42810</v>
      </c>
      <c r="V785" s="3">
        <f t="shared" si="110"/>
        <v>42795</v>
      </c>
      <c r="W785" s="4">
        <f t="shared" si="117"/>
        <v>42810</v>
      </c>
      <c r="X785" s="1" t="str">
        <f t="shared" si="111"/>
        <v>Thursday</v>
      </c>
      <c r="Y785" s="2">
        <v>0.44690972222222225</v>
      </c>
      <c r="Z785" s="2">
        <f t="shared" si="112"/>
        <v>0.45833333333333331</v>
      </c>
      <c r="AA785">
        <f>1</f>
        <v>1</v>
      </c>
      <c r="AB785" s="1">
        <v>42810</v>
      </c>
      <c r="AC785" s="3">
        <f t="shared" si="113"/>
        <v>42795</v>
      </c>
      <c r="AD785" s="4">
        <f t="shared" si="118"/>
        <v>42810</v>
      </c>
      <c r="AE785" s="1" t="str">
        <f t="shared" si="114"/>
        <v>Thursday</v>
      </c>
      <c r="AF785" s="2">
        <v>0.45377314814814818</v>
      </c>
      <c r="AG785" s="2">
        <f t="shared" si="115"/>
        <v>0.45833333333333331</v>
      </c>
      <c r="AH785" t="s">
        <v>27</v>
      </c>
    </row>
    <row r="786" spans="1:34" x14ac:dyDescent="0.25">
      <c r="A786">
        <v>1381218</v>
      </c>
      <c r="B786" t="s">
        <v>20</v>
      </c>
      <c r="C786" t="s">
        <v>101</v>
      </c>
      <c r="D786" t="s">
        <v>22</v>
      </c>
      <c r="E786">
        <v>53211</v>
      </c>
      <c r="F786" t="s">
        <v>23</v>
      </c>
      <c r="G786" t="s">
        <v>91</v>
      </c>
      <c r="H786">
        <v>11127</v>
      </c>
      <c r="I786" t="s">
        <v>87</v>
      </c>
      <c r="J786">
        <f>VLOOKUP(I786,Key!$A$1:$C$72,2,FALSE)</f>
        <v>43.077359999999999</v>
      </c>
      <c r="K786">
        <f>VLOOKUP(I786,Key!$A$1:$C$72,3,FALSE)</f>
        <v>-87.880769999999998</v>
      </c>
      <c r="L786" t="s">
        <v>61</v>
      </c>
      <c r="M786">
        <f>VLOOKUP(L786,Key!$A$1:$C$72,2,FALSE)</f>
        <v>43.058619999999998</v>
      </c>
      <c r="N786">
        <f>VLOOKUP(L786,Key!$A$1:$C$72,3,FALSE)</f>
        <v>-87.885319999999993</v>
      </c>
      <c r="O786">
        <v>12</v>
      </c>
      <c r="P786">
        <v>0</v>
      </c>
      <c r="Q786">
        <v>1.8</v>
      </c>
      <c r="R786">
        <v>1.7</v>
      </c>
      <c r="S786">
        <v>72</v>
      </c>
      <c r="T786">
        <f t="shared" si="116"/>
        <v>-1</v>
      </c>
      <c r="U786" s="1">
        <v>42808</v>
      </c>
      <c r="V786" s="3">
        <f t="shared" si="110"/>
        <v>42795</v>
      </c>
      <c r="W786" s="4">
        <f t="shared" si="117"/>
        <v>42808</v>
      </c>
      <c r="X786" s="1" t="str">
        <f t="shared" si="111"/>
        <v>Tuesday</v>
      </c>
      <c r="Y786" s="2">
        <v>0.48446759259259259</v>
      </c>
      <c r="Z786" s="2">
        <f t="shared" si="112"/>
        <v>0.5</v>
      </c>
      <c r="AA786">
        <f>1</f>
        <v>1</v>
      </c>
      <c r="AB786" s="1">
        <v>42808</v>
      </c>
      <c r="AC786" s="3">
        <f t="shared" si="113"/>
        <v>42795</v>
      </c>
      <c r="AD786" s="4">
        <f t="shared" si="118"/>
        <v>42808</v>
      </c>
      <c r="AE786" s="1" t="str">
        <f t="shared" si="114"/>
        <v>Tuesday</v>
      </c>
      <c r="AF786" s="2">
        <v>0.49244212962962958</v>
      </c>
      <c r="AG786" s="2">
        <f t="shared" si="115"/>
        <v>0.5</v>
      </c>
      <c r="AH786" t="s">
        <v>27</v>
      </c>
    </row>
    <row r="787" spans="1:34" x14ac:dyDescent="0.25">
      <c r="A787">
        <v>1382140</v>
      </c>
      <c r="B787" t="s">
        <v>20</v>
      </c>
      <c r="C787" t="s">
        <v>124</v>
      </c>
      <c r="D787" t="s">
        <v>22</v>
      </c>
      <c r="E787">
        <v>53027</v>
      </c>
      <c r="F787" t="s">
        <v>23</v>
      </c>
      <c r="G787" t="s">
        <v>24</v>
      </c>
      <c r="H787">
        <v>186</v>
      </c>
      <c r="I787" t="s">
        <v>78</v>
      </c>
      <c r="J787">
        <f>VLOOKUP(I787,Key!$A$1:$C$72,2,FALSE)</f>
        <v>43.060250000000003</v>
      </c>
      <c r="K787">
        <f>VLOOKUP(I787,Key!$A$1:$C$72,3,FALSE)</f>
        <v>-87.892169999999993</v>
      </c>
      <c r="L787" t="s">
        <v>48</v>
      </c>
      <c r="M787">
        <f>VLOOKUP(L787,Key!$A$1:$C$72,2,FALSE)</f>
        <v>43.05097</v>
      </c>
      <c r="N787">
        <f>VLOOKUP(L787,Key!$A$1:$C$72,3,FALSE)</f>
        <v>-87.906440000000003</v>
      </c>
      <c r="O787">
        <v>7</v>
      </c>
      <c r="P787">
        <v>0</v>
      </c>
      <c r="Q787">
        <v>1.1000000000000001</v>
      </c>
      <c r="R787">
        <v>1</v>
      </c>
      <c r="S787">
        <v>42</v>
      </c>
      <c r="T787">
        <f t="shared" si="116"/>
        <v>-1</v>
      </c>
      <c r="U787" s="1">
        <v>42813</v>
      </c>
      <c r="V787" s="3">
        <f t="shared" si="110"/>
        <v>42795</v>
      </c>
      <c r="W787" s="4">
        <f t="shared" si="117"/>
        <v>42813</v>
      </c>
      <c r="X787" s="1" t="str">
        <f t="shared" si="111"/>
        <v>Sunday</v>
      </c>
      <c r="Y787" s="2">
        <v>0.44681712962962966</v>
      </c>
      <c r="Z787" s="2">
        <f t="shared" si="112"/>
        <v>0.45833333333333331</v>
      </c>
      <c r="AA787">
        <f>1</f>
        <v>1</v>
      </c>
      <c r="AB787" s="1">
        <v>42813</v>
      </c>
      <c r="AC787" s="3">
        <f t="shared" si="113"/>
        <v>42795</v>
      </c>
      <c r="AD787" s="4">
        <f t="shared" si="118"/>
        <v>42813</v>
      </c>
      <c r="AE787" s="1" t="str">
        <f t="shared" si="114"/>
        <v>Sunday</v>
      </c>
      <c r="AF787" s="2">
        <v>0.45199074074074069</v>
      </c>
      <c r="AG787" s="2">
        <f t="shared" si="115"/>
        <v>0.45833333333333331</v>
      </c>
      <c r="AH787" t="s">
        <v>27</v>
      </c>
    </row>
    <row r="788" spans="1:34" x14ac:dyDescent="0.25">
      <c r="A788">
        <v>1386556</v>
      </c>
      <c r="B788" t="s">
        <v>20</v>
      </c>
      <c r="C788" t="s">
        <v>21</v>
      </c>
      <c r="D788" t="s">
        <v>22</v>
      </c>
      <c r="E788">
        <v>53213</v>
      </c>
      <c r="F788" t="s">
        <v>23</v>
      </c>
      <c r="G788" t="s">
        <v>24</v>
      </c>
      <c r="H788">
        <v>5553</v>
      </c>
      <c r="I788" t="s">
        <v>41</v>
      </c>
      <c r="J788">
        <f>VLOOKUP(I788,Key!$A$1:$C$72,2,FALSE)</f>
        <v>43.04824</v>
      </c>
      <c r="K788">
        <f>VLOOKUP(I788,Key!$A$1:$C$72,3,FALSE)</f>
        <v>-87.904970000000006</v>
      </c>
      <c r="L788" t="s">
        <v>48</v>
      </c>
      <c r="M788">
        <f>VLOOKUP(L788,Key!$A$1:$C$72,2,FALSE)</f>
        <v>43.05097</v>
      </c>
      <c r="N788">
        <f>VLOOKUP(L788,Key!$A$1:$C$72,3,FALSE)</f>
        <v>-87.906440000000003</v>
      </c>
      <c r="O788">
        <v>3</v>
      </c>
      <c r="P788">
        <v>0</v>
      </c>
      <c r="Q788">
        <v>0.5</v>
      </c>
      <c r="R788">
        <v>0.4</v>
      </c>
      <c r="S788">
        <v>18</v>
      </c>
      <c r="T788">
        <f t="shared" si="116"/>
        <v>-1</v>
      </c>
      <c r="U788" s="1">
        <v>42800</v>
      </c>
      <c r="V788" s="3">
        <f t="shared" si="110"/>
        <v>42795</v>
      </c>
      <c r="W788" s="4">
        <f t="shared" si="117"/>
        <v>42800</v>
      </c>
      <c r="X788" s="1" t="str">
        <f t="shared" si="111"/>
        <v>Monday</v>
      </c>
      <c r="Y788" s="2">
        <v>0.64218750000000002</v>
      </c>
      <c r="Z788" s="2">
        <f t="shared" si="112"/>
        <v>0.625</v>
      </c>
      <c r="AA788">
        <f>1</f>
        <v>1</v>
      </c>
      <c r="AB788" s="1">
        <v>42800</v>
      </c>
      <c r="AC788" s="3">
        <f t="shared" si="113"/>
        <v>42795</v>
      </c>
      <c r="AD788" s="4">
        <f t="shared" si="118"/>
        <v>42800</v>
      </c>
      <c r="AE788" s="1" t="str">
        <f t="shared" si="114"/>
        <v>Monday</v>
      </c>
      <c r="AF788" s="2">
        <v>0.64405092592592594</v>
      </c>
      <c r="AG788" s="2">
        <f t="shared" si="115"/>
        <v>0.625</v>
      </c>
      <c r="AH788" t="s">
        <v>27</v>
      </c>
    </row>
    <row r="789" spans="1:34" x14ac:dyDescent="0.25">
      <c r="A789">
        <v>1391757</v>
      </c>
      <c r="B789" t="s">
        <v>20</v>
      </c>
      <c r="C789" t="s">
        <v>28</v>
      </c>
      <c r="D789" t="s">
        <v>22</v>
      </c>
      <c r="E789">
        <v>53211</v>
      </c>
      <c r="F789" t="s">
        <v>23</v>
      </c>
      <c r="G789" t="s">
        <v>24</v>
      </c>
      <c r="H789">
        <v>11141</v>
      </c>
      <c r="I789" t="s">
        <v>44</v>
      </c>
      <c r="J789">
        <f>VLOOKUP(I789,Key!$A$1:$C$72,2,FALSE)</f>
        <v>43.045712999999999</v>
      </c>
      <c r="K789">
        <f>VLOOKUP(I789,Key!$A$1:$C$72,3,FALSE)</f>
        <v>-87.899756999999994</v>
      </c>
      <c r="L789" t="s">
        <v>65</v>
      </c>
      <c r="M789">
        <f>VLOOKUP(L789,Key!$A$1:$C$72,2,FALSE)</f>
        <v>43.060786</v>
      </c>
      <c r="N789">
        <f>VLOOKUP(L789,Key!$A$1:$C$72,3,FALSE)</f>
        <v>-87.883825999999999</v>
      </c>
      <c r="O789">
        <v>13</v>
      </c>
      <c r="P789">
        <v>0</v>
      </c>
      <c r="Q789">
        <v>2</v>
      </c>
      <c r="R789">
        <v>1.9</v>
      </c>
      <c r="S789">
        <v>78</v>
      </c>
      <c r="T789">
        <f t="shared" si="116"/>
        <v>-1</v>
      </c>
      <c r="U789" s="1">
        <v>42797</v>
      </c>
      <c r="V789" s="3">
        <f t="shared" si="110"/>
        <v>42795</v>
      </c>
      <c r="W789" s="4">
        <f t="shared" si="117"/>
        <v>42797</v>
      </c>
      <c r="X789" s="1" t="str">
        <f t="shared" si="111"/>
        <v>Friday</v>
      </c>
      <c r="Y789" s="2">
        <v>0.85197916666666673</v>
      </c>
      <c r="Z789" s="2">
        <f t="shared" si="112"/>
        <v>0.83333333333333326</v>
      </c>
      <c r="AA789">
        <f>1</f>
        <v>1</v>
      </c>
      <c r="AB789" s="1">
        <v>42797</v>
      </c>
      <c r="AC789" s="3">
        <f t="shared" si="113"/>
        <v>42795</v>
      </c>
      <c r="AD789" s="4">
        <f t="shared" si="118"/>
        <v>42797</v>
      </c>
      <c r="AE789" s="1" t="str">
        <f t="shared" si="114"/>
        <v>Friday</v>
      </c>
      <c r="AF789" s="2">
        <v>0.86052083333333329</v>
      </c>
      <c r="AG789" s="2">
        <f t="shared" si="115"/>
        <v>0.875</v>
      </c>
      <c r="AH789" t="s">
        <v>27</v>
      </c>
    </row>
    <row r="790" spans="1:34" x14ac:dyDescent="0.25">
      <c r="A790">
        <v>1397107</v>
      </c>
      <c r="B790" t="s">
        <v>20</v>
      </c>
      <c r="C790" t="s">
        <v>90</v>
      </c>
      <c r="D790" t="s">
        <v>22</v>
      </c>
      <c r="E790">
        <v>53233</v>
      </c>
      <c r="F790" t="s">
        <v>23</v>
      </c>
      <c r="G790" t="s">
        <v>24</v>
      </c>
      <c r="H790">
        <v>27</v>
      </c>
      <c r="I790" t="s">
        <v>75</v>
      </c>
      <c r="J790">
        <f>VLOOKUP(I790,Key!$A$1:$C$72,2,FALSE)</f>
        <v>43.056539999999998</v>
      </c>
      <c r="K790">
        <f>VLOOKUP(I790,Key!$A$1:$C$72,3,FALSE)</f>
        <v>-87.914370000000005</v>
      </c>
      <c r="L790" t="s">
        <v>48</v>
      </c>
      <c r="M790">
        <f>VLOOKUP(L790,Key!$A$1:$C$72,2,FALSE)</f>
        <v>43.05097</v>
      </c>
      <c r="N790">
        <f>VLOOKUP(L790,Key!$A$1:$C$72,3,FALSE)</f>
        <v>-87.906440000000003</v>
      </c>
      <c r="O790">
        <v>5</v>
      </c>
      <c r="P790">
        <v>0</v>
      </c>
      <c r="Q790">
        <v>0.8</v>
      </c>
      <c r="R790">
        <v>0.7</v>
      </c>
      <c r="S790">
        <v>30</v>
      </c>
      <c r="T790">
        <f t="shared" si="116"/>
        <v>-1</v>
      </c>
      <c r="U790" s="1">
        <v>42807</v>
      </c>
      <c r="V790" s="3">
        <f t="shared" si="110"/>
        <v>42795</v>
      </c>
      <c r="W790" s="4">
        <f t="shared" si="117"/>
        <v>42807</v>
      </c>
      <c r="X790" s="1" t="str">
        <f t="shared" si="111"/>
        <v>Monday</v>
      </c>
      <c r="Y790" s="2">
        <v>0.80351851851851841</v>
      </c>
      <c r="Z790" s="2">
        <f t="shared" si="112"/>
        <v>0.79166666666666663</v>
      </c>
      <c r="AA790">
        <f>1</f>
        <v>1</v>
      </c>
      <c r="AB790" s="1">
        <v>42807</v>
      </c>
      <c r="AC790" s="3">
        <f t="shared" si="113"/>
        <v>42795</v>
      </c>
      <c r="AD790" s="4">
        <f t="shared" si="118"/>
        <v>42807</v>
      </c>
      <c r="AE790" s="1" t="str">
        <f t="shared" si="114"/>
        <v>Monday</v>
      </c>
      <c r="AF790" s="2">
        <v>0.80734953703703705</v>
      </c>
      <c r="AG790" s="2">
        <f t="shared" si="115"/>
        <v>0.79166666666666663</v>
      </c>
      <c r="AH790" t="s">
        <v>27</v>
      </c>
    </row>
    <row r="791" spans="1:34" x14ac:dyDescent="0.25">
      <c r="A791">
        <v>1397107</v>
      </c>
      <c r="B791" t="s">
        <v>20</v>
      </c>
      <c r="C791" t="s">
        <v>90</v>
      </c>
      <c r="D791" t="s">
        <v>22</v>
      </c>
      <c r="E791">
        <v>53233</v>
      </c>
      <c r="F791" t="s">
        <v>23</v>
      </c>
      <c r="G791" t="s">
        <v>24</v>
      </c>
      <c r="H791">
        <v>5501</v>
      </c>
      <c r="I791" t="s">
        <v>73</v>
      </c>
      <c r="J791">
        <f>VLOOKUP(I791,Key!$A$1:$C$72,2,FALSE)</f>
        <v>43.040349999999997</v>
      </c>
      <c r="K791">
        <f>VLOOKUP(I791,Key!$A$1:$C$72,3,FALSE)</f>
        <v>-87.920760000000001</v>
      </c>
      <c r="L791" t="s">
        <v>33</v>
      </c>
      <c r="M791">
        <f>VLOOKUP(L791,Key!$A$1:$C$72,2,FALSE)</f>
        <v>43.034619999999997</v>
      </c>
      <c r="N791">
        <f>VLOOKUP(L791,Key!$A$1:$C$72,3,FALSE)</f>
        <v>-87.917500000000004</v>
      </c>
      <c r="O791">
        <v>9</v>
      </c>
      <c r="P791">
        <v>0</v>
      </c>
      <c r="Q791">
        <v>1.4</v>
      </c>
      <c r="R791">
        <v>1.3</v>
      </c>
      <c r="S791">
        <v>54</v>
      </c>
      <c r="T791">
        <f t="shared" si="116"/>
        <v>-1</v>
      </c>
      <c r="U791" s="1">
        <v>42819</v>
      </c>
      <c r="V791" s="3">
        <f t="shared" si="110"/>
        <v>42795</v>
      </c>
      <c r="W791" s="4">
        <f t="shared" si="117"/>
        <v>42819</v>
      </c>
      <c r="X791" s="1" t="str">
        <f t="shared" si="111"/>
        <v>Saturday</v>
      </c>
      <c r="Y791" s="2">
        <v>0.4707175925925926</v>
      </c>
      <c r="Z791" s="2">
        <f t="shared" si="112"/>
        <v>0.45833333333333331</v>
      </c>
      <c r="AA791">
        <f>1</f>
        <v>1</v>
      </c>
      <c r="AB791" s="1">
        <v>42819</v>
      </c>
      <c r="AC791" s="3">
        <f t="shared" si="113"/>
        <v>42795</v>
      </c>
      <c r="AD791" s="4">
        <f t="shared" si="118"/>
        <v>42819</v>
      </c>
      <c r="AE791" s="1" t="str">
        <f t="shared" si="114"/>
        <v>Saturday</v>
      </c>
      <c r="AF791" s="2">
        <v>0.47672453703703704</v>
      </c>
      <c r="AG791" s="2">
        <f t="shared" si="115"/>
        <v>0.45833333333333331</v>
      </c>
      <c r="AH791" t="s">
        <v>27</v>
      </c>
    </row>
    <row r="792" spans="1:34" x14ac:dyDescent="0.25">
      <c r="A792">
        <v>1397107</v>
      </c>
      <c r="B792" t="s">
        <v>20</v>
      </c>
      <c r="C792" t="s">
        <v>90</v>
      </c>
      <c r="D792" t="s">
        <v>22</v>
      </c>
      <c r="E792">
        <v>53233</v>
      </c>
      <c r="F792" t="s">
        <v>23</v>
      </c>
      <c r="G792" t="s">
        <v>24</v>
      </c>
      <c r="H792">
        <v>43</v>
      </c>
      <c r="I792" t="s">
        <v>75</v>
      </c>
      <c r="J792">
        <f>VLOOKUP(I792,Key!$A$1:$C$72,2,FALSE)</f>
        <v>43.056539999999998</v>
      </c>
      <c r="K792">
        <f>VLOOKUP(I792,Key!$A$1:$C$72,3,FALSE)</f>
        <v>-87.914370000000005</v>
      </c>
      <c r="L792" t="s">
        <v>93</v>
      </c>
      <c r="M792">
        <f>VLOOKUP(L792,Key!$A$1:$C$72,2,FALSE)</f>
        <v>43.051119999999997</v>
      </c>
      <c r="N792">
        <f>VLOOKUP(L792,Key!$A$1:$C$72,3,FALSE)</f>
        <v>-87.918819999999997</v>
      </c>
      <c r="O792">
        <v>9</v>
      </c>
      <c r="P792">
        <v>0</v>
      </c>
      <c r="Q792">
        <v>1.4</v>
      </c>
      <c r="R792">
        <v>1.3</v>
      </c>
      <c r="S792">
        <v>54</v>
      </c>
      <c r="T792">
        <f t="shared" si="116"/>
        <v>-1</v>
      </c>
      <c r="U792" s="1">
        <v>42803</v>
      </c>
      <c r="V792" s="3">
        <f t="shared" si="110"/>
        <v>42795</v>
      </c>
      <c r="W792" s="4">
        <f t="shared" si="117"/>
        <v>42803</v>
      </c>
      <c r="X792" s="1" t="str">
        <f t="shared" si="111"/>
        <v>Thursday</v>
      </c>
      <c r="Y792" s="2">
        <v>0.4757291666666667</v>
      </c>
      <c r="Z792" s="2">
        <f t="shared" si="112"/>
        <v>0.45833333333333331</v>
      </c>
      <c r="AA792">
        <f>1</f>
        <v>1</v>
      </c>
      <c r="AB792" s="1">
        <v>42803</v>
      </c>
      <c r="AC792" s="3">
        <f t="shared" si="113"/>
        <v>42795</v>
      </c>
      <c r="AD792" s="4">
        <f t="shared" si="118"/>
        <v>42803</v>
      </c>
      <c r="AE792" s="1" t="str">
        <f t="shared" si="114"/>
        <v>Thursday</v>
      </c>
      <c r="AF792" s="2">
        <v>0.48226851851851849</v>
      </c>
      <c r="AG792" s="2">
        <f t="shared" si="115"/>
        <v>0.5</v>
      </c>
      <c r="AH792" t="s">
        <v>27</v>
      </c>
    </row>
    <row r="793" spans="1:34" x14ac:dyDescent="0.25">
      <c r="A793">
        <v>1400126</v>
      </c>
      <c r="B793" t="s">
        <v>20</v>
      </c>
      <c r="C793" t="s">
        <v>28</v>
      </c>
      <c r="D793" t="s">
        <v>22</v>
      </c>
      <c r="E793">
        <v>53211</v>
      </c>
      <c r="F793" t="s">
        <v>23</v>
      </c>
      <c r="G793" t="s">
        <v>24</v>
      </c>
      <c r="H793">
        <v>46</v>
      </c>
      <c r="I793" t="s">
        <v>60</v>
      </c>
      <c r="J793">
        <f>VLOOKUP(I793,Key!$A$1:$C$72,2,FALSE)</f>
        <v>43.066893999999998</v>
      </c>
      <c r="K793">
        <f>VLOOKUP(I793,Key!$A$1:$C$72,3,FALSE)</f>
        <v>-87.877936000000005</v>
      </c>
      <c r="L793" t="s">
        <v>92</v>
      </c>
      <c r="M793">
        <f>VLOOKUP(L793,Key!$A$1:$C$72,2,FALSE)</f>
        <v>43.069021999999997</v>
      </c>
      <c r="N793">
        <f>VLOOKUP(L793,Key!$A$1:$C$72,3,FALSE)</f>
        <v>-87.887940999999998</v>
      </c>
      <c r="O793">
        <v>5</v>
      </c>
      <c r="P793">
        <v>0</v>
      </c>
      <c r="Q793">
        <v>0.8</v>
      </c>
      <c r="R793">
        <v>0.7</v>
      </c>
      <c r="S793">
        <v>30</v>
      </c>
      <c r="T793">
        <f t="shared" si="116"/>
        <v>-1</v>
      </c>
      <c r="U793" s="1">
        <v>42812</v>
      </c>
      <c r="V793" s="3">
        <f t="shared" si="110"/>
        <v>42795</v>
      </c>
      <c r="W793" s="4">
        <f t="shared" si="117"/>
        <v>42812</v>
      </c>
      <c r="X793" s="1" t="str">
        <f t="shared" si="111"/>
        <v>Saturday</v>
      </c>
      <c r="Y793" s="2">
        <v>0.5727430555555556</v>
      </c>
      <c r="Z793" s="2">
        <f t="shared" si="112"/>
        <v>0.58333333333333326</v>
      </c>
      <c r="AA793">
        <f>1</f>
        <v>1</v>
      </c>
      <c r="AB793" s="1">
        <v>42812</v>
      </c>
      <c r="AC793" s="3">
        <f t="shared" si="113"/>
        <v>42795</v>
      </c>
      <c r="AD793" s="4">
        <f t="shared" si="118"/>
        <v>42812</v>
      </c>
      <c r="AE793" s="1" t="str">
        <f t="shared" si="114"/>
        <v>Saturday</v>
      </c>
      <c r="AF793" s="2">
        <v>0.57587962962962969</v>
      </c>
      <c r="AG793" s="2">
        <f t="shared" si="115"/>
        <v>0.58333333333333326</v>
      </c>
      <c r="AH793" t="s">
        <v>27</v>
      </c>
    </row>
    <row r="794" spans="1:34" x14ac:dyDescent="0.25">
      <c r="A794">
        <v>1400126</v>
      </c>
      <c r="B794" t="s">
        <v>20</v>
      </c>
      <c r="C794" t="s">
        <v>28</v>
      </c>
      <c r="D794" t="s">
        <v>22</v>
      </c>
      <c r="E794">
        <v>53211</v>
      </c>
      <c r="F794" t="s">
        <v>23</v>
      </c>
      <c r="G794" t="s">
        <v>24</v>
      </c>
      <c r="H794">
        <v>242</v>
      </c>
      <c r="I794" t="s">
        <v>60</v>
      </c>
      <c r="J794">
        <f>VLOOKUP(I794,Key!$A$1:$C$72,2,FALSE)</f>
        <v>43.066893999999998</v>
      </c>
      <c r="K794">
        <f>VLOOKUP(I794,Key!$A$1:$C$72,3,FALSE)</f>
        <v>-87.877936000000005</v>
      </c>
      <c r="L794" t="s">
        <v>81</v>
      </c>
      <c r="M794">
        <f>VLOOKUP(L794,Key!$A$1:$C$72,2,FALSE)</f>
        <v>43.06033</v>
      </c>
      <c r="N794">
        <f>VLOOKUP(L794,Key!$A$1:$C$72,3,FALSE)</f>
        <v>-87.89546</v>
      </c>
      <c r="O794">
        <v>7</v>
      </c>
      <c r="P794">
        <v>0</v>
      </c>
      <c r="Q794">
        <v>1.1000000000000001</v>
      </c>
      <c r="R794">
        <v>1</v>
      </c>
      <c r="S794">
        <v>42</v>
      </c>
      <c r="T794">
        <f t="shared" si="116"/>
        <v>-1</v>
      </c>
      <c r="U794" s="1">
        <v>42806</v>
      </c>
      <c r="V794" s="3">
        <f t="shared" si="110"/>
        <v>42795</v>
      </c>
      <c r="W794" s="4">
        <f t="shared" si="117"/>
        <v>42806</v>
      </c>
      <c r="X794" s="1" t="str">
        <f t="shared" si="111"/>
        <v>Sunday</v>
      </c>
      <c r="Y794" s="2">
        <v>0.80496527777777782</v>
      </c>
      <c r="Z794" s="2">
        <f t="shared" si="112"/>
        <v>0.79166666666666663</v>
      </c>
      <c r="AA794">
        <f>1</f>
        <v>1</v>
      </c>
      <c r="AB794" s="1">
        <v>42806</v>
      </c>
      <c r="AC794" s="3">
        <f t="shared" si="113"/>
        <v>42795</v>
      </c>
      <c r="AD794" s="4">
        <f t="shared" si="118"/>
        <v>42806</v>
      </c>
      <c r="AE794" s="1" t="str">
        <f t="shared" si="114"/>
        <v>Sunday</v>
      </c>
      <c r="AF794" s="2">
        <v>0.81023148148148139</v>
      </c>
      <c r="AG794" s="2">
        <f t="shared" si="115"/>
        <v>0.79166666666666663</v>
      </c>
      <c r="AH794" t="s">
        <v>27</v>
      </c>
    </row>
    <row r="795" spans="1:34" x14ac:dyDescent="0.25">
      <c r="A795">
        <v>1400126</v>
      </c>
      <c r="B795" t="s">
        <v>20</v>
      </c>
      <c r="C795" t="s">
        <v>28</v>
      </c>
      <c r="D795" t="s">
        <v>22</v>
      </c>
      <c r="E795">
        <v>53211</v>
      </c>
      <c r="F795" t="s">
        <v>23</v>
      </c>
      <c r="G795" t="s">
        <v>24</v>
      </c>
      <c r="H795">
        <v>242</v>
      </c>
      <c r="I795" t="s">
        <v>65</v>
      </c>
      <c r="J795">
        <f>VLOOKUP(I795,Key!$A$1:$C$72,2,FALSE)</f>
        <v>43.060786</v>
      </c>
      <c r="K795">
        <f>VLOOKUP(I795,Key!$A$1:$C$72,3,FALSE)</f>
        <v>-87.883825999999999</v>
      </c>
      <c r="L795" t="s">
        <v>81</v>
      </c>
      <c r="M795">
        <f>VLOOKUP(L795,Key!$A$1:$C$72,2,FALSE)</f>
        <v>43.06033</v>
      </c>
      <c r="N795">
        <f>VLOOKUP(L795,Key!$A$1:$C$72,3,FALSE)</f>
        <v>-87.89546</v>
      </c>
      <c r="O795">
        <v>4</v>
      </c>
      <c r="P795">
        <v>0</v>
      </c>
      <c r="Q795">
        <v>0.6</v>
      </c>
      <c r="R795">
        <v>0.6</v>
      </c>
      <c r="S795">
        <v>24</v>
      </c>
      <c r="T795">
        <f t="shared" si="116"/>
        <v>-1</v>
      </c>
      <c r="U795" s="1">
        <v>42823</v>
      </c>
      <c r="V795" s="3">
        <f t="shared" si="110"/>
        <v>42795</v>
      </c>
      <c r="W795" s="4">
        <f t="shared" si="117"/>
        <v>42823</v>
      </c>
      <c r="X795" s="1" t="str">
        <f t="shared" si="111"/>
        <v>Wednesday</v>
      </c>
      <c r="Y795" s="2">
        <v>0.76511574074074085</v>
      </c>
      <c r="Z795" s="2">
        <f t="shared" si="112"/>
        <v>0.75</v>
      </c>
      <c r="AA795">
        <f>1</f>
        <v>1</v>
      </c>
      <c r="AB795" s="1">
        <v>42823</v>
      </c>
      <c r="AC795" s="3">
        <f t="shared" si="113"/>
        <v>42795</v>
      </c>
      <c r="AD795" s="4">
        <f t="shared" si="118"/>
        <v>42823</v>
      </c>
      <c r="AE795" s="1" t="str">
        <f t="shared" si="114"/>
        <v>Wednesday</v>
      </c>
      <c r="AF795" s="2">
        <v>0.76759259259259249</v>
      </c>
      <c r="AG795" s="2">
        <f t="shared" si="115"/>
        <v>0.75</v>
      </c>
      <c r="AH795" t="s">
        <v>27</v>
      </c>
    </row>
    <row r="796" spans="1:34" x14ac:dyDescent="0.25">
      <c r="A796">
        <v>1407702</v>
      </c>
      <c r="B796" t="s">
        <v>20</v>
      </c>
      <c r="C796" t="s">
        <v>28</v>
      </c>
      <c r="D796" t="s">
        <v>22</v>
      </c>
      <c r="E796">
        <v>53202</v>
      </c>
      <c r="F796" t="s">
        <v>23</v>
      </c>
      <c r="G796" t="s">
        <v>24</v>
      </c>
      <c r="H796">
        <v>5468</v>
      </c>
      <c r="I796" t="s">
        <v>63</v>
      </c>
      <c r="J796">
        <f>VLOOKUP(I796,Key!$A$1:$C$72,2,FALSE)</f>
        <v>43.078530000000001</v>
      </c>
      <c r="K796">
        <f>VLOOKUP(I796,Key!$A$1:$C$72,3,FALSE)</f>
        <v>-87.882620000000003</v>
      </c>
      <c r="L796" t="s">
        <v>77</v>
      </c>
      <c r="M796">
        <f>VLOOKUP(L796,Key!$A$1:$C$72,2,FALSE)</f>
        <v>43.074655999999997</v>
      </c>
      <c r="N796">
        <f>VLOOKUP(L796,Key!$A$1:$C$72,3,FALSE)</f>
        <v>-87.889011999999994</v>
      </c>
      <c r="O796">
        <v>4</v>
      </c>
      <c r="P796">
        <v>0</v>
      </c>
      <c r="Q796">
        <v>0.6</v>
      </c>
      <c r="R796">
        <v>0.6</v>
      </c>
      <c r="S796">
        <v>24</v>
      </c>
      <c r="T796">
        <f t="shared" si="116"/>
        <v>-1</v>
      </c>
      <c r="U796" s="1">
        <v>42799</v>
      </c>
      <c r="V796" s="3">
        <f t="shared" si="110"/>
        <v>42795</v>
      </c>
      <c r="W796" s="4">
        <f t="shared" si="117"/>
        <v>42799</v>
      </c>
      <c r="X796" s="1" t="str">
        <f t="shared" si="111"/>
        <v>Sunday</v>
      </c>
      <c r="Y796" s="2">
        <v>0.89361111111111102</v>
      </c>
      <c r="Z796" s="2">
        <f t="shared" si="112"/>
        <v>0.875</v>
      </c>
      <c r="AA796">
        <f>1</f>
        <v>1</v>
      </c>
      <c r="AB796" s="1">
        <v>42799</v>
      </c>
      <c r="AC796" s="3">
        <f t="shared" si="113"/>
        <v>42795</v>
      </c>
      <c r="AD796" s="4">
        <f t="shared" si="118"/>
        <v>42799</v>
      </c>
      <c r="AE796" s="1" t="str">
        <f t="shared" si="114"/>
        <v>Sunday</v>
      </c>
      <c r="AF796" s="2">
        <v>0.89637731481481486</v>
      </c>
      <c r="AG796" s="2">
        <f t="shared" si="115"/>
        <v>0.91666666666666663</v>
      </c>
      <c r="AH796" t="s">
        <v>27</v>
      </c>
    </row>
    <row r="797" spans="1:34" x14ac:dyDescent="0.25">
      <c r="A797">
        <v>1407702</v>
      </c>
      <c r="B797" t="s">
        <v>20</v>
      </c>
      <c r="C797" t="s">
        <v>28</v>
      </c>
      <c r="D797" t="s">
        <v>22</v>
      </c>
      <c r="E797">
        <v>53202</v>
      </c>
      <c r="F797" t="s">
        <v>23</v>
      </c>
      <c r="G797" t="s">
        <v>24</v>
      </c>
      <c r="H797">
        <v>143</v>
      </c>
      <c r="I797" t="s">
        <v>67</v>
      </c>
      <c r="J797">
        <f>VLOOKUP(I797,Key!$A$1:$C$72,2,FALSE)</f>
        <v>43.074890000000003</v>
      </c>
      <c r="K797">
        <f>VLOOKUP(I797,Key!$A$1:$C$72,3,FALSE)</f>
        <v>-87.882810000000006</v>
      </c>
      <c r="L797" t="s">
        <v>63</v>
      </c>
      <c r="M797">
        <f>VLOOKUP(L797,Key!$A$1:$C$72,2,FALSE)</f>
        <v>43.078530000000001</v>
      </c>
      <c r="N797">
        <f>VLOOKUP(L797,Key!$A$1:$C$72,3,FALSE)</f>
        <v>-87.882620000000003</v>
      </c>
      <c r="O797">
        <v>12</v>
      </c>
      <c r="P797">
        <v>0</v>
      </c>
      <c r="Q797">
        <v>1.8</v>
      </c>
      <c r="R797">
        <v>1.7</v>
      </c>
      <c r="S797">
        <v>72</v>
      </c>
      <c r="T797">
        <f t="shared" si="116"/>
        <v>-1</v>
      </c>
      <c r="U797" s="1">
        <v>42808</v>
      </c>
      <c r="V797" s="3">
        <f t="shared" si="110"/>
        <v>42795</v>
      </c>
      <c r="W797" s="4">
        <f t="shared" si="117"/>
        <v>42808</v>
      </c>
      <c r="X797" s="1" t="str">
        <f t="shared" si="111"/>
        <v>Tuesday</v>
      </c>
      <c r="Y797" s="2">
        <v>0.53645833333333337</v>
      </c>
      <c r="Z797" s="2">
        <f t="shared" si="112"/>
        <v>0.54166666666666663</v>
      </c>
      <c r="AA797">
        <f>1</f>
        <v>1</v>
      </c>
      <c r="AB797" s="1">
        <v>42808</v>
      </c>
      <c r="AC797" s="3">
        <f t="shared" si="113"/>
        <v>42795</v>
      </c>
      <c r="AD797" s="4">
        <f t="shared" si="118"/>
        <v>42808</v>
      </c>
      <c r="AE797" s="1" t="str">
        <f t="shared" si="114"/>
        <v>Tuesday</v>
      </c>
      <c r="AF797" s="2">
        <v>0.5449074074074074</v>
      </c>
      <c r="AG797" s="2">
        <f t="shared" si="115"/>
        <v>0.54166666666666663</v>
      </c>
      <c r="AH797" t="s">
        <v>27</v>
      </c>
    </row>
    <row r="798" spans="1:34" x14ac:dyDescent="0.25">
      <c r="A798">
        <v>1408049</v>
      </c>
      <c r="B798" t="s">
        <v>20</v>
      </c>
      <c r="C798" t="s">
        <v>28</v>
      </c>
      <c r="D798" t="s">
        <v>22</v>
      </c>
      <c r="E798">
        <v>53202</v>
      </c>
      <c r="F798" t="s">
        <v>23</v>
      </c>
      <c r="G798" t="s">
        <v>24</v>
      </c>
      <c r="H798">
        <v>247</v>
      </c>
      <c r="I798" t="s">
        <v>31</v>
      </c>
      <c r="J798">
        <f>VLOOKUP(I798,Key!$A$1:$C$72,2,FALSE)</f>
        <v>43.03519</v>
      </c>
      <c r="K798">
        <f>VLOOKUP(I798,Key!$A$1:$C$72,3,FALSE)</f>
        <v>-87.907390000000007</v>
      </c>
      <c r="L798" t="s">
        <v>33</v>
      </c>
      <c r="M798">
        <f>VLOOKUP(L798,Key!$A$1:$C$72,2,FALSE)</f>
        <v>43.034619999999997</v>
      </c>
      <c r="N798">
        <f>VLOOKUP(L798,Key!$A$1:$C$72,3,FALSE)</f>
        <v>-87.917500000000004</v>
      </c>
      <c r="O798">
        <v>6</v>
      </c>
      <c r="P798">
        <v>0</v>
      </c>
      <c r="Q798">
        <v>0.9</v>
      </c>
      <c r="R798">
        <v>0.9</v>
      </c>
      <c r="S798">
        <v>36</v>
      </c>
      <c r="T798">
        <f t="shared" si="116"/>
        <v>-1</v>
      </c>
      <c r="U798" s="1">
        <v>42823</v>
      </c>
      <c r="V798" s="3">
        <f t="shared" si="110"/>
        <v>42795</v>
      </c>
      <c r="W798" s="4">
        <f t="shared" si="117"/>
        <v>42823</v>
      </c>
      <c r="X798" s="1" t="str">
        <f t="shared" si="111"/>
        <v>Wednesday</v>
      </c>
      <c r="Y798" s="2">
        <v>0.27549768518518519</v>
      </c>
      <c r="Z798" s="2">
        <f t="shared" si="112"/>
        <v>0.29166666666666663</v>
      </c>
      <c r="AA798">
        <f>1</f>
        <v>1</v>
      </c>
      <c r="AB798" s="1">
        <v>42823</v>
      </c>
      <c r="AC798" s="3">
        <f t="shared" si="113"/>
        <v>42795</v>
      </c>
      <c r="AD798" s="4">
        <f t="shared" si="118"/>
        <v>42823</v>
      </c>
      <c r="AE798" s="1" t="str">
        <f t="shared" si="114"/>
        <v>Wednesday</v>
      </c>
      <c r="AF798" s="2">
        <v>0.2797337962962963</v>
      </c>
      <c r="AG798" s="2">
        <f t="shared" si="115"/>
        <v>0.29166666666666663</v>
      </c>
      <c r="AH798" t="s">
        <v>27</v>
      </c>
    </row>
    <row r="799" spans="1:34" x14ac:dyDescent="0.25">
      <c r="A799">
        <v>1408049</v>
      </c>
      <c r="B799" t="s">
        <v>20</v>
      </c>
      <c r="C799" t="s">
        <v>28</v>
      </c>
      <c r="D799" t="s">
        <v>22</v>
      </c>
      <c r="E799">
        <v>53202</v>
      </c>
      <c r="F799" t="s">
        <v>23</v>
      </c>
      <c r="G799" t="s">
        <v>24</v>
      </c>
      <c r="H799">
        <v>153</v>
      </c>
      <c r="I799" t="s">
        <v>31</v>
      </c>
      <c r="J799">
        <f>VLOOKUP(I799,Key!$A$1:$C$72,2,FALSE)</f>
        <v>43.03519</v>
      </c>
      <c r="K799">
        <f>VLOOKUP(I799,Key!$A$1:$C$72,3,FALSE)</f>
        <v>-87.907390000000007</v>
      </c>
      <c r="L799" t="s">
        <v>33</v>
      </c>
      <c r="M799">
        <f>VLOOKUP(L799,Key!$A$1:$C$72,2,FALSE)</f>
        <v>43.034619999999997</v>
      </c>
      <c r="N799">
        <f>VLOOKUP(L799,Key!$A$1:$C$72,3,FALSE)</f>
        <v>-87.917500000000004</v>
      </c>
      <c r="O799">
        <v>8</v>
      </c>
      <c r="P799">
        <v>0</v>
      </c>
      <c r="Q799">
        <v>1.2</v>
      </c>
      <c r="R799">
        <v>1.1000000000000001</v>
      </c>
      <c r="S799">
        <v>48</v>
      </c>
      <c r="T799">
        <f t="shared" si="116"/>
        <v>-1</v>
      </c>
      <c r="U799" s="1">
        <v>42825</v>
      </c>
      <c r="V799" s="3">
        <f t="shared" si="110"/>
        <v>42795</v>
      </c>
      <c r="W799" s="4">
        <f t="shared" si="117"/>
        <v>42825</v>
      </c>
      <c r="X799" s="1" t="str">
        <f t="shared" si="111"/>
        <v>Friday</v>
      </c>
      <c r="Y799" s="2">
        <v>0.27594907407407404</v>
      </c>
      <c r="Z799" s="2">
        <f t="shared" si="112"/>
        <v>0.29166666666666663</v>
      </c>
      <c r="AA799">
        <f>1</f>
        <v>1</v>
      </c>
      <c r="AB799" s="1">
        <v>42825</v>
      </c>
      <c r="AC799" s="3">
        <f t="shared" si="113"/>
        <v>42795</v>
      </c>
      <c r="AD799" s="4">
        <f t="shared" si="118"/>
        <v>42825</v>
      </c>
      <c r="AE799" s="1" t="str">
        <f t="shared" si="114"/>
        <v>Friday</v>
      </c>
      <c r="AF799" s="2">
        <v>0.28128472222222223</v>
      </c>
      <c r="AG799" s="2">
        <f t="shared" si="115"/>
        <v>0.29166666666666663</v>
      </c>
      <c r="AH799" t="s">
        <v>27</v>
      </c>
    </row>
    <row r="800" spans="1:34" x14ac:dyDescent="0.25">
      <c r="A800">
        <v>1425087</v>
      </c>
      <c r="B800" t="s">
        <v>20</v>
      </c>
      <c r="C800" t="s">
        <v>95</v>
      </c>
      <c r="D800" t="s">
        <v>22</v>
      </c>
      <c r="E800">
        <v>53212</v>
      </c>
      <c r="F800" t="s">
        <v>23</v>
      </c>
      <c r="G800" t="s">
        <v>24</v>
      </c>
      <c r="H800">
        <v>5555</v>
      </c>
      <c r="I800" t="s">
        <v>39</v>
      </c>
      <c r="J800">
        <f>VLOOKUP(I800,Key!$A$1:$C$72,2,FALSE)</f>
        <v>43.03913</v>
      </c>
      <c r="K800">
        <f>VLOOKUP(I800,Key!$A$1:$C$72,3,FALSE)</f>
        <v>-87.916150000000002</v>
      </c>
      <c r="L800" t="s">
        <v>81</v>
      </c>
      <c r="M800">
        <f>VLOOKUP(L800,Key!$A$1:$C$72,2,FALSE)</f>
        <v>43.06033</v>
      </c>
      <c r="N800">
        <f>VLOOKUP(L800,Key!$A$1:$C$72,3,FALSE)</f>
        <v>-87.89546</v>
      </c>
      <c r="O800">
        <v>14</v>
      </c>
      <c r="P800">
        <v>0</v>
      </c>
      <c r="Q800">
        <v>2.1</v>
      </c>
      <c r="R800">
        <v>2</v>
      </c>
      <c r="S800">
        <v>84</v>
      </c>
      <c r="T800">
        <f t="shared" si="116"/>
        <v>-1</v>
      </c>
      <c r="U800" s="1">
        <v>42813</v>
      </c>
      <c r="V800" s="3">
        <f t="shared" si="110"/>
        <v>42795</v>
      </c>
      <c r="W800" s="4">
        <f t="shared" si="117"/>
        <v>42813</v>
      </c>
      <c r="X800" s="1" t="str">
        <f t="shared" si="111"/>
        <v>Sunday</v>
      </c>
      <c r="Y800" s="2">
        <v>0.67778935185185185</v>
      </c>
      <c r="Z800" s="2">
        <f t="shared" si="112"/>
        <v>0.66666666666666663</v>
      </c>
      <c r="AA800">
        <f>1</f>
        <v>1</v>
      </c>
      <c r="AB800" s="1">
        <v>42813</v>
      </c>
      <c r="AC800" s="3">
        <f t="shared" si="113"/>
        <v>42795</v>
      </c>
      <c r="AD800" s="4">
        <f t="shared" si="118"/>
        <v>42813</v>
      </c>
      <c r="AE800" s="1" t="str">
        <f t="shared" si="114"/>
        <v>Sunday</v>
      </c>
      <c r="AF800" s="2">
        <v>0.6878009259259259</v>
      </c>
      <c r="AG800" s="2">
        <f t="shared" si="115"/>
        <v>0.70833333333333326</v>
      </c>
      <c r="AH800" t="s">
        <v>27</v>
      </c>
    </row>
    <row r="801" spans="1:34" x14ac:dyDescent="0.25">
      <c r="A801">
        <v>1425087</v>
      </c>
      <c r="B801" t="s">
        <v>20</v>
      </c>
      <c r="C801" t="s">
        <v>95</v>
      </c>
      <c r="D801" t="s">
        <v>22</v>
      </c>
      <c r="E801">
        <v>53212</v>
      </c>
      <c r="F801" t="s">
        <v>23</v>
      </c>
      <c r="G801" t="s">
        <v>24</v>
      </c>
      <c r="H801">
        <v>5555</v>
      </c>
      <c r="I801" t="s">
        <v>81</v>
      </c>
      <c r="J801">
        <f>VLOOKUP(I801,Key!$A$1:$C$72,2,FALSE)</f>
        <v>43.06033</v>
      </c>
      <c r="K801">
        <f>VLOOKUP(I801,Key!$A$1:$C$72,3,FALSE)</f>
        <v>-87.89546</v>
      </c>
      <c r="L801" t="s">
        <v>39</v>
      </c>
      <c r="M801">
        <f>VLOOKUP(L801,Key!$A$1:$C$72,2,FALSE)</f>
        <v>43.03913</v>
      </c>
      <c r="N801">
        <f>VLOOKUP(L801,Key!$A$1:$C$72,3,FALSE)</f>
        <v>-87.916150000000002</v>
      </c>
      <c r="O801">
        <v>12</v>
      </c>
      <c r="P801">
        <v>0</v>
      </c>
      <c r="Q801">
        <v>1.8</v>
      </c>
      <c r="R801">
        <v>1.7</v>
      </c>
      <c r="S801">
        <v>72</v>
      </c>
      <c r="T801">
        <f t="shared" si="116"/>
        <v>-1</v>
      </c>
      <c r="U801" s="1">
        <v>42818</v>
      </c>
      <c r="V801" s="3">
        <f t="shared" si="110"/>
        <v>42795</v>
      </c>
      <c r="W801" s="4">
        <f t="shared" si="117"/>
        <v>42818</v>
      </c>
      <c r="X801" s="1" t="str">
        <f t="shared" si="111"/>
        <v>Friday</v>
      </c>
      <c r="Y801" s="2">
        <v>0.60523148148148154</v>
      </c>
      <c r="Z801" s="2">
        <f t="shared" si="112"/>
        <v>0.625</v>
      </c>
      <c r="AA801">
        <f>1</f>
        <v>1</v>
      </c>
      <c r="AB801" s="1">
        <v>42818</v>
      </c>
      <c r="AC801" s="3">
        <f t="shared" si="113"/>
        <v>42795</v>
      </c>
      <c r="AD801" s="4">
        <f t="shared" si="118"/>
        <v>42818</v>
      </c>
      <c r="AE801" s="1" t="str">
        <f t="shared" si="114"/>
        <v>Friday</v>
      </c>
      <c r="AF801" s="2">
        <v>0.61342592592592593</v>
      </c>
      <c r="AG801" s="2">
        <f t="shared" si="115"/>
        <v>0.625</v>
      </c>
      <c r="AH801" t="s">
        <v>27</v>
      </c>
    </row>
    <row r="802" spans="1:34" x14ac:dyDescent="0.25">
      <c r="A802">
        <v>1425087</v>
      </c>
      <c r="B802" t="s">
        <v>20</v>
      </c>
      <c r="C802" t="s">
        <v>95</v>
      </c>
      <c r="D802" t="s">
        <v>22</v>
      </c>
      <c r="E802">
        <v>53212</v>
      </c>
      <c r="F802" t="s">
        <v>23</v>
      </c>
      <c r="G802" t="s">
        <v>24</v>
      </c>
      <c r="H802">
        <v>5555</v>
      </c>
      <c r="I802" t="s">
        <v>81</v>
      </c>
      <c r="J802">
        <f>VLOOKUP(I802,Key!$A$1:$C$72,2,FALSE)</f>
        <v>43.06033</v>
      </c>
      <c r="K802">
        <f>VLOOKUP(I802,Key!$A$1:$C$72,3,FALSE)</f>
        <v>-87.89546</v>
      </c>
      <c r="L802" t="s">
        <v>39</v>
      </c>
      <c r="M802">
        <f>VLOOKUP(L802,Key!$A$1:$C$72,2,FALSE)</f>
        <v>43.03913</v>
      </c>
      <c r="N802">
        <f>VLOOKUP(L802,Key!$A$1:$C$72,3,FALSE)</f>
        <v>-87.916150000000002</v>
      </c>
      <c r="O802">
        <v>11</v>
      </c>
      <c r="P802">
        <v>0</v>
      </c>
      <c r="Q802">
        <v>1.7</v>
      </c>
      <c r="R802">
        <v>1.6</v>
      </c>
      <c r="S802">
        <v>66</v>
      </c>
      <c r="T802">
        <f t="shared" si="116"/>
        <v>-1</v>
      </c>
      <c r="U802" s="1">
        <v>42816</v>
      </c>
      <c r="V802" s="3">
        <f t="shared" si="110"/>
        <v>42795</v>
      </c>
      <c r="W802" s="4">
        <f t="shared" si="117"/>
        <v>42816</v>
      </c>
      <c r="X802" s="1" t="str">
        <f t="shared" si="111"/>
        <v>Wednesday</v>
      </c>
      <c r="Y802" s="2">
        <v>0.60287037037037039</v>
      </c>
      <c r="Z802" s="2">
        <f t="shared" si="112"/>
        <v>0.58333333333333326</v>
      </c>
      <c r="AA802">
        <f>1</f>
        <v>1</v>
      </c>
      <c r="AB802" s="1">
        <v>42816</v>
      </c>
      <c r="AC802" s="3">
        <f t="shared" si="113"/>
        <v>42795</v>
      </c>
      <c r="AD802" s="4">
        <f t="shared" si="118"/>
        <v>42816</v>
      </c>
      <c r="AE802" s="1" t="str">
        <f t="shared" si="114"/>
        <v>Wednesday</v>
      </c>
      <c r="AF802" s="2">
        <v>0.61046296296296299</v>
      </c>
      <c r="AG802" s="2">
        <f t="shared" si="115"/>
        <v>0.625</v>
      </c>
      <c r="AH802" t="s">
        <v>27</v>
      </c>
    </row>
    <row r="803" spans="1:34" x14ac:dyDescent="0.25">
      <c r="A803">
        <v>1425087</v>
      </c>
      <c r="B803" t="s">
        <v>20</v>
      </c>
      <c r="C803" t="s">
        <v>95</v>
      </c>
      <c r="D803" t="s">
        <v>22</v>
      </c>
      <c r="E803">
        <v>53212</v>
      </c>
      <c r="F803" t="s">
        <v>23</v>
      </c>
      <c r="G803" t="s">
        <v>24</v>
      </c>
      <c r="H803">
        <v>11077</v>
      </c>
      <c r="I803" t="s">
        <v>39</v>
      </c>
      <c r="J803">
        <f>VLOOKUP(I803,Key!$A$1:$C$72,2,FALSE)</f>
        <v>43.03913</v>
      </c>
      <c r="K803">
        <f>VLOOKUP(I803,Key!$A$1:$C$72,3,FALSE)</f>
        <v>-87.916150000000002</v>
      </c>
      <c r="L803" t="s">
        <v>81</v>
      </c>
      <c r="M803">
        <f>VLOOKUP(L803,Key!$A$1:$C$72,2,FALSE)</f>
        <v>43.06033</v>
      </c>
      <c r="N803">
        <f>VLOOKUP(L803,Key!$A$1:$C$72,3,FALSE)</f>
        <v>-87.89546</v>
      </c>
      <c r="O803">
        <v>15</v>
      </c>
      <c r="P803">
        <v>0</v>
      </c>
      <c r="Q803">
        <v>2.2999999999999998</v>
      </c>
      <c r="R803">
        <v>2.1</v>
      </c>
      <c r="S803">
        <v>90</v>
      </c>
      <c r="T803">
        <f t="shared" si="116"/>
        <v>-1</v>
      </c>
      <c r="U803" s="1">
        <v>42798</v>
      </c>
      <c r="V803" s="3">
        <f t="shared" si="110"/>
        <v>42795</v>
      </c>
      <c r="W803" s="4">
        <f t="shared" si="117"/>
        <v>42798</v>
      </c>
      <c r="X803" s="1" t="str">
        <f t="shared" si="111"/>
        <v>Saturday</v>
      </c>
      <c r="Y803" s="2">
        <v>0.95045138888888892</v>
      </c>
      <c r="Z803" s="2">
        <f t="shared" si="112"/>
        <v>0.95833333333333326</v>
      </c>
      <c r="AA803">
        <f>1</f>
        <v>1</v>
      </c>
      <c r="AB803" s="1">
        <v>42798</v>
      </c>
      <c r="AC803" s="3">
        <f t="shared" si="113"/>
        <v>42795</v>
      </c>
      <c r="AD803" s="4">
        <f t="shared" si="118"/>
        <v>42798</v>
      </c>
      <c r="AE803" s="1" t="str">
        <f t="shared" si="114"/>
        <v>Saturday</v>
      </c>
      <c r="AF803" s="2">
        <v>0.9609375</v>
      </c>
      <c r="AG803" s="2">
        <f t="shared" si="115"/>
        <v>0.95833333333333326</v>
      </c>
      <c r="AH803" t="s">
        <v>27</v>
      </c>
    </row>
    <row r="804" spans="1:34" x14ac:dyDescent="0.25">
      <c r="A804">
        <v>1425087</v>
      </c>
      <c r="B804" t="s">
        <v>20</v>
      </c>
      <c r="C804" t="s">
        <v>95</v>
      </c>
      <c r="D804" t="s">
        <v>22</v>
      </c>
      <c r="E804">
        <v>53212</v>
      </c>
      <c r="F804" t="s">
        <v>23</v>
      </c>
      <c r="G804" t="s">
        <v>24</v>
      </c>
      <c r="H804">
        <v>11065</v>
      </c>
      <c r="I804" t="s">
        <v>81</v>
      </c>
      <c r="J804">
        <f>VLOOKUP(I804,Key!$A$1:$C$72,2,FALSE)</f>
        <v>43.06033</v>
      </c>
      <c r="K804">
        <f>VLOOKUP(I804,Key!$A$1:$C$72,3,FALSE)</f>
        <v>-87.89546</v>
      </c>
      <c r="L804" t="s">
        <v>39</v>
      </c>
      <c r="M804">
        <f>VLOOKUP(L804,Key!$A$1:$C$72,2,FALSE)</f>
        <v>43.03913</v>
      </c>
      <c r="N804">
        <f>VLOOKUP(L804,Key!$A$1:$C$72,3,FALSE)</f>
        <v>-87.916150000000002</v>
      </c>
      <c r="O804">
        <v>12</v>
      </c>
      <c r="P804">
        <v>0</v>
      </c>
      <c r="Q804">
        <v>1.8</v>
      </c>
      <c r="R804">
        <v>1.7</v>
      </c>
      <c r="S804">
        <v>72</v>
      </c>
      <c r="T804">
        <f t="shared" si="116"/>
        <v>-1</v>
      </c>
      <c r="U804" s="1">
        <v>42799</v>
      </c>
      <c r="V804" s="3">
        <f t="shared" si="110"/>
        <v>42795</v>
      </c>
      <c r="W804" s="4">
        <f t="shared" si="117"/>
        <v>42799</v>
      </c>
      <c r="X804" s="1" t="str">
        <f t="shared" si="111"/>
        <v>Sunday</v>
      </c>
      <c r="Y804" s="2">
        <v>0.562037037037037</v>
      </c>
      <c r="Z804" s="2">
        <f t="shared" si="112"/>
        <v>0.54166666666666663</v>
      </c>
      <c r="AA804">
        <f>1</f>
        <v>1</v>
      </c>
      <c r="AB804" s="1">
        <v>42799</v>
      </c>
      <c r="AC804" s="3">
        <f t="shared" si="113"/>
        <v>42795</v>
      </c>
      <c r="AD804" s="4">
        <f t="shared" si="118"/>
        <v>42799</v>
      </c>
      <c r="AE804" s="1" t="str">
        <f t="shared" si="114"/>
        <v>Sunday</v>
      </c>
      <c r="AF804" s="2">
        <v>0.57076388888888896</v>
      </c>
      <c r="AG804" s="2">
        <f t="shared" si="115"/>
        <v>0.58333333333333326</v>
      </c>
      <c r="AH804" t="s">
        <v>27</v>
      </c>
    </row>
    <row r="805" spans="1:34" x14ac:dyDescent="0.25">
      <c r="A805">
        <v>1425087</v>
      </c>
      <c r="B805" t="s">
        <v>20</v>
      </c>
      <c r="C805" t="s">
        <v>95</v>
      </c>
      <c r="D805" t="s">
        <v>22</v>
      </c>
      <c r="E805">
        <v>53212</v>
      </c>
      <c r="F805" t="s">
        <v>23</v>
      </c>
      <c r="G805" t="s">
        <v>24</v>
      </c>
      <c r="H805">
        <v>5459</v>
      </c>
      <c r="I805" t="s">
        <v>81</v>
      </c>
      <c r="J805">
        <f>VLOOKUP(I805,Key!$A$1:$C$72,2,FALSE)</f>
        <v>43.06033</v>
      </c>
      <c r="K805">
        <f>VLOOKUP(I805,Key!$A$1:$C$72,3,FALSE)</f>
        <v>-87.89546</v>
      </c>
      <c r="L805" t="s">
        <v>39</v>
      </c>
      <c r="M805">
        <f>VLOOKUP(L805,Key!$A$1:$C$72,2,FALSE)</f>
        <v>43.03913</v>
      </c>
      <c r="N805">
        <f>VLOOKUP(L805,Key!$A$1:$C$72,3,FALSE)</f>
        <v>-87.916150000000002</v>
      </c>
      <c r="O805">
        <v>11</v>
      </c>
      <c r="P805">
        <v>0</v>
      </c>
      <c r="Q805">
        <v>1.7</v>
      </c>
      <c r="R805">
        <v>1.6</v>
      </c>
      <c r="S805">
        <v>66</v>
      </c>
      <c r="T805">
        <f t="shared" si="116"/>
        <v>-1</v>
      </c>
      <c r="U805" s="1">
        <v>42806</v>
      </c>
      <c r="V805" s="3">
        <f t="shared" si="110"/>
        <v>42795</v>
      </c>
      <c r="W805" s="4">
        <f t="shared" si="117"/>
        <v>42806</v>
      </c>
      <c r="X805" s="1" t="str">
        <f t="shared" si="111"/>
        <v>Sunday</v>
      </c>
      <c r="Y805" s="2">
        <v>0.3518634259259259</v>
      </c>
      <c r="Z805" s="2">
        <f t="shared" si="112"/>
        <v>0.33333333333333331</v>
      </c>
      <c r="AA805">
        <f>1</f>
        <v>1</v>
      </c>
      <c r="AB805" s="1">
        <v>42806</v>
      </c>
      <c r="AC805" s="3">
        <f t="shared" si="113"/>
        <v>42795</v>
      </c>
      <c r="AD805" s="4">
        <f t="shared" si="118"/>
        <v>42806</v>
      </c>
      <c r="AE805" s="1" t="str">
        <f t="shared" si="114"/>
        <v>Sunday</v>
      </c>
      <c r="AF805" s="2">
        <v>0.35913194444444446</v>
      </c>
      <c r="AG805" s="2">
        <f t="shared" si="115"/>
        <v>0.375</v>
      </c>
      <c r="AH805" t="s">
        <v>27</v>
      </c>
    </row>
    <row r="806" spans="1:34" x14ac:dyDescent="0.25">
      <c r="A806">
        <v>1437870</v>
      </c>
      <c r="B806" t="s">
        <v>20</v>
      </c>
      <c r="C806" t="s">
        <v>28</v>
      </c>
      <c r="D806" t="s">
        <v>22</v>
      </c>
      <c r="E806">
        <v>53223</v>
      </c>
      <c r="F806" t="s">
        <v>23</v>
      </c>
      <c r="G806" t="s">
        <v>24</v>
      </c>
      <c r="H806">
        <v>5426</v>
      </c>
      <c r="I806" t="s">
        <v>39</v>
      </c>
      <c r="J806">
        <f>VLOOKUP(I806,Key!$A$1:$C$72,2,FALSE)</f>
        <v>43.03913</v>
      </c>
      <c r="K806">
        <f>VLOOKUP(I806,Key!$A$1:$C$72,3,FALSE)</f>
        <v>-87.916150000000002</v>
      </c>
      <c r="L806" t="s">
        <v>85</v>
      </c>
      <c r="M806">
        <f>VLOOKUP(L806,Key!$A$1:$C$72,2,FALSE)</f>
        <v>43.041646999999998</v>
      </c>
      <c r="N806">
        <f>VLOOKUP(L806,Key!$A$1:$C$72,3,FALSE)</f>
        <v>-87.927257999999995</v>
      </c>
      <c r="O806">
        <v>10</v>
      </c>
      <c r="P806">
        <v>0</v>
      </c>
      <c r="Q806">
        <v>1.5</v>
      </c>
      <c r="R806">
        <v>1.4</v>
      </c>
      <c r="S806">
        <v>60</v>
      </c>
      <c r="T806">
        <f t="shared" si="116"/>
        <v>-1</v>
      </c>
      <c r="U806" s="1">
        <v>42815</v>
      </c>
      <c r="V806" s="3">
        <f t="shared" si="110"/>
        <v>42795</v>
      </c>
      <c r="W806" s="4">
        <f t="shared" si="117"/>
        <v>42815</v>
      </c>
      <c r="X806" s="1" t="str">
        <f t="shared" si="111"/>
        <v>Tuesday</v>
      </c>
      <c r="Y806" s="2">
        <v>0.6113425925925926</v>
      </c>
      <c r="Z806" s="2">
        <f t="shared" si="112"/>
        <v>0.625</v>
      </c>
      <c r="AA806">
        <f>1</f>
        <v>1</v>
      </c>
      <c r="AB806" s="1">
        <v>42815</v>
      </c>
      <c r="AC806" s="3">
        <f t="shared" si="113"/>
        <v>42795</v>
      </c>
      <c r="AD806" s="4">
        <f t="shared" si="118"/>
        <v>42815</v>
      </c>
      <c r="AE806" s="1" t="str">
        <f t="shared" si="114"/>
        <v>Tuesday</v>
      </c>
      <c r="AF806" s="2">
        <v>0.61811342592592589</v>
      </c>
      <c r="AG806" s="2">
        <f t="shared" si="115"/>
        <v>0.625</v>
      </c>
      <c r="AH806" t="s">
        <v>27</v>
      </c>
    </row>
    <row r="807" spans="1:34" x14ac:dyDescent="0.25">
      <c r="A807">
        <v>1437870</v>
      </c>
      <c r="B807" t="s">
        <v>20</v>
      </c>
      <c r="C807" t="s">
        <v>28</v>
      </c>
      <c r="D807" t="s">
        <v>22</v>
      </c>
      <c r="E807">
        <v>53223</v>
      </c>
      <c r="F807" t="s">
        <v>23</v>
      </c>
      <c r="G807" t="s">
        <v>24</v>
      </c>
      <c r="H807">
        <v>11138</v>
      </c>
      <c r="I807" t="s">
        <v>92</v>
      </c>
      <c r="J807">
        <f>VLOOKUP(I807,Key!$A$1:$C$72,2,FALSE)</f>
        <v>43.069021999999997</v>
      </c>
      <c r="K807">
        <f>VLOOKUP(I807,Key!$A$1:$C$72,3,FALSE)</f>
        <v>-87.887940999999998</v>
      </c>
      <c r="L807" t="s">
        <v>76</v>
      </c>
      <c r="M807">
        <f>VLOOKUP(L807,Key!$A$1:$C$72,2,FALSE)</f>
        <v>43.063749000000001</v>
      </c>
      <c r="N807">
        <f>VLOOKUP(L807,Key!$A$1:$C$72,3,FALSE)</f>
        <v>-87.887962999999999</v>
      </c>
      <c r="O807">
        <v>5</v>
      </c>
      <c r="P807">
        <v>0</v>
      </c>
      <c r="Q807">
        <v>0.8</v>
      </c>
      <c r="R807">
        <v>0.7</v>
      </c>
      <c r="S807">
        <v>30</v>
      </c>
      <c r="T807">
        <f t="shared" si="116"/>
        <v>-1</v>
      </c>
      <c r="U807" s="1">
        <v>42817</v>
      </c>
      <c r="V807" s="3">
        <f t="shared" si="110"/>
        <v>42795</v>
      </c>
      <c r="W807" s="4">
        <f t="shared" si="117"/>
        <v>42817</v>
      </c>
      <c r="X807" s="1" t="str">
        <f t="shared" si="111"/>
        <v>Thursday</v>
      </c>
      <c r="Y807" s="2">
        <v>0.47825231481481478</v>
      </c>
      <c r="Z807" s="2">
        <f t="shared" si="112"/>
        <v>0.45833333333333331</v>
      </c>
      <c r="AA807">
        <f>1</f>
        <v>1</v>
      </c>
      <c r="AB807" s="1">
        <v>42817</v>
      </c>
      <c r="AC807" s="3">
        <f t="shared" si="113"/>
        <v>42795</v>
      </c>
      <c r="AD807" s="4">
        <f t="shared" si="118"/>
        <v>42817</v>
      </c>
      <c r="AE807" s="1" t="str">
        <f t="shared" si="114"/>
        <v>Thursday</v>
      </c>
      <c r="AF807" s="2">
        <v>0.48158564814814814</v>
      </c>
      <c r="AG807" s="2">
        <f t="shared" si="115"/>
        <v>0.5</v>
      </c>
      <c r="AH807" t="s">
        <v>27</v>
      </c>
    </row>
    <row r="808" spans="1:34" x14ac:dyDescent="0.25">
      <c r="A808">
        <v>1437870</v>
      </c>
      <c r="B808" t="s">
        <v>20</v>
      </c>
      <c r="C808" t="s">
        <v>28</v>
      </c>
      <c r="D808" t="s">
        <v>22</v>
      </c>
      <c r="E808">
        <v>53223</v>
      </c>
      <c r="F808" t="s">
        <v>23</v>
      </c>
      <c r="G808" t="s">
        <v>24</v>
      </c>
      <c r="H808">
        <v>976</v>
      </c>
      <c r="I808" t="s">
        <v>50</v>
      </c>
      <c r="J808">
        <f>VLOOKUP(I808,Key!$A$1:$C$72,2,FALSE)</f>
        <v>43.052549999999997</v>
      </c>
      <c r="K808">
        <f>VLOOKUP(I808,Key!$A$1:$C$72,3,FALSE)</f>
        <v>-87.909329999999997</v>
      </c>
      <c r="L808" t="s">
        <v>78</v>
      </c>
      <c r="M808">
        <f>VLOOKUP(L808,Key!$A$1:$C$72,2,FALSE)</f>
        <v>43.060250000000003</v>
      </c>
      <c r="N808">
        <f>VLOOKUP(L808,Key!$A$1:$C$72,3,FALSE)</f>
        <v>-87.892169999999993</v>
      </c>
      <c r="O808">
        <v>11</v>
      </c>
      <c r="P808">
        <v>0</v>
      </c>
      <c r="Q808">
        <v>1.7</v>
      </c>
      <c r="R808">
        <v>1.6</v>
      </c>
      <c r="S808">
        <v>66</v>
      </c>
      <c r="T808">
        <f t="shared" si="116"/>
        <v>-1</v>
      </c>
      <c r="U808" s="1">
        <v>42817</v>
      </c>
      <c r="V808" s="3">
        <f t="shared" si="110"/>
        <v>42795</v>
      </c>
      <c r="W808" s="4">
        <f t="shared" si="117"/>
        <v>42817</v>
      </c>
      <c r="X808" s="1" t="str">
        <f t="shared" si="111"/>
        <v>Thursday</v>
      </c>
      <c r="Y808" s="2">
        <v>0.42920138888888887</v>
      </c>
      <c r="Z808" s="2">
        <f t="shared" si="112"/>
        <v>0.41666666666666663</v>
      </c>
      <c r="AA808">
        <f>1</f>
        <v>1</v>
      </c>
      <c r="AB808" s="1">
        <v>42817</v>
      </c>
      <c r="AC808" s="3">
        <f t="shared" si="113"/>
        <v>42795</v>
      </c>
      <c r="AD808" s="4">
        <f t="shared" si="118"/>
        <v>42817</v>
      </c>
      <c r="AE808" s="1" t="str">
        <f t="shared" si="114"/>
        <v>Thursday</v>
      </c>
      <c r="AF808" s="2">
        <v>0.43700231481481483</v>
      </c>
      <c r="AG808" s="2">
        <f t="shared" si="115"/>
        <v>0.41666666666666663</v>
      </c>
      <c r="AH808" t="s">
        <v>27</v>
      </c>
    </row>
    <row r="809" spans="1:34" x14ac:dyDescent="0.25">
      <c r="A809">
        <v>1442430</v>
      </c>
      <c r="B809" t="s">
        <v>20</v>
      </c>
      <c r="C809" t="s">
        <v>28</v>
      </c>
      <c r="D809" t="s">
        <v>22</v>
      </c>
      <c r="E809">
        <v>53211</v>
      </c>
      <c r="F809" t="s">
        <v>23</v>
      </c>
      <c r="G809" t="s">
        <v>24</v>
      </c>
      <c r="H809">
        <v>44</v>
      </c>
      <c r="I809" t="s">
        <v>77</v>
      </c>
      <c r="J809">
        <f>VLOOKUP(I809,Key!$A$1:$C$72,2,FALSE)</f>
        <v>43.074655999999997</v>
      </c>
      <c r="K809">
        <f>VLOOKUP(I809,Key!$A$1:$C$72,3,FALSE)</f>
        <v>-87.889011999999994</v>
      </c>
      <c r="L809" t="s">
        <v>67</v>
      </c>
      <c r="M809">
        <f>VLOOKUP(L809,Key!$A$1:$C$72,2,FALSE)</f>
        <v>43.074890000000003</v>
      </c>
      <c r="N809">
        <f>VLOOKUP(L809,Key!$A$1:$C$72,3,FALSE)</f>
        <v>-87.882810000000006</v>
      </c>
      <c r="O809">
        <v>2</v>
      </c>
      <c r="P809">
        <v>0</v>
      </c>
      <c r="Q809">
        <v>0.3</v>
      </c>
      <c r="R809">
        <v>0.3</v>
      </c>
      <c r="S809">
        <v>12</v>
      </c>
      <c r="T809">
        <f t="shared" si="116"/>
        <v>-1</v>
      </c>
      <c r="U809" s="1">
        <v>42810</v>
      </c>
      <c r="V809" s="3">
        <f t="shared" si="110"/>
        <v>42795</v>
      </c>
      <c r="W809" s="4">
        <f t="shared" si="117"/>
        <v>42810</v>
      </c>
      <c r="X809" s="1" t="str">
        <f t="shared" si="111"/>
        <v>Thursday</v>
      </c>
      <c r="Y809" s="2">
        <v>0.65062500000000001</v>
      </c>
      <c r="Z809" s="2">
        <f t="shared" si="112"/>
        <v>0.66666666666666663</v>
      </c>
      <c r="AA809">
        <f>1</f>
        <v>1</v>
      </c>
      <c r="AB809" s="1">
        <v>42810</v>
      </c>
      <c r="AC809" s="3">
        <f t="shared" si="113"/>
        <v>42795</v>
      </c>
      <c r="AD809" s="4">
        <f t="shared" si="118"/>
        <v>42810</v>
      </c>
      <c r="AE809" s="1" t="str">
        <f t="shared" si="114"/>
        <v>Thursday</v>
      </c>
      <c r="AF809" s="2">
        <v>0.65184027777777775</v>
      </c>
      <c r="AG809" s="2">
        <f t="shared" si="115"/>
        <v>0.66666666666666663</v>
      </c>
      <c r="AH809" t="s">
        <v>27</v>
      </c>
    </row>
    <row r="810" spans="1:34" x14ac:dyDescent="0.25">
      <c r="A810">
        <v>1451574</v>
      </c>
      <c r="B810" t="s">
        <v>20</v>
      </c>
      <c r="C810" t="s">
        <v>28</v>
      </c>
      <c r="D810" t="s">
        <v>22</v>
      </c>
      <c r="E810">
        <v>53211</v>
      </c>
      <c r="F810" t="s">
        <v>23</v>
      </c>
      <c r="G810" t="s">
        <v>24</v>
      </c>
      <c r="H810">
        <v>11108</v>
      </c>
      <c r="I810" t="s">
        <v>77</v>
      </c>
      <c r="J810">
        <f>VLOOKUP(I810,Key!$A$1:$C$72,2,FALSE)</f>
        <v>43.074655999999997</v>
      </c>
      <c r="K810">
        <f>VLOOKUP(I810,Key!$A$1:$C$72,3,FALSE)</f>
        <v>-87.889011999999994</v>
      </c>
      <c r="L810" t="s">
        <v>77</v>
      </c>
      <c r="M810">
        <f>VLOOKUP(L810,Key!$A$1:$C$72,2,FALSE)</f>
        <v>43.074655999999997</v>
      </c>
      <c r="N810">
        <f>VLOOKUP(L810,Key!$A$1:$C$72,3,FALSE)</f>
        <v>-87.889011999999994</v>
      </c>
      <c r="O810">
        <v>0</v>
      </c>
      <c r="P810">
        <v>0</v>
      </c>
      <c r="Q810">
        <v>0</v>
      </c>
      <c r="R810">
        <v>0</v>
      </c>
      <c r="S810">
        <v>0</v>
      </c>
      <c r="T810">
        <f t="shared" si="116"/>
        <v>-1</v>
      </c>
      <c r="U810" s="1">
        <v>42802</v>
      </c>
      <c r="V810" s="3">
        <f t="shared" si="110"/>
        <v>42795</v>
      </c>
      <c r="W810" s="4">
        <f t="shared" si="117"/>
        <v>42802</v>
      </c>
      <c r="X810" s="1" t="str">
        <f t="shared" si="111"/>
        <v>Wednesday</v>
      </c>
      <c r="Y810" s="2">
        <v>0.60366898148148151</v>
      </c>
      <c r="Z810" s="2">
        <f t="shared" si="112"/>
        <v>0.58333333333333326</v>
      </c>
      <c r="AA810">
        <f>1</f>
        <v>1</v>
      </c>
      <c r="AB810" s="1">
        <v>42802</v>
      </c>
      <c r="AC810" s="3">
        <f t="shared" si="113"/>
        <v>42795</v>
      </c>
      <c r="AD810" s="4">
        <f t="shared" si="118"/>
        <v>42802</v>
      </c>
      <c r="AE810" s="1" t="str">
        <f t="shared" si="114"/>
        <v>Wednesday</v>
      </c>
      <c r="AF810" s="2">
        <v>0.6039930555555556</v>
      </c>
      <c r="AG810" s="2">
        <f t="shared" si="115"/>
        <v>0.58333333333333326</v>
      </c>
      <c r="AH810" t="s">
        <v>35</v>
      </c>
    </row>
    <row r="811" spans="1:34" x14ac:dyDescent="0.25">
      <c r="A811">
        <v>1466945</v>
      </c>
      <c r="B811" t="s">
        <v>20</v>
      </c>
      <c r="C811" t="s">
        <v>28</v>
      </c>
      <c r="D811" t="s">
        <v>22</v>
      </c>
      <c r="E811">
        <v>53211</v>
      </c>
      <c r="F811" t="s">
        <v>23</v>
      </c>
      <c r="G811" t="s">
        <v>24</v>
      </c>
      <c r="H811">
        <v>223</v>
      </c>
      <c r="I811" t="s">
        <v>92</v>
      </c>
      <c r="J811">
        <f>VLOOKUP(I811,Key!$A$1:$C$72,2,FALSE)</f>
        <v>43.069021999999997</v>
      </c>
      <c r="K811">
        <f>VLOOKUP(I811,Key!$A$1:$C$72,3,FALSE)</f>
        <v>-87.887940999999998</v>
      </c>
      <c r="L811" t="s">
        <v>67</v>
      </c>
      <c r="M811">
        <f>VLOOKUP(L811,Key!$A$1:$C$72,2,FALSE)</f>
        <v>43.074890000000003</v>
      </c>
      <c r="N811">
        <f>VLOOKUP(L811,Key!$A$1:$C$72,3,FALSE)</f>
        <v>-87.882810000000006</v>
      </c>
      <c r="O811">
        <v>7</v>
      </c>
      <c r="P811">
        <v>0</v>
      </c>
      <c r="Q811">
        <v>1.1000000000000001</v>
      </c>
      <c r="R811">
        <v>1</v>
      </c>
      <c r="S811">
        <v>42</v>
      </c>
      <c r="T811">
        <f t="shared" si="116"/>
        <v>-1</v>
      </c>
      <c r="U811" s="1">
        <v>42798</v>
      </c>
      <c r="V811" s="3">
        <f t="shared" si="110"/>
        <v>42795</v>
      </c>
      <c r="W811" s="4">
        <f t="shared" si="117"/>
        <v>42798</v>
      </c>
      <c r="X811" s="1" t="str">
        <f t="shared" si="111"/>
        <v>Saturday</v>
      </c>
      <c r="Y811" s="2">
        <v>0.64171296296296299</v>
      </c>
      <c r="Z811" s="2">
        <f t="shared" si="112"/>
        <v>0.625</v>
      </c>
      <c r="AA811">
        <f>1</f>
        <v>1</v>
      </c>
      <c r="AB811" s="1">
        <v>42798</v>
      </c>
      <c r="AC811" s="3">
        <f t="shared" si="113"/>
        <v>42795</v>
      </c>
      <c r="AD811" s="4">
        <f t="shared" si="118"/>
        <v>42798</v>
      </c>
      <c r="AE811" s="1" t="str">
        <f t="shared" si="114"/>
        <v>Saturday</v>
      </c>
      <c r="AF811" s="2">
        <v>0.64684027777777775</v>
      </c>
      <c r="AG811" s="2">
        <f t="shared" si="115"/>
        <v>0.66666666666666663</v>
      </c>
      <c r="AH811" t="s">
        <v>27</v>
      </c>
    </row>
    <row r="812" spans="1:34" x14ac:dyDescent="0.25">
      <c r="A812">
        <v>1468078</v>
      </c>
      <c r="B812" t="s">
        <v>20</v>
      </c>
      <c r="C812" t="s">
        <v>99</v>
      </c>
      <c r="D812" t="s">
        <v>22</v>
      </c>
      <c r="E812">
        <v>53209</v>
      </c>
      <c r="F812" t="s">
        <v>23</v>
      </c>
      <c r="G812" t="s">
        <v>24</v>
      </c>
      <c r="H812">
        <v>5472</v>
      </c>
      <c r="I812" t="s">
        <v>61</v>
      </c>
      <c r="J812">
        <f>VLOOKUP(I812,Key!$A$1:$C$72,2,FALSE)</f>
        <v>43.058619999999998</v>
      </c>
      <c r="K812">
        <f>VLOOKUP(I812,Key!$A$1:$C$72,3,FALSE)</f>
        <v>-87.885319999999993</v>
      </c>
      <c r="L812" t="s">
        <v>54</v>
      </c>
      <c r="M812">
        <f>VLOOKUP(L812,Key!$A$1:$C$72,2,FALSE)</f>
        <v>43.046570000000003</v>
      </c>
      <c r="N812">
        <f>VLOOKUP(L812,Key!$A$1:$C$72,3,FALSE)</f>
        <v>-87.908720000000002</v>
      </c>
      <c r="O812">
        <v>12</v>
      </c>
      <c r="P812">
        <v>0</v>
      </c>
      <c r="Q812">
        <v>1.8</v>
      </c>
      <c r="R812">
        <v>1.7</v>
      </c>
      <c r="S812">
        <v>72</v>
      </c>
      <c r="T812">
        <f t="shared" si="116"/>
        <v>-1</v>
      </c>
      <c r="U812" s="1">
        <v>42821</v>
      </c>
      <c r="V812" s="3">
        <f t="shared" si="110"/>
        <v>42795</v>
      </c>
      <c r="W812" s="4">
        <f t="shared" si="117"/>
        <v>42821</v>
      </c>
      <c r="X812" s="1" t="str">
        <f t="shared" si="111"/>
        <v>Monday</v>
      </c>
      <c r="Y812" s="2">
        <v>0.38787037037037037</v>
      </c>
      <c r="Z812" s="2">
        <f t="shared" si="112"/>
        <v>0.375</v>
      </c>
      <c r="AA812">
        <f>1</f>
        <v>1</v>
      </c>
      <c r="AB812" s="1">
        <v>42821</v>
      </c>
      <c r="AC812" s="3">
        <f t="shared" si="113"/>
        <v>42795</v>
      </c>
      <c r="AD812" s="4">
        <f t="shared" si="118"/>
        <v>42821</v>
      </c>
      <c r="AE812" s="1" t="str">
        <f t="shared" si="114"/>
        <v>Monday</v>
      </c>
      <c r="AF812" s="2">
        <v>0.39631944444444445</v>
      </c>
      <c r="AG812" s="2">
        <f t="shared" si="115"/>
        <v>0.41666666666666663</v>
      </c>
      <c r="AH812" t="s">
        <v>27</v>
      </c>
    </row>
    <row r="813" spans="1:34" x14ac:dyDescent="0.25">
      <c r="A813">
        <v>1468078</v>
      </c>
      <c r="B813" t="s">
        <v>20</v>
      </c>
      <c r="C813" t="s">
        <v>99</v>
      </c>
      <c r="D813" t="s">
        <v>22</v>
      </c>
      <c r="E813">
        <v>53209</v>
      </c>
      <c r="F813" t="s">
        <v>23</v>
      </c>
      <c r="G813" t="s">
        <v>24</v>
      </c>
      <c r="H813">
        <v>5472</v>
      </c>
      <c r="I813" t="s">
        <v>54</v>
      </c>
      <c r="J813">
        <f>VLOOKUP(I813,Key!$A$1:$C$72,2,FALSE)</f>
        <v>43.046570000000003</v>
      </c>
      <c r="K813">
        <f>VLOOKUP(I813,Key!$A$1:$C$72,3,FALSE)</f>
        <v>-87.908720000000002</v>
      </c>
      <c r="L813" t="s">
        <v>61</v>
      </c>
      <c r="M813">
        <f>VLOOKUP(L813,Key!$A$1:$C$72,2,FALSE)</f>
        <v>43.058619999999998</v>
      </c>
      <c r="N813">
        <f>VLOOKUP(L813,Key!$A$1:$C$72,3,FALSE)</f>
        <v>-87.885319999999993</v>
      </c>
      <c r="O813">
        <v>14</v>
      </c>
      <c r="P813">
        <v>0</v>
      </c>
      <c r="Q813">
        <v>2.1</v>
      </c>
      <c r="R813">
        <v>2</v>
      </c>
      <c r="S813">
        <v>84</v>
      </c>
      <c r="T813">
        <f t="shared" si="116"/>
        <v>-1</v>
      </c>
      <c r="U813" s="1">
        <v>42818</v>
      </c>
      <c r="V813" s="3">
        <f t="shared" si="110"/>
        <v>42795</v>
      </c>
      <c r="W813" s="4">
        <f t="shared" si="117"/>
        <v>42818</v>
      </c>
      <c r="X813" s="1" t="str">
        <f t="shared" si="111"/>
        <v>Friday</v>
      </c>
      <c r="Y813" s="2">
        <v>0.54569444444444437</v>
      </c>
      <c r="Z813" s="2">
        <f t="shared" si="112"/>
        <v>0.54166666666666663</v>
      </c>
      <c r="AA813">
        <f>1</f>
        <v>1</v>
      </c>
      <c r="AB813" s="1">
        <v>42818</v>
      </c>
      <c r="AC813" s="3">
        <f t="shared" si="113"/>
        <v>42795</v>
      </c>
      <c r="AD813" s="4">
        <f t="shared" si="118"/>
        <v>42818</v>
      </c>
      <c r="AE813" s="1" t="str">
        <f t="shared" si="114"/>
        <v>Friday</v>
      </c>
      <c r="AF813" s="2">
        <v>0.55547453703703698</v>
      </c>
      <c r="AG813" s="2">
        <f t="shared" si="115"/>
        <v>0.54166666666666663</v>
      </c>
      <c r="AH813" t="s">
        <v>27</v>
      </c>
    </row>
    <row r="814" spans="1:34" x14ac:dyDescent="0.25">
      <c r="A814">
        <v>1468078</v>
      </c>
      <c r="B814" t="s">
        <v>20</v>
      </c>
      <c r="C814" t="s">
        <v>99</v>
      </c>
      <c r="D814" t="s">
        <v>22</v>
      </c>
      <c r="E814">
        <v>53209</v>
      </c>
      <c r="F814" t="s">
        <v>23</v>
      </c>
      <c r="G814" t="s">
        <v>24</v>
      </c>
      <c r="H814">
        <v>11149</v>
      </c>
      <c r="I814" t="s">
        <v>54</v>
      </c>
      <c r="J814">
        <f>VLOOKUP(I814,Key!$A$1:$C$72,2,FALSE)</f>
        <v>43.046570000000003</v>
      </c>
      <c r="K814">
        <f>VLOOKUP(I814,Key!$A$1:$C$72,3,FALSE)</f>
        <v>-87.908720000000002</v>
      </c>
      <c r="L814" t="s">
        <v>61</v>
      </c>
      <c r="M814">
        <f>VLOOKUP(L814,Key!$A$1:$C$72,2,FALSE)</f>
        <v>43.058619999999998</v>
      </c>
      <c r="N814">
        <f>VLOOKUP(L814,Key!$A$1:$C$72,3,FALSE)</f>
        <v>-87.885319999999993</v>
      </c>
      <c r="O814">
        <v>10</v>
      </c>
      <c r="P814">
        <v>0</v>
      </c>
      <c r="Q814">
        <v>1.5</v>
      </c>
      <c r="R814">
        <v>1.4</v>
      </c>
      <c r="S814">
        <v>60</v>
      </c>
      <c r="T814">
        <f t="shared" si="116"/>
        <v>-1</v>
      </c>
      <c r="U814" s="1">
        <v>42804</v>
      </c>
      <c r="V814" s="3">
        <f t="shared" si="110"/>
        <v>42795</v>
      </c>
      <c r="W814" s="4">
        <f t="shared" si="117"/>
        <v>42804</v>
      </c>
      <c r="X814" s="1" t="str">
        <f t="shared" si="111"/>
        <v>Friday</v>
      </c>
      <c r="Y814" s="2">
        <v>0.57085648148148149</v>
      </c>
      <c r="Z814" s="2">
        <f t="shared" si="112"/>
        <v>0.58333333333333326</v>
      </c>
      <c r="AA814">
        <f>1</f>
        <v>1</v>
      </c>
      <c r="AB814" s="1">
        <v>42804</v>
      </c>
      <c r="AC814" s="3">
        <f t="shared" si="113"/>
        <v>42795</v>
      </c>
      <c r="AD814" s="4">
        <f t="shared" si="118"/>
        <v>42804</v>
      </c>
      <c r="AE814" s="1" t="str">
        <f t="shared" si="114"/>
        <v>Friday</v>
      </c>
      <c r="AF814" s="2">
        <v>0.57827546296296295</v>
      </c>
      <c r="AG814" s="2">
        <f t="shared" si="115"/>
        <v>0.58333333333333326</v>
      </c>
      <c r="AH814" t="s">
        <v>27</v>
      </c>
    </row>
    <row r="815" spans="1:34" x14ac:dyDescent="0.25">
      <c r="A815">
        <v>1477939</v>
      </c>
      <c r="B815" t="s">
        <v>20</v>
      </c>
      <c r="C815" t="s">
        <v>126</v>
      </c>
      <c r="D815" t="s">
        <v>22</v>
      </c>
      <c r="E815">
        <v>53010</v>
      </c>
      <c r="F815" t="s">
        <v>23</v>
      </c>
      <c r="G815" t="s">
        <v>24</v>
      </c>
      <c r="H815">
        <v>11110</v>
      </c>
      <c r="I815" t="s">
        <v>56</v>
      </c>
      <c r="J815">
        <f>VLOOKUP(I815,Key!$A$1:$C$72,2,FALSE)</f>
        <v>43.059550000000002</v>
      </c>
      <c r="K815">
        <f>VLOOKUP(I815,Key!$A$1:$C$72,3,FALSE)</f>
        <v>-88.008840000000006</v>
      </c>
      <c r="L815" t="s">
        <v>57</v>
      </c>
      <c r="M815">
        <f>VLOOKUP(L815,Key!$A$1:$C$72,2,FALSE)</f>
        <v>43.048609999999996</v>
      </c>
      <c r="N815">
        <f>VLOOKUP(L815,Key!$A$1:$C$72,3,FALSE)</f>
        <v>-88.008480000000006</v>
      </c>
      <c r="O815">
        <v>10</v>
      </c>
      <c r="P815">
        <v>0</v>
      </c>
      <c r="Q815">
        <v>1.5</v>
      </c>
      <c r="R815">
        <v>1.4</v>
      </c>
      <c r="S815">
        <v>60</v>
      </c>
      <c r="T815">
        <f t="shared" si="116"/>
        <v>-1</v>
      </c>
      <c r="U815" s="1">
        <v>42815</v>
      </c>
      <c r="V815" s="3">
        <f t="shared" si="110"/>
        <v>42795</v>
      </c>
      <c r="W815" s="4">
        <f t="shared" si="117"/>
        <v>42815</v>
      </c>
      <c r="X815" s="1" t="str">
        <f t="shared" si="111"/>
        <v>Tuesday</v>
      </c>
      <c r="Y815" s="2">
        <v>0.29422453703703705</v>
      </c>
      <c r="Z815" s="2">
        <f t="shared" si="112"/>
        <v>0.29166666666666663</v>
      </c>
      <c r="AA815">
        <f>1</f>
        <v>1</v>
      </c>
      <c r="AB815" s="1">
        <v>42815</v>
      </c>
      <c r="AC815" s="3">
        <f t="shared" si="113"/>
        <v>42795</v>
      </c>
      <c r="AD815" s="4">
        <f t="shared" si="118"/>
        <v>42815</v>
      </c>
      <c r="AE815" s="1" t="str">
        <f t="shared" si="114"/>
        <v>Tuesday</v>
      </c>
      <c r="AF815" s="2">
        <v>0.30109953703703701</v>
      </c>
      <c r="AG815" s="2">
        <f t="shared" si="115"/>
        <v>0.29166666666666663</v>
      </c>
      <c r="AH815" t="s">
        <v>27</v>
      </c>
    </row>
    <row r="816" spans="1:34" x14ac:dyDescent="0.25">
      <c r="A816">
        <v>1477939</v>
      </c>
      <c r="B816" t="s">
        <v>20</v>
      </c>
      <c r="C816" t="s">
        <v>126</v>
      </c>
      <c r="D816" t="s">
        <v>22</v>
      </c>
      <c r="E816">
        <v>53010</v>
      </c>
      <c r="F816" t="s">
        <v>23</v>
      </c>
      <c r="G816" t="s">
        <v>24</v>
      </c>
      <c r="H816">
        <v>153</v>
      </c>
      <c r="I816" t="s">
        <v>83</v>
      </c>
      <c r="J816">
        <f>VLOOKUP(I816,Key!$A$1:$C$72,2,FALSE)</f>
        <v>43.02017</v>
      </c>
      <c r="K816">
        <f>VLOOKUP(I816,Key!$A$1:$C$72,3,FALSE)</f>
        <v>-87.933049999999994</v>
      </c>
      <c r="L816" t="s">
        <v>31</v>
      </c>
      <c r="M816">
        <f>VLOOKUP(L816,Key!$A$1:$C$72,2,FALSE)</f>
        <v>43.03519</v>
      </c>
      <c r="N816">
        <f>VLOOKUP(L816,Key!$A$1:$C$72,3,FALSE)</f>
        <v>-87.907390000000007</v>
      </c>
      <c r="O816">
        <v>18</v>
      </c>
      <c r="P816">
        <v>0</v>
      </c>
      <c r="Q816">
        <v>2.7</v>
      </c>
      <c r="R816">
        <v>2.6</v>
      </c>
      <c r="S816">
        <v>108</v>
      </c>
      <c r="T816">
        <f t="shared" si="116"/>
        <v>-1</v>
      </c>
      <c r="U816" s="1">
        <v>42817</v>
      </c>
      <c r="V816" s="3">
        <f t="shared" si="110"/>
        <v>42795</v>
      </c>
      <c r="W816" s="4">
        <f t="shared" si="117"/>
        <v>42817</v>
      </c>
      <c r="X816" s="1" t="str">
        <f t="shared" si="111"/>
        <v>Thursday</v>
      </c>
      <c r="Y816" s="2">
        <v>0.40719907407407407</v>
      </c>
      <c r="Z816" s="2">
        <f t="shared" si="112"/>
        <v>0.41666666666666663</v>
      </c>
      <c r="AA816">
        <f>1</f>
        <v>1</v>
      </c>
      <c r="AB816" s="1">
        <v>42817</v>
      </c>
      <c r="AC816" s="3">
        <f t="shared" si="113"/>
        <v>42795</v>
      </c>
      <c r="AD816" s="4">
        <f t="shared" si="118"/>
        <v>42817</v>
      </c>
      <c r="AE816" s="1" t="str">
        <f t="shared" si="114"/>
        <v>Thursday</v>
      </c>
      <c r="AF816" s="2">
        <v>0.41947916666666668</v>
      </c>
      <c r="AG816" s="2">
        <f t="shared" si="115"/>
        <v>0.41666666666666663</v>
      </c>
      <c r="AH816" t="s">
        <v>27</v>
      </c>
    </row>
    <row r="817" spans="1:34" x14ac:dyDescent="0.25">
      <c r="A817">
        <v>1482626</v>
      </c>
      <c r="B817" t="s">
        <v>20</v>
      </c>
      <c r="C817" t="s">
        <v>28</v>
      </c>
      <c r="D817" t="s">
        <v>22</v>
      </c>
      <c r="E817">
        <v>53207</v>
      </c>
      <c r="F817" t="s">
        <v>23</v>
      </c>
      <c r="G817" t="s">
        <v>24</v>
      </c>
      <c r="H817">
        <v>5471</v>
      </c>
      <c r="I817" t="s">
        <v>36</v>
      </c>
      <c r="J817">
        <f>VLOOKUP(I817,Key!$A$1:$C$72,2,FALSE)</f>
        <v>43.038580000000003</v>
      </c>
      <c r="K817">
        <f>VLOOKUP(I817,Key!$A$1:$C$72,3,FALSE)</f>
        <v>-87.90934</v>
      </c>
      <c r="L817" t="s">
        <v>36</v>
      </c>
      <c r="M817">
        <f>VLOOKUP(L817,Key!$A$1:$C$72,2,FALSE)</f>
        <v>43.038580000000003</v>
      </c>
      <c r="N817">
        <f>VLOOKUP(L817,Key!$A$1:$C$72,3,FALSE)</f>
        <v>-87.90934</v>
      </c>
      <c r="O817">
        <v>1</v>
      </c>
      <c r="P817">
        <v>0</v>
      </c>
      <c r="Q817">
        <v>0.2</v>
      </c>
      <c r="R817">
        <v>0.1</v>
      </c>
      <c r="S817">
        <v>6</v>
      </c>
      <c r="T817">
        <f t="shared" si="116"/>
        <v>-1</v>
      </c>
      <c r="U817" s="1">
        <v>42825</v>
      </c>
      <c r="V817" s="3">
        <f t="shared" si="110"/>
        <v>42795</v>
      </c>
      <c r="W817" s="4">
        <f t="shared" si="117"/>
        <v>42825</v>
      </c>
      <c r="X817" s="1" t="str">
        <f t="shared" si="111"/>
        <v>Friday</v>
      </c>
      <c r="Y817" s="2">
        <v>0.71869212962962958</v>
      </c>
      <c r="Z817" s="2">
        <f t="shared" si="112"/>
        <v>0.70833333333333326</v>
      </c>
      <c r="AA817">
        <f>1</f>
        <v>1</v>
      </c>
      <c r="AB817" s="1">
        <v>42825</v>
      </c>
      <c r="AC817" s="3">
        <f t="shared" si="113"/>
        <v>42795</v>
      </c>
      <c r="AD817" s="4">
        <f t="shared" si="118"/>
        <v>42825</v>
      </c>
      <c r="AE817" s="1" t="str">
        <f t="shared" si="114"/>
        <v>Friday</v>
      </c>
      <c r="AF817" s="2">
        <v>0.7189699074074074</v>
      </c>
      <c r="AG817" s="2">
        <f t="shared" si="115"/>
        <v>0.70833333333333326</v>
      </c>
      <c r="AH817" t="s">
        <v>35</v>
      </c>
    </row>
    <row r="818" spans="1:34" x14ac:dyDescent="0.25">
      <c r="A818">
        <v>1482626</v>
      </c>
      <c r="B818" t="s">
        <v>20</v>
      </c>
      <c r="C818" t="s">
        <v>28</v>
      </c>
      <c r="D818" t="s">
        <v>22</v>
      </c>
      <c r="E818">
        <v>53207</v>
      </c>
      <c r="F818" t="s">
        <v>23</v>
      </c>
      <c r="G818" t="s">
        <v>24</v>
      </c>
      <c r="H818">
        <v>5471</v>
      </c>
      <c r="I818" t="s">
        <v>36</v>
      </c>
      <c r="J818">
        <f>VLOOKUP(I818,Key!$A$1:$C$72,2,FALSE)</f>
        <v>43.038580000000003</v>
      </c>
      <c r="K818">
        <f>VLOOKUP(I818,Key!$A$1:$C$72,3,FALSE)</f>
        <v>-87.90934</v>
      </c>
      <c r="L818" t="s">
        <v>82</v>
      </c>
      <c r="M818">
        <f>VLOOKUP(L818,Key!$A$1:$C$72,2,FALSE)</f>
        <v>43.026229999999998</v>
      </c>
      <c r="N818">
        <f>VLOOKUP(L818,Key!$A$1:$C$72,3,FALSE)</f>
        <v>-87.912809999999993</v>
      </c>
      <c r="O818">
        <v>5</v>
      </c>
      <c r="P818">
        <v>0</v>
      </c>
      <c r="Q818">
        <v>0.8</v>
      </c>
      <c r="R818">
        <v>0.7</v>
      </c>
      <c r="S818">
        <v>30</v>
      </c>
      <c r="T818">
        <f t="shared" si="116"/>
        <v>-1</v>
      </c>
      <c r="U818" s="1">
        <v>42825</v>
      </c>
      <c r="V818" s="3">
        <f t="shared" si="110"/>
        <v>42795</v>
      </c>
      <c r="W818" s="4">
        <f t="shared" si="117"/>
        <v>42825</v>
      </c>
      <c r="X818" s="1" t="str">
        <f t="shared" si="111"/>
        <v>Friday</v>
      </c>
      <c r="Y818" s="2">
        <v>0.71946759259259263</v>
      </c>
      <c r="Z818" s="2">
        <f t="shared" si="112"/>
        <v>0.70833333333333326</v>
      </c>
      <c r="AA818">
        <f>1</f>
        <v>1</v>
      </c>
      <c r="AB818" s="1">
        <v>42825</v>
      </c>
      <c r="AC818" s="3">
        <f t="shared" si="113"/>
        <v>42795</v>
      </c>
      <c r="AD818" s="4">
        <f t="shared" si="118"/>
        <v>42825</v>
      </c>
      <c r="AE818" s="1" t="str">
        <f t="shared" si="114"/>
        <v>Friday</v>
      </c>
      <c r="AF818" s="2">
        <v>0.7235300925925926</v>
      </c>
      <c r="AG818" s="2">
        <f t="shared" si="115"/>
        <v>0.70833333333333326</v>
      </c>
      <c r="AH818" t="s">
        <v>27</v>
      </c>
    </row>
    <row r="819" spans="1:34" x14ac:dyDescent="0.25">
      <c r="A819">
        <v>1482626</v>
      </c>
      <c r="B819" t="s">
        <v>20</v>
      </c>
      <c r="C819" t="s">
        <v>28</v>
      </c>
      <c r="D819" t="s">
        <v>22</v>
      </c>
      <c r="E819">
        <v>53207</v>
      </c>
      <c r="F819" t="s">
        <v>23</v>
      </c>
      <c r="G819" t="s">
        <v>24</v>
      </c>
      <c r="H819">
        <v>336</v>
      </c>
      <c r="I819" t="s">
        <v>29</v>
      </c>
      <c r="J819">
        <f>VLOOKUP(I819,Key!$A$1:$C$72,2,FALSE)</f>
        <v>43.042490000000001</v>
      </c>
      <c r="K819">
        <f>VLOOKUP(I819,Key!$A$1:$C$72,3,FALSE)</f>
        <v>-87.909959999999998</v>
      </c>
      <c r="L819" t="s">
        <v>67</v>
      </c>
      <c r="M819">
        <f>VLOOKUP(L819,Key!$A$1:$C$72,2,FALSE)</f>
        <v>43.074890000000003</v>
      </c>
      <c r="N819">
        <f>VLOOKUP(L819,Key!$A$1:$C$72,3,FALSE)</f>
        <v>-87.882810000000006</v>
      </c>
      <c r="O819">
        <v>96</v>
      </c>
      <c r="P819">
        <v>0</v>
      </c>
      <c r="Q819">
        <v>14.4</v>
      </c>
      <c r="R819">
        <v>13.7</v>
      </c>
      <c r="S819">
        <v>576</v>
      </c>
      <c r="T819">
        <f t="shared" si="116"/>
        <v>-1</v>
      </c>
      <c r="U819" s="1">
        <v>42811</v>
      </c>
      <c r="V819" s="3">
        <f t="shared" si="110"/>
        <v>42795</v>
      </c>
      <c r="W819" s="4">
        <f t="shared" si="117"/>
        <v>42811</v>
      </c>
      <c r="X819" s="1" t="str">
        <f t="shared" si="111"/>
        <v>Friday</v>
      </c>
      <c r="Y819" s="2">
        <v>0.66480324074074071</v>
      </c>
      <c r="Z819" s="2">
        <f t="shared" si="112"/>
        <v>0.66666666666666663</v>
      </c>
      <c r="AA819">
        <f>1</f>
        <v>1</v>
      </c>
      <c r="AB819" s="1">
        <v>42811</v>
      </c>
      <c r="AC819" s="3">
        <f t="shared" si="113"/>
        <v>42795</v>
      </c>
      <c r="AD819" s="4">
        <f t="shared" si="118"/>
        <v>42811</v>
      </c>
      <c r="AE819" s="1" t="str">
        <f t="shared" si="114"/>
        <v>Friday</v>
      </c>
      <c r="AF819" s="2">
        <v>0.7315625</v>
      </c>
      <c r="AG819" s="2">
        <f t="shared" si="115"/>
        <v>0.75</v>
      </c>
      <c r="AH819" t="s">
        <v>27</v>
      </c>
    </row>
    <row r="820" spans="1:34" x14ac:dyDescent="0.25">
      <c r="A820">
        <v>1482626</v>
      </c>
      <c r="B820" t="s">
        <v>20</v>
      </c>
      <c r="C820" t="s">
        <v>28</v>
      </c>
      <c r="D820" t="s">
        <v>22</v>
      </c>
      <c r="E820">
        <v>53207</v>
      </c>
      <c r="F820" t="s">
        <v>23</v>
      </c>
      <c r="G820" t="s">
        <v>24</v>
      </c>
      <c r="H820">
        <v>11071</v>
      </c>
      <c r="I820" t="s">
        <v>29</v>
      </c>
      <c r="J820">
        <f>VLOOKUP(I820,Key!$A$1:$C$72,2,FALSE)</f>
        <v>43.042490000000001</v>
      </c>
      <c r="K820">
        <f>VLOOKUP(I820,Key!$A$1:$C$72,3,FALSE)</f>
        <v>-87.909959999999998</v>
      </c>
      <c r="L820" t="s">
        <v>38</v>
      </c>
      <c r="M820">
        <f>VLOOKUP(L820,Key!$A$1:$C$72,2,FALSE)</f>
        <v>43.004728999999998</v>
      </c>
      <c r="N820">
        <f>VLOOKUP(L820,Key!$A$1:$C$72,3,FALSE)</f>
        <v>-87.905463999999995</v>
      </c>
      <c r="O820">
        <v>18</v>
      </c>
      <c r="P820">
        <v>0</v>
      </c>
      <c r="Q820">
        <v>2.7</v>
      </c>
      <c r="R820">
        <v>2.6</v>
      </c>
      <c r="S820">
        <v>108</v>
      </c>
      <c r="T820">
        <f t="shared" si="116"/>
        <v>-1</v>
      </c>
      <c r="U820" s="1">
        <v>42810</v>
      </c>
      <c r="V820" s="3">
        <f t="shared" si="110"/>
        <v>42795</v>
      </c>
      <c r="W820" s="4">
        <f t="shared" si="117"/>
        <v>42810</v>
      </c>
      <c r="X820" s="1" t="str">
        <f t="shared" si="111"/>
        <v>Thursday</v>
      </c>
      <c r="Y820" s="2">
        <v>0.82202546296296297</v>
      </c>
      <c r="Z820" s="2">
        <f t="shared" si="112"/>
        <v>0.83333333333333326</v>
      </c>
      <c r="AA820">
        <f>1</f>
        <v>1</v>
      </c>
      <c r="AB820" s="1">
        <v>42810</v>
      </c>
      <c r="AC820" s="3">
        <f t="shared" si="113"/>
        <v>42795</v>
      </c>
      <c r="AD820" s="4">
        <f t="shared" si="118"/>
        <v>42810</v>
      </c>
      <c r="AE820" s="1" t="str">
        <f t="shared" si="114"/>
        <v>Thursday</v>
      </c>
      <c r="AF820" s="2">
        <v>0.83438657407407402</v>
      </c>
      <c r="AG820" s="2">
        <f t="shared" si="115"/>
        <v>0.83333333333333326</v>
      </c>
      <c r="AH820" t="s">
        <v>27</v>
      </c>
    </row>
    <row r="821" spans="1:34" x14ac:dyDescent="0.25">
      <c r="A821">
        <v>1482626</v>
      </c>
      <c r="B821" t="s">
        <v>20</v>
      </c>
      <c r="C821" t="s">
        <v>28</v>
      </c>
      <c r="D821" t="s">
        <v>22</v>
      </c>
      <c r="E821">
        <v>53207</v>
      </c>
      <c r="F821" t="s">
        <v>23</v>
      </c>
      <c r="G821" t="s">
        <v>24</v>
      </c>
      <c r="H821">
        <v>3</v>
      </c>
      <c r="I821" t="s">
        <v>82</v>
      </c>
      <c r="J821">
        <f>VLOOKUP(I821,Key!$A$1:$C$72,2,FALSE)</f>
        <v>43.026229999999998</v>
      </c>
      <c r="K821">
        <f>VLOOKUP(I821,Key!$A$1:$C$72,3,FALSE)</f>
        <v>-87.912809999999993</v>
      </c>
      <c r="L821" t="s">
        <v>38</v>
      </c>
      <c r="M821">
        <f>VLOOKUP(L821,Key!$A$1:$C$72,2,FALSE)</f>
        <v>43.004728999999998</v>
      </c>
      <c r="N821">
        <f>VLOOKUP(L821,Key!$A$1:$C$72,3,FALSE)</f>
        <v>-87.905463999999995</v>
      </c>
      <c r="O821">
        <v>11</v>
      </c>
      <c r="P821">
        <v>0</v>
      </c>
      <c r="Q821">
        <v>1.7</v>
      </c>
      <c r="R821">
        <v>1.6</v>
      </c>
      <c r="S821">
        <v>66</v>
      </c>
      <c r="T821">
        <f t="shared" si="116"/>
        <v>-1</v>
      </c>
      <c r="U821" s="1">
        <v>42806</v>
      </c>
      <c r="V821" s="3">
        <f t="shared" si="110"/>
        <v>42795</v>
      </c>
      <c r="W821" s="4">
        <f t="shared" si="117"/>
        <v>42806</v>
      </c>
      <c r="X821" s="1" t="str">
        <f t="shared" si="111"/>
        <v>Sunday</v>
      </c>
      <c r="Y821" s="2">
        <v>0.14011574074074074</v>
      </c>
      <c r="Z821" s="2">
        <f t="shared" si="112"/>
        <v>0.125</v>
      </c>
      <c r="AA821">
        <f>1</f>
        <v>1</v>
      </c>
      <c r="AB821" s="1">
        <v>42806</v>
      </c>
      <c r="AC821" s="3">
        <f t="shared" si="113"/>
        <v>42795</v>
      </c>
      <c r="AD821" s="4">
        <f t="shared" si="118"/>
        <v>42806</v>
      </c>
      <c r="AE821" s="1" t="str">
        <f t="shared" si="114"/>
        <v>Sunday</v>
      </c>
      <c r="AF821" s="2">
        <v>0.14783564814814815</v>
      </c>
      <c r="AG821" s="2">
        <f t="shared" si="115"/>
        <v>0.16666666666666666</v>
      </c>
      <c r="AH821" t="s">
        <v>27</v>
      </c>
    </row>
    <row r="822" spans="1:34" x14ac:dyDescent="0.25">
      <c r="A822">
        <v>1482626</v>
      </c>
      <c r="B822" t="s">
        <v>20</v>
      </c>
      <c r="C822" t="s">
        <v>28</v>
      </c>
      <c r="D822" t="s">
        <v>22</v>
      </c>
      <c r="E822">
        <v>53207</v>
      </c>
      <c r="F822" t="s">
        <v>23</v>
      </c>
      <c r="G822" t="s">
        <v>24</v>
      </c>
      <c r="H822">
        <v>76</v>
      </c>
      <c r="I822" t="s">
        <v>29</v>
      </c>
      <c r="J822">
        <f>VLOOKUP(I822,Key!$A$1:$C$72,2,FALSE)</f>
        <v>43.042490000000001</v>
      </c>
      <c r="K822">
        <f>VLOOKUP(I822,Key!$A$1:$C$72,3,FALSE)</f>
        <v>-87.909959999999998</v>
      </c>
      <c r="L822" t="s">
        <v>32</v>
      </c>
      <c r="M822">
        <f>VLOOKUP(L822,Key!$A$1:$C$72,2,FALSE)</f>
        <v>43.038719999999998</v>
      </c>
      <c r="N822">
        <f>VLOOKUP(L822,Key!$A$1:$C$72,3,FALSE)</f>
        <v>-87.905339999999995</v>
      </c>
      <c r="O822">
        <v>16</v>
      </c>
      <c r="P822">
        <v>0</v>
      </c>
      <c r="Q822">
        <v>2.4</v>
      </c>
      <c r="R822">
        <v>2.2999999999999998</v>
      </c>
      <c r="S822">
        <v>96</v>
      </c>
      <c r="T822">
        <f t="shared" si="116"/>
        <v>-1</v>
      </c>
      <c r="U822" s="1">
        <v>42800</v>
      </c>
      <c r="V822" s="3">
        <f t="shared" si="110"/>
        <v>42795</v>
      </c>
      <c r="W822" s="4">
        <f t="shared" si="117"/>
        <v>42800</v>
      </c>
      <c r="X822" s="1" t="str">
        <f t="shared" si="111"/>
        <v>Monday</v>
      </c>
      <c r="Y822" s="2">
        <v>0.92652777777777784</v>
      </c>
      <c r="Z822" s="2">
        <f t="shared" si="112"/>
        <v>0.91666666666666663</v>
      </c>
      <c r="AA822">
        <f>1</f>
        <v>1</v>
      </c>
      <c r="AB822" s="1">
        <v>42800</v>
      </c>
      <c r="AC822" s="3">
        <f t="shared" si="113"/>
        <v>42795</v>
      </c>
      <c r="AD822" s="4">
        <f t="shared" si="118"/>
        <v>42800</v>
      </c>
      <c r="AE822" s="1" t="str">
        <f t="shared" si="114"/>
        <v>Monday</v>
      </c>
      <c r="AF822" s="2">
        <v>0.93805555555555553</v>
      </c>
      <c r="AG822" s="2">
        <f t="shared" si="115"/>
        <v>0.95833333333333326</v>
      </c>
      <c r="AH822" t="s">
        <v>27</v>
      </c>
    </row>
    <row r="823" spans="1:34" x14ac:dyDescent="0.25">
      <c r="A823">
        <v>1482626</v>
      </c>
      <c r="B823" t="s">
        <v>20</v>
      </c>
      <c r="C823" t="s">
        <v>28</v>
      </c>
      <c r="D823" t="s">
        <v>22</v>
      </c>
      <c r="E823">
        <v>53207</v>
      </c>
      <c r="F823" t="s">
        <v>23</v>
      </c>
      <c r="G823" t="s">
        <v>24</v>
      </c>
      <c r="H823">
        <v>104</v>
      </c>
      <c r="I823" t="s">
        <v>82</v>
      </c>
      <c r="J823">
        <f>VLOOKUP(I823,Key!$A$1:$C$72,2,FALSE)</f>
        <v>43.026229999999998</v>
      </c>
      <c r="K823">
        <f>VLOOKUP(I823,Key!$A$1:$C$72,3,FALSE)</f>
        <v>-87.912809999999993</v>
      </c>
      <c r="L823" t="s">
        <v>38</v>
      </c>
      <c r="M823">
        <f>VLOOKUP(L823,Key!$A$1:$C$72,2,FALSE)</f>
        <v>43.004728999999998</v>
      </c>
      <c r="N823">
        <f>VLOOKUP(L823,Key!$A$1:$C$72,3,FALSE)</f>
        <v>-87.905463999999995</v>
      </c>
      <c r="O823">
        <v>56</v>
      </c>
      <c r="P823">
        <v>0</v>
      </c>
      <c r="Q823">
        <v>8.4</v>
      </c>
      <c r="R823">
        <v>8</v>
      </c>
      <c r="S823">
        <v>336</v>
      </c>
      <c r="T823">
        <f t="shared" si="116"/>
        <v>-1</v>
      </c>
      <c r="U823" s="1">
        <v>42796</v>
      </c>
      <c r="V823" s="3">
        <f t="shared" si="110"/>
        <v>42795</v>
      </c>
      <c r="W823" s="4">
        <f t="shared" si="117"/>
        <v>42796</v>
      </c>
      <c r="X823" s="1" t="str">
        <f t="shared" si="111"/>
        <v>Thursday</v>
      </c>
      <c r="Y823" s="2">
        <v>0.81321759259259263</v>
      </c>
      <c r="Z823" s="2">
        <f t="shared" si="112"/>
        <v>0.83333333333333326</v>
      </c>
      <c r="AA823">
        <f>1</f>
        <v>1</v>
      </c>
      <c r="AB823" s="1">
        <v>42796</v>
      </c>
      <c r="AC823" s="3">
        <f t="shared" si="113"/>
        <v>42795</v>
      </c>
      <c r="AD823" s="4">
        <f t="shared" si="118"/>
        <v>42796</v>
      </c>
      <c r="AE823" s="1" t="str">
        <f t="shared" si="114"/>
        <v>Thursday</v>
      </c>
      <c r="AF823" s="2">
        <v>0.85229166666666656</v>
      </c>
      <c r="AG823" s="2">
        <f t="shared" si="115"/>
        <v>0.83333333333333326</v>
      </c>
      <c r="AH823" t="s">
        <v>27</v>
      </c>
    </row>
    <row r="824" spans="1:34" x14ac:dyDescent="0.25">
      <c r="A824">
        <v>1482626</v>
      </c>
      <c r="B824" t="s">
        <v>20</v>
      </c>
      <c r="C824" t="s">
        <v>28</v>
      </c>
      <c r="D824" t="s">
        <v>22</v>
      </c>
      <c r="E824">
        <v>53207</v>
      </c>
      <c r="F824" t="s">
        <v>23</v>
      </c>
      <c r="G824" t="s">
        <v>24</v>
      </c>
      <c r="H824">
        <v>175</v>
      </c>
      <c r="I824" t="s">
        <v>40</v>
      </c>
      <c r="J824">
        <f>VLOOKUP(I824,Key!$A$1:$C$72,2,FALSE)</f>
        <v>43.031480000000002</v>
      </c>
      <c r="K824">
        <f>VLOOKUP(I824,Key!$A$1:$C$72,3,FALSE)</f>
        <v>-87.908169999999998</v>
      </c>
      <c r="L824" t="s">
        <v>38</v>
      </c>
      <c r="M824">
        <f>VLOOKUP(L824,Key!$A$1:$C$72,2,FALSE)</f>
        <v>43.004728999999998</v>
      </c>
      <c r="N824">
        <f>VLOOKUP(L824,Key!$A$1:$C$72,3,FALSE)</f>
        <v>-87.905463999999995</v>
      </c>
      <c r="O824">
        <v>27</v>
      </c>
      <c r="P824">
        <v>0</v>
      </c>
      <c r="Q824">
        <v>4.0999999999999996</v>
      </c>
      <c r="R824">
        <v>3.8</v>
      </c>
      <c r="S824">
        <v>162</v>
      </c>
      <c r="T824">
        <f t="shared" si="116"/>
        <v>-1</v>
      </c>
      <c r="U824" s="1">
        <v>42796</v>
      </c>
      <c r="V824" s="3">
        <f t="shared" si="110"/>
        <v>42795</v>
      </c>
      <c r="W824" s="4">
        <f t="shared" si="117"/>
        <v>42796</v>
      </c>
      <c r="X824" s="1" t="str">
        <f t="shared" si="111"/>
        <v>Thursday</v>
      </c>
      <c r="Y824" s="2">
        <v>0.57444444444444442</v>
      </c>
      <c r="Z824" s="2">
        <f t="shared" si="112"/>
        <v>0.58333333333333326</v>
      </c>
      <c r="AA824">
        <f>1</f>
        <v>1</v>
      </c>
      <c r="AB824" s="1">
        <v>42796</v>
      </c>
      <c r="AC824" s="3">
        <f t="shared" si="113"/>
        <v>42795</v>
      </c>
      <c r="AD824" s="4">
        <f t="shared" si="118"/>
        <v>42796</v>
      </c>
      <c r="AE824" s="1" t="str">
        <f t="shared" si="114"/>
        <v>Thursday</v>
      </c>
      <c r="AF824" s="2">
        <v>0.59356481481481482</v>
      </c>
      <c r="AG824" s="2">
        <f t="shared" si="115"/>
        <v>0.58333333333333326</v>
      </c>
      <c r="AH824" t="s">
        <v>27</v>
      </c>
    </row>
    <row r="825" spans="1:34" x14ac:dyDescent="0.25">
      <c r="A825">
        <v>1489319</v>
      </c>
      <c r="B825" t="s">
        <v>20</v>
      </c>
      <c r="C825" t="s">
        <v>100</v>
      </c>
      <c r="D825" t="s">
        <v>22</v>
      </c>
      <c r="E825">
        <v>53045</v>
      </c>
      <c r="F825" t="s">
        <v>23</v>
      </c>
      <c r="G825" t="s">
        <v>24</v>
      </c>
      <c r="H825">
        <v>228</v>
      </c>
      <c r="I825" t="s">
        <v>65</v>
      </c>
      <c r="J825">
        <f>VLOOKUP(I825,Key!$A$1:$C$72,2,FALSE)</f>
        <v>43.060786</v>
      </c>
      <c r="K825">
        <f>VLOOKUP(I825,Key!$A$1:$C$72,3,FALSE)</f>
        <v>-87.883825999999999</v>
      </c>
      <c r="L825" t="s">
        <v>67</v>
      </c>
      <c r="M825">
        <f>VLOOKUP(L825,Key!$A$1:$C$72,2,FALSE)</f>
        <v>43.074890000000003</v>
      </c>
      <c r="N825">
        <f>VLOOKUP(L825,Key!$A$1:$C$72,3,FALSE)</f>
        <v>-87.882810000000006</v>
      </c>
      <c r="O825">
        <v>6</v>
      </c>
      <c r="P825">
        <v>0</v>
      </c>
      <c r="Q825">
        <v>0.9</v>
      </c>
      <c r="R825">
        <v>0.9</v>
      </c>
      <c r="S825">
        <v>36</v>
      </c>
      <c r="T825">
        <f t="shared" si="116"/>
        <v>-1</v>
      </c>
      <c r="U825" s="1">
        <v>42823</v>
      </c>
      <c r="V825" s="3">
        <f t="shared" si="110"/>
        <v>42795</v>
      </c>
      <c r="W825" s="4">
        <f t="shared" si="117"/>
        <v>42823</v>
      </c>
      <c r="X825" s="1" t="str">
        <f t="shared" si="111"/>
        <v>Wednesday</v>
      </c>
      <c r="Y825" s="2">
        <v>0.44653935185185184</v>
      </c>
      <c r="Z825" s="2">
        <f t="shared" si="112"/>
        <v>0.45833333333333331</v>
      </c>
      <c r="AA825">
        <f>1</f>
        <v>1</v>
      </c>
      <c r="AB825" s="1">
        <v>42823</v>
      </c>
      <c r="AC825" s="3">
        <f t="shared" si="113"/>
        <v>42795</v>
      </c>
      <c r="AD825" s="4">
        <f t="shared" si="118"/>
        <v>42823</v>
      </c>
      <c r="AE825" s="1" t="str">
        <f t="shared" si="114"/>
        <v>Wednesday</v>
      </c>
      <c r="AF825" s="2">
        <v>0.45093749999999999</v>
      </c>
      <c r="AG825" s="2">
        <f t="shared" si="115"/>
        <v>0.45833333333333331</v>
      </c>
      <c r="AH825" t="s">
        <v>27</v>
      </c>
    </row>
    <row r="826" spans="1:34" x14ac:dyDescent="0.25">
      <c r="A826">
        <v>1489319</v>
      </c>
      <c r="B826" t="s">
        <v>20</v>
      </c>
      <c r="C826" t="s">
        <v>100</v>
      </c>
      <c r="D826" t="s">
        <v>22</v>
      </c>
      <c r="E826">
        <v>53045</v>
      </c>
      <c r="F826" t="s">
        <v>23</v>
      </c>
      <c r="G826" t="s">
        <v>24</v>
      </c>
      <c r="H826">
        <v>35</v>
      </c>
      <c r="I826" t="s">
        <v>63</v>
      </c>
      <c r="J826">
        <f>VLOOKUP(I826,Key!$A$1:$C$72,2,FALSE)</f>
        <v>43.078530000000001</v>
      </c>
      <c r="K826">
        <f>VLOOKUP(I826,Key!$A$1:$C$72,3,FALSE)</f>
        <v>-87.882620000000003</v>
      </c>
      <c r="L826" t="s">
        <v>67</v>
      </c>
      <c r="M826">
        <f>VLOOKUP(L826,Key!$A$1:$C$72,2,FALSE)</f>
        <v>43.074890000000003</v>
      </c>
      <c r="N826">
        <f>VLOOKUP(L826,Key!$A$1:$C$72,3,FALSE)</f>
        <v>-87.882810000000006</v>
      </c>
      <c r="O826">
        <v>2</v>
      </c>
      <c r="P826">
        <v>0</v>
      </c>
      <c r="Q826">
        <v>0.3</v>
      </c>
      <c r="R826">
        <v>0.3</v>
      </c>
      <c r="S826">
        <v>12</v>
      </c>
      <c r="T826">
        <f t="shared" si="116"/>
        <v>-1</v>
      </c>
      <c r="U826" s="1">
        <v>42825</v>
      </c>
      <c r="V826" s="3">
        <f t="shared" si="110"/>
        <v>42795</v>
      </c>
      <c r="W826" s="4">
        <f t="shared" si="117"/>
        <v>42825</v>
      </c>
      <c r="X826" s="1" t="str">
        <f t="shared" si="111"/>
        <v>Friday</v>
      </c>
      <c r="Y826" s="2">
        <v>0.87009259259259253</v>
      </c>
      <c r="Z826" s="2">
        <f t="shared" si="112"/>
        <v>0.875</v>
      </c>
      <c r="AA826">
        <f>1</f>
        <v>1</v>
      </c>
      <c r="AB826" s="1">
        <v>42825</v>
      </c>
      <c r="AC826" s="3">
        <f t="shared" si="113"/>
        <v>42795</v>
      </c>
      <c r="AD826" s="4">
        <f t="shared" si="118"/>
        <v>42825</v>
      </c>
      <c r="AE826" s="1" t="str">
        <f t="shared" si="114"/>
        <v>Friday</v>
      </c>
      <c r="AF826" s="2">
        <v>0.87119212962962955</v>
      </c>
      <c r="AG826" s="2">
        <f t="shared" si="115"/>
        <v>0.875</v>
      </c>
      <c r="AH826" t="s">
        <v>27</v>
      </c>
    </row>
    <row r="827" spans="1:34" x14ac:dyDescent="0.25">
      <c r="A827">
        <v>1489319</v>
      </c>
      <c r="B827" t="s">
        <v>20</v>
      </c>
      <c r="C827" t="s">
        <v>100</v>
      </c>
      <c r="D827" t="s">
        <v>22</v>
      </c>
      <c r="E827">
        <v>53045</v>
      </c>
      <c r="F827" t="s">
        <v>23</v>
      </c>
      <c r="G827" t="s">
        <v>24</v>
      </c>
      <c r="H827">
        <v>183</v>
      </c>
      <c r="I827" t="s">
        <v>65</v>
      </c>
      <c r="J827">
        <f>VLOOKUP(I827,Key!$A$1:$C$72,2,FALSE)</f>
        <v>43.060786</v>
      </c>
      <c r="K827">
        <f>VLOOKUP(I827,Key!$A$1:$C$72,3,FALSE)</f>
        <v>-87.883825999999999</v>
      </c>
      <c r="L827" t="s">
        <v>87</v>
      </c>
      <c r="M827">
        <f>VLOOKUP(L827,Key!$A$1:$C$72,2,FALSE)</f>
        <v>43.077359999999999</v>
      </c>
      <c r="N827">
        <f>VLOOKUP(L827,Key!$A$1:$C$72,3,FALSE)</f>
        <v>-87.880769999999998</v>
      </c>
      <c r="O827">
        <v>7</v>
      </c>
      <c r="P827">
        <v>0</v>
      </c>
      <c r="Q827">
        <v>1.1000000000000001</v>
      </c>
      <c r="R827">
        <v>1</v>
      </c>
      <c r="S827">
        <v>42</v>
      </c>
      <c r="T827">
        <f t="shared" si="116"/>
        <v>-1</v>
      </c>
      <c r="U827" s="1">
        <v>42801</v>
      </c>
      <c r="V827" s="3">
        <f t="shared" si="110"/>
        <v>42795</v>
      </c>
      <c r="W827" s="4">
        <f t="shared" si="117"/>
        <v>42801</v>
      </c>
      <c r="X827" s="1" t="str">
        <f t="shared" si="111"/>
        <v>Tuesday</v>
      </c>
      <c r="Y827" s="2">
        <v>0.36532407407407402</v>
      </c>
      <c r="Z827" s="2">
        <f t="shared" si="112"/>
        <v>0.375</v>
      </c>
      <c r="AA827">
        <f>1</f>
        <v>1</v>
      </c>
      <c r="AB827" s="1">
        <v>42801</v>
      </c>
      <c r="AC827" s="3">
        <f t="shared" si="113"/>
        <v>42795</v>
      </c>
      <c r="AD827" s="4">
        <f t="shared" si="118"/>
        <v>42801</v>
      </c>
      <c r="AE827" s="1" t="str">
        <f t="shared" si="114"/>
        <v>Tuesday</v>
      </c>
      <c r="AF827" s="2">
        <v>0.37048611111111113</v>
      </c>
      <c r="AG827" s="2">
        <f t="shared" si="115"/>
        <v>0.375</v>
      </c>
      <c r="AH827" t="s">
        <v>27</v>
      </c>
    </row>
    <row r="828" spans="1:34" x14ac:dyDescent="0.25">
      <c r="A828">
        <v>1492987</v>
      </c>
      <c r="B828" t="s">
        <v>20</v>
      </c>
      <c r="C828" t="s">
        <v>99</v>
      </c>
      <c r="D828" t="s">
        <v>22</v>
      </c>
      <c r="E828">
        <v>53202</v>
      </c>
      <c r="F828" t="s">
        <v>23</v>
      </c>
      <c r="G828" t="s">
        <v>91</v>
      </c>
      <c r="H828">
        <v>11112</v>
      </c>
      <c r="I828" t="s">
        <v>29</v>
      </c>
      <c r="J828">
        <f>VLOOKUP(I828,Key!$A$1:$C$72,2,FALSE)</f>
        <v>43.042490000000001</v>
      </c>
      <c r="K828">
        <f>VLOOKUP(I828,Key!$A$1:$C$72,3,FALSE)</f>
        <v>-87.909959999999998</v>
      </c>
      <c r="L828" t="s">
        <v>80</v>
      </c>
      <c r="M828">
        <f>VLOOKUP(L828,Key!$A$1:$C$72,2,FALSE)</f>
        <v>43.052460000000004</v>
      </c>
      <c r="N828">
        <f>VLOOKUP(L828,Key!$A$1:$C$72,3,FALSE)</f>
        <v>-87.891000000000005</v>
      </c>
      <c r="O828">
        <v>8</v>
      </c>
      <c r="P828">
        <v>0</v>
      </c>
      <c r="Q828">
        <v>1.2</v>
      </c>
      <c r="R828">
        <v>1.1000000000000001</v>
      </c>
      <c r="S828">
        <v>48</v>
      </c>
      <c r="T828">
        <f t="shared" si="116"/>
        <v>-1</v>
      </c>
      <c r="U828" s="1">
        <v>42815</v>
      </c>
      <c r="V828" s="3">
        <f t="shared" si="110"/>
        <v>42795</v>
      </c>
      <c r="W828" s="4">
        <f t="shared" si="117"/>
        <v>42815</v>
      </c>
      <c r="X828" s="1" t="str">
        <f t="shared" si="111"/>
        <v>Tuesday</v>
      </c>
      <c r="Y828" s="2">
        <v>0.35281249999999997</v>
      </c>
      <c r="Z828" s="2">
        <f t="shared" si="112"/>
        <v>0.33333333333333331</v>
      </c>
      <c r="AA828">
        <f>1</f>
        <v>1</v>
      </c>
      <c r="AB828" s="1">
        <v>42815</v>
      </c>
      <c r="AC828" s="3">
        <f t="shared" si="113"/>
        <v>42795</v>
      </c>
      <c r="AD828" s="4">
        <f t="shared" si="118"/>
        <v>42815</v>
      </c>
      <c r="AE828" s="1" t="str">
        <f t="shared" si="114"/>
        <v>Tuesday</v>
      </c>
      <c r="AF828" s="2">
        <v>0.35880787037037037</v>
      </c>
      <c r="AG828" s="2">
        <f t="shared" si="115"/>
        <v>0.375</v>
      </c>
      <c r="AH828" t="s">
        <v>27</v>
      </c>
    </row>
    <row r="829" spans="1:34" x14ac:dyDescent="0.25">
      <c r="A829">
        <v>1494109</v>
      </c>
      <c r="B829" t="s">
        <v>20</v>
      </c>
      <c r="C829" t="s">
        <v>28</v>
      </c>
      <c r="D829" t="s">
        <v>22</v>
      </c>
      <c r="E829">
        <v>53233</v>
      </c>
      <c r="F829" t="s">
        <v>23</v>
      </c>
      <c r="G829" t="s">
        <v>24</v>
      </c>
      <c r="H829">
        <v>11000</v>
      </c>
      <c r="I829" t="s">
        <v>43</v>
      </c>
      <c r="J829">
        <f>VLOOKUP(I829,Key!$A$1:$C$72,2,FALSE)</f>
        <v>43.03886</v>
      </c>
      <c r="K829">
        <f>VLOOKUP(I829,Key!$A$1:$C$72,3,FALSE)</f>
        <v>-87.902720000000002</v>
      </c>
      <c r="L829" t="s">
        <v>73</v>
      </c>
      <c r="M829">
        <f>VLOOKUP(L829,Key!$A$1:$C$72,2,FALSE)</f>
        <v>43.040349999999997</v>
      </c>
      <c r="N829">
        <f>VLOOKUP(L829,Key!$A$1:$C$72,3,FALSE)</f>
        <v>-87.920760000000001</v>
      </c>
      <c r="O829">
        <v>8</v>
      </c>
      <c r="P829">
        <v>0</v>
      </c>
      <c r="Q829">
        <v>1.2</v>
      </c>
      <c r="R829">
        <v>1.1000000000000001</v>
      </c>
      <c r="S829">
        <v>48</v>
      </c>
      <c r="T829">
        <f t="shared" si="116"/>
        <v>-1</v>
      </c>
      <c r="U829" s="1">
        <v>42818</v>
      </c>
      <c r="V829" s="3">
        <f t="shared" si="110"/>
        <v>42795</v>
      </c>
      <c r="W829" s="4">
        <f t="shared" si="117"/>
        <v>42818</v>
      </c>
      <c r="X829" s="1" t="str">
        <f t="shared" si="111"/>
        <v>Friday</v>
      </c>
      <c r="Y829" s="2">
        <v>0.67121527777777779</v>
      </c>
      <c r="Z829" s="2">
        <f t="shared" si="112"/>
        <v>0.66666666666666663</v>
      </c>
      <c r="AA829">
        <f>1</f>
        <v>1</v>
      </c>
      <c r="AB829" s="1">
        <v>42818</v>
      </c>
      <c r="AC829" s="3">
        <f t="shared" si="113"/>
        <v>42795</v>
      </c>
      <c r="AD829" s="4">
        <f t="shared" si="118"/>
        <v>42818</v>
      </c>
      <c r="AE829" s="1" t="str">
        <f t="shared" si="114"/>
        <v>Friday</v>
      </c>
      <c r="AF829" s="2">
        <v>0.67650462962962965</v>
      </c>
      <c r="AG829" s="2">
        <f t="shared" si="115"/>
        <v>0.66666666666666663</v>
      </c>
      <c r="AH829" t="s">
        <v>27</v>
      </c>
    </row>
    <row r="830" spans="1:34" x14ac:dyDescent="0.25">
      <c r="A830">
        <v>1494109</v>
      </c>
      <c r="B830" t="s">
        <v>20</v>
      </c>
      <c r="C830" t="s">
        <v>28</v>
      </c>
      <c r="D830" t="s">
        <v>22</v>
      </c>
      <c r="E830">
        <v>53233</v>
      </c>
      <c r="F830" t="s">
        <v>23</v>
      </c>
      <c r="G830" t="s">
        <v>24</v>
      </c>
      <c r="H830">
        <v>5454</v>
      </c>
      <c r="I830" t="s">
        <v>43</v>
      </c>
      <c r="J830">
        <f>VLOOKUP(I830,Key!$A$1:$C$72,2,FALSE)</f>
        <v>43.03886</v>
      </c>
      <c r="K830">
        <f>VLOOKUP(I830,Key!$A$1:$C$72,3,FALSE)</f>
        <v>-87.902720000000002</v>
      </c>
      <c r="L830" t="s">
        <v>73</v>
      </c>
      <c r="M830">
        <f>VLOOKUP(L830,Key!$A$1:$C$72,2,FALSE)</f>
        <v>43.040349999999997</v>
      </c>
      <c r="N830">
        <f>VLOOKUP(L830,Key!$A$1:$C$72,3,FALSE)</f>
        <v>-87.920760000000001</v>
      </c>
      <c r="O830">
        <v>7</v>
      </c>
      <c r="P830">
        <v>0</v>
      </c>
      <c r="Q830">
        <v>1.1000000000000001</v>
      </c>
      <c r="R830">
        <v>1</v>
      </c>
      <c r="S830">
        <v>42</v>
      </c>
      <c r="T830">
        <f t="shared" si="116"/>
        <v>-1</v>
      </c>
      <c r="U830" s="1">
        <v>42810</v>
      </c>
      <c r="V830" s="3">
        <f t="shared" si="110"/>
        <v>42795</v>
      </c>
      <c r="W830" s="4">
        <f t="shared" si="117"/>
        <v>42810</v>
      </c>
      <c r="X830" s="1" t="str">
        <f t="shared" si="111"/>
        <v>Thursday</v>
      </c>
      <c r="Y830" s="2">
        <v>0.68347222222222215</v>
      </c>
      <c r="Z830" s="2">
        <f t="shared" si="112"/>
        <v>0.66666666666666663</v>
      </c>
      <c r="AA830">
        <f>1</f>
        <v>1</v>
      </c>
      <c r="AB830" s="1">
        <v>42810</v>
      </c>
      <c r="AC830" s="3">
        <f t="shared" si="113"/>
        <v>42795</v>
      </c>
      <c r="AD830" s="4">
        <f t="shared" si="118"/>
        <v>42810</v>
      </c>
      <c r="AE830" s="1" t="str">
        <f t="shared" si="114"/>
        <v>Thursday</v>
      </c>
      <c r="AF830" s="2">
        <v>0.68885416666666666</v>
      </c>
      <c r="AG830" s="2">
        <f t="shared" si="115"/>
        <v>0.70833333333333326</v>
      </c>
      <c r="AH830" t="s">
        <v>27</v>
      </c>
    </row>
    <row r="831" spans="1:34" x14ac:dyDescent="0.25">
      <c r="A831">
        <v>1494109</v>
      </c>
      <c r="B831" t="s">
        <v>20</v>
      </c>
      <c r="C831" t="s">
        <v>28</v>
      </c>
      <c r="D831" t="s">
        <v>22</v>
      </c>
      <c r="E831">
        <v>53233</v>
      </c>
      <c r="F831" t="s">
        <v>23</v>
      </c>
      <c r="G831" t="s">
        <v>24</v>
      </c>
      <c r="H831">
        <v>143</v>
      </c>
      <c r="I831" t="s">
        <v>43</v>
      </c>
      <c r="J831">
        <f>VLOOKUP(I831,Key!$A$1:$C$72,2,FALSE)</f>
        <v>43.03886</v>
      </c>
      <c r="K831">
        <f>VLOOKUP(I831,Key!$A$1:$C$72,3,FALSE)</f>
        <v>-87.902720000000002</v>
      </c>
      <c r="L831" t="s">
        <v>36</v>
      </c>
      <c r="M831">
        <f>VLOOKUP(L831,Key!$A$1:$C$72,2,FALSE)</f>
        <v>43.038580000000003</v>
      </c>
      <c r="N831">
        <f>VLOOKUP(L831,Key!$A$1:$C$72,3,FALSE)</f>
        <v>-87.90934</v>
      </c>
      <c r="O831">
        <v>4</v>
      </c>
      <c r="P831">
        <v>0</v>
      </c>
      <c r="Q831">
        <v>0.6</v>
      </c>
      <c r="R831">
        <v>0.6</v>
      </c>
      <c r="S831">
        <v>24</v>
      </c>
      <c r="T831">
        <f t="shared" si="116"/>
        <v>-1</v>
      </c>
      <c r="U831" s="1">
        <v>42797</v>
      </c>
      <c r="V831" s="3">
        <f t="shared" si="110"/>
        <v>42795</v>
      </c>
      <c r="W831" s="4">
        <f t="shared" si="117"/>
        <v>42797</v>
      </c>
      <c r="X831" s="1" t="str">
        <f t="shared" si="111"/>
        <v>Friday</v>
      </c>
      <c r="Y831" s="2">
        <v>0.69223379629629633</v>
      </c>
      <c r="Z831" s="2">
        <f t="shared" si="112"/>
        <v>0.70833333333333326</v>
      </c>
      <c r="AA831">
        <f>1</f>
        <v>1</v>
      </c>
      <c r="AB831" s="1">
        <v>42797</v>
      </c>
      <c r="AC831" s="3">
        <f t="shared" si="113"/>
        <v>42795</v>
      </c>
      <c r="AD831" s="4">
        <f t="shared" si="118"/>
        <v>42797</v>
      </c>
      <c r="AE831" s="1" t="str">
        <f t="shared" si="114"/>
        <v>Friday</v>
      </c>
      <c r="AF831" s="2">
        <v>0.694849537037037</v>
      </c>
      <c r="AG831" s="2">
        <f t="shared" si="115"/>
        <v>0.70833333333333326</v>
      </c>
      <c r="AH831" t="s">
        <v>27</v>
      </c>
    </row>
    <row r="832" spans="1:34" x14ac:dyDescent="0.25">
      <c r="A832">
        <v>1494109</v>
      </c>
      <c r="B832" t="s">
        <v>20</v>
      </c>
      <c r="C832" t="s">
        <v>28</v>
      </c>
      <c r="D832" t="s">
        <v>22</v>
      </c>
      <c r="E832">
        <v>53233</v>
      </c>
      <c r="F832" t="s">
        <v>23</v>
      </c>
      <c r="G832" t="s">
        <v>24</v>
      </c>
      <c r="H832">
        <v>5518</v>
      </c>
      <c r="I832" t="s">
        <v>43</v>
      </c>
      <c r="J832">
        <f>VLOOKUP(I832,Key!$A$1:$C$72,2,FALSE)</f>
        <v>43.03886</v>
      </c>
      <c r="K832">
        <f>VLOOKUP(I832,Key!$A$1:$C$72,3,FALSE)</f>
        <v>-87.902720000000002</v>
      </c>
      <c r="L832" t="s">
        <v>73</v>
      </c>
      <c r="M832">
        <f>VLOOKUP(L832,Key!$A$1:$C$72,2,FALSE)</f>
        <v>43.040349999999997</v>
      </c>
      <c r="N832">
        <f>VLOOKUP(L832,Key!$A$1:$C$72,3,FALSE)</f>
        <v>-87.920760000000001</v>
      </c>
      <c r="O832">
        <v>9</v>
      </c>
      <c r="P832">
        <v>0</v>
      </c>
      <c r="Q832">
        <v>1.4</v>
      </c>
      <c r="R832">
        <v>1.3</v>
      </c>
      <c r="S832">
        <v>54</v>
      </c>
      <c r="T832">
        <f t="shared" si="116"/>
        <v>-1</v>
      </c>
      <c r="U832" s="1">
        <v>42802</v>
      </c>
      <c r="V832" s="3">
        <f t="shared" si="110"/>
        <v>42795</v>
      </c>
      <c r="W832" s="4">
        <f t="shared" si="117"/>
        <v>42802</v>
      </c>
      <c r="X832" s="1" t="str">
        <f t="shared" si="111"/>
        <v>Wednesday</v>
      </c>
      <c r="Y832" s="2">
        <v>0.6971180555555555</v>
      </c>
      <c r="Z832" s="2">
        <f t="shared" si="112"/>
        <v>0.70833333333333326</v>
      </c>
      <c r="AA832">
        <f>1</f>
        <v>1</v>
      </c>
      <c r="AB832" s="1">
        <v>42802</v>
      </c>
      <c r="AC832" s="3">
        <f t="shared" si="113"/>
        <v>42795</v>
      </c>
      <c r="AD832" s="4">
        <f t="shared" si="118"/>
        <v>42802</v>
      </c>
      <c r="AE832" s="1" t="str">
        <f t="shared" si="114"/>
        <v>Wednesday</v>
      </c>
      <c r="AF832" s="2">
        <v>0.70300925925925928</v>
      </c>
      <c r="AG832" s="2">
        <f t="shared" si="115"/>
        <v>0.70833333333333326</v>
      </c>
      <c r="AH832" t="s">
        <v>27</v>
      </c>
    </row>
    <row r="833" spans="1:34" x14ac:dyDescent="0.25">
      <c r="A833">
        <v>1509599</v>
      </c>
      <c r="B833" t="s">
        <v>20</v>
      </c>
      <c r="C833" t="s">
        <v>143</v>
      </c>
      <c r="D833" t="s">
        <v>22</v>
      </c>
      <c r="E833">
        <v>53220</v>
      </c>
      <c r="F833" t="s">
        <v>23</v>
      </c>
      <c r="G833" t="s">
        <v>24</v>
      </c>
      <c r="H833">
        <v>5511</v>
      </c>
      <c r="I833" t="s">
        <v>32</v>
      </c>
      <c r="J833">
        <f>VLOOKUP(I833,Key!$A$1:$C$72,2,FALSE)</f>
        <v>43.038719999999998</v>
      </c>
      <c r="K833">
        <f>VLOOKUP(I833,Key!$A$1:$C$72,3,FALSE)</f>
        <v>-87.905339999999995</v>
      </c>
      <c r="L833" t="s">
        <v>41</v>
      </c>
      <c r="M833">
        <f>VLOOKUP(L833,Key!$A$1:$C$72,2,FALSE)</f>
        <v>43.04824</v>
      </c>
      <c r="N833">
        <f>VLOOKUP(L833,Key!$A$1:$C$72,3,FALSE)</f>
        <v>-87.904970000000006</v>
      </c>
      <c r="O833">
        <v>6</v>
      </c>
      <c r="P833">
        <v>0</v>
      </c>
      <c r="Q833">
        <v>0.9</v>
      </c>
      <c r="R833">
        <v>0.9</v>
      </c>
      <c r="S833">
        <v>36</v>
      </c>
      <c r="T833">
        <f t="shared" si="116"/>
        <v>-1</v>
      </c>
      <c r="U833" s="1">
        <v>42800</v>
      </c>
      <c r="V833" s="3">
        <f t="shared" si="110"/>
        <v>42795</v>
      </c>
      <c r="W833" s="4">
        <f t="shared" si="117"/>
        <v>42800</v>
      </c>
      <c r="X833" s="1" t="str">
        <f t="shared" si="111"/>
        <v>Monday</v>
      </c>
      <c r="Y833" s="2">
        <v>0.50856481481481486</v>
      </c>
      <c r="Z833" s="2">
        <f t="shared" si="112"/>
        <v>0.5</v>
      </c>
      <c r="AA833">
        <f>1</f>
        <v>1</v>
      </c>
      <c r="AB833" s="1">
        <v>42800</v>
      </c>
      <c r="AC833" s="3">
        <f t="shared" si="113"/>
        <v>42795</v>
      </c>
      <c r="AD833" s="4">
        <f t="shared" si="118"/>
        <v>42800</v>
      </c>
      <c r="AE833" s="1" t="str">
        <f t="shared" si="114"/>
        <v>Monday</v>
      </c>
      <c r="AF833" s="2">
        <v>0.51291666666666669</v>
      </c>
      <c r="AG833" s="2">
        <f t="shared" si="115"/>
        <v>0.5</v>
      </c>
      <c r="AH833" t="s">
        <v>27</v>
      </c>
    </row>
    <row r="834" spans="1:34" x14ac:dyDescent="0.25">
      <c r="A834">
        <v>1518070</v>
      </c>
      <c r="B834" t="s">
        <v>20</v>
      </c>
      <c r="C834" t="s">
        <v>28</v>
      </c>
      <c r="D834" t="s">
        <v>22</v>
      </c>
      <c r="E834">
        <v>53211</v>
      </c>
      <c r="F834" t="s">
        <v>23</v>
      </c>
      <c r="G834" t="s">
        <v>91</v>
      </c>
      <c r="H834">
        <v>11082</v>
      </c>
      <c r="I834" t="s">
        <v>92</v>
      </c>
      <c r="J834">
        <f>VLOOKUP(I834,Key!$A$1:$C$72,2,FALSE)</f>
        <v>43.069021999999997</v>
      </c>
      <c r="K834">
        <f>VLOOKUP(I834,Key!$A$1:$C$72,3,FALSE)</f>
        <v>-87.887940999999998</v>
      </c>
      <c r="L834" t="s">
        <v>50</v>
      </c>
      <c r="M834">
        <f>VLOOKUP(L834,Key!$A$1:$C$72,2,FALSE)</f>
        <v>43.052549999999997</v>
      </c>
      <c r="N834">
        <f>VLOOKUP(L834,Key!$A$1:$C$72,3,FALSE)</f>
        <v>-87.909329999999997</v>
      </c>
      <c r="O834">
        <v>12</v>
      </c>
      <c r="P834">
        <v>0</v>
      </c>
      <c r="Q834">
        <v>1.8</v>
      </c>
      <c r="R834">
        <v>1.7</v>
      </c>
      <c r="S834">
        <v>72</v>
      </c>
      <c r="T834">
        <f t="shared" si="116"/>
        <v>-1</v>
      </c>
      <c r="U834" s="1">
        <v>42797</v>
      </c>
      <c r="V834" s="3">
        <f t="shared" ref="V834:V897" si="119">DATE(YEAR(U834), MONTH(U834), 1)</f>
        <v>42795</v>
      </c>
      <c r="W834" s="4">
        <f t="shared" si="117"/>
        <v>42797</v>
      </c>
      <c r="X834" s="1" t="str">
        <f t="shared" ref="X834:X897" si="120">TEXT(W834,"dddd")</f>
        <v>Friday</v>
      </c>
      <c r="Y834" s="2">
        <v>0.34293981481481484</v>
      </c>
      <c r="Z834" s="2">
        <f t="shared" ref="Z834:Z897" si="121">MROUND(Y834, "1:00")</f>
        <v>0.33333333333333331</v>
      </c>
      <c r="AA834">
        <f>1</f>
        <v>1</v>
      </c>
      <c r="AB834" s="1">
        <v>42797</v>
      </c>
      <c r="AC834" s="3">
        <f t="shared" ref="AC834:AC897" si="122">DATE(YEAR(AB834), MONTH(AB834), 1)</f>
        <v>42795</v>
      </c>
      <c r="AD834" s="4">
        <f t="shared" si="118"/>
        <v>42797</v>
      </c>
      <c r="AE834" s="1" t="str">
        <f t="shared" ref="AE834:AE897" si="123">TEXT(AD834,"dddd")</f>
        <v>Friday</v>
      </c>
      <c r="AF834" s="2">
        <v>0.35098379629629628</v>
      </c>
      <c r="AG834" s="2">
        <f t="shared" ref="AG834:AG897" si="124">MROUND(AF834, "1:00")</f>
        <v>0.33333333333333331</v>
      </c>
      <c r="AH834" t="s">
        <v>27</v>
      </c>
    </row>
    <row r="835" spans="1:34" x14ac:dyDescent="0.25">
      <c r="A835">
        <v>1518070</v>
      </c>
      <c r="B835" t="s">
        <v>20</v>
      </c>
      <c r="C835" t="s">
        <v>28</v>
      </c>
      <c r="D835" t="s">
        <v>22</v>
      </c>
      <c r="E835">
        <v>53211</v>
      </c>
      <c r="F835" t="s">
        <v>23</v>
      </c>
      <c r="G835" t="s">
        <v>91</v>
      </c>
      <c r="H835">
        <v>5567</v>
      </c>
      <c r="I835" t="s">
        <v>92</v>
      </c>
      <c r="J835">
        <f>VLOOKUP(I835,Key!$A$1:$C$72,2,FALSE)</f>
        <v>43.069021999999997</v>
      </c>
      <c r="K835">
        <f>VLOOKUP(I835,Key!$A$1:$C$72,3,FALSE)</f>
        <v>-87.887940999999998</v>
      </c>
      <c r="L835" t="s">
        <v>50</v>
      </c>
      <c r="M835">
        <f>VLOOKUP(L835,Key!$A$1:$C$72,2,FALSE)</f>
        <v>43.052549999999997</v>
      </c>
      <c r="N835">
        <f>VLOOKUP(L835,Key!$A$1:$C$72,3,FALSE)</f>
        <v>-87.909329999999997</v>
      </c>
      <c r="O835">
        <v>11</v>
      </c>
      <c r="P835">
        <v>0</v>
      </c>
      <c r="Q835">
        <v>1.7</v>
      </c>
      <c r="R835">
        <v>1.6</v>
      </c>
      <c r="S835">
        <v>66</v>
      </c>
      <c r="T835">
        <f t="shared" ref="T835:T898" si="125">-1</f>
        <v>-1</v>
      </c>
      <c r="U835" s="1">
        <v>42803</v>
      </c>
      <c r="V835" s="3">
        <f t="shared" si="119"/>
        <v>42795</v>
      </c>
      <c r="W835" s="4">
        <f t="shared" ref="W835:W898" si="126">U835</f>
        <v>42803</v>
      </c>
      <c r="X835" s="1" t="str">
        <f t="shared" si="120"/>
        <v>Thursday</v>
      </c>
      <c r="Y835" s="2">
        <v>0.34535879629629629</v>
      </c>
      <c r="Z835" s="2">
        <f t="shared" si="121"/>
        <v>0.33333333333333331</v>
      </c>
      <c r="AA835">
        <f>1</f>
        <v>1</v>
      </c>
      <c r="AB835" s="1">
        <v>42803</v>
      </c>
      <c r="AC835" s="3">
        <f t="shared" si="122"/>
        <v>42795</v>
      </c>
      <c r="AD835" s="4">
        <f t="shared" ref="AD835:AD898" si="127">AB835</f>
        <v>42803</v>
      </c>
      <c r="AE835" s="1" t="str">
        <f t="shared" si="123"/>
        <v>Thursday</v>
      </c>
      <c r="AF835" s="2">
        <v>0.35299768518518521</v>
      </c>
      <c r="AG835" s="2">
        <f t="shared" si="124"/>
        <v>0.33333333333333331</v>
      </c>
      <c r="AH835" t="s">
        <v>27</v>
      </c>
    </row>
    <row r="836" spans="1:34" x14ac:dyDescent="0.25">
      <c r="A836">
        <v>1518070</v>
      </c>
      <c r="B836" t="s">
        <v>20</v>
      </c>
      <c r="C836" t="s">
        <v>28</v>
      </c>
      <c r="D836" t="s">
        <v>22</v>
      </c>
      <c r="E836">
        <v>53211</v>
      </c>
      <c r="F836" t="s">
        <v>23</v>
      </c>
      <c r="G836" t="s">
        <v>91</v>
      </c>
      <c r="H836">
        <v>11107</v>
      </c>
      <c r="I836" t="s">
        <v>92</v>
      </c>
      <c r="J836">
        <f>VLOOKUP(I836,Key!$A$1:$C$72,2,FALSE)</f>
        <v>43.069021999999997</v>
      </c>
      <c r="K836">
        <f>VLOOKUP(I836,Key!$A$1:$C$72,3,FALSE)</f>
        <v>-87.887940999999998</v>
      </c>
      <c r="L836" t="s">
        <v>50</v>
      </c>
      <c r="M836">
        <f>VLOOKUP(L836,Key!$A$1:$C$72,2,FALSE)</f>
        <v>43.052549999999997</v>
      </c>
      <c r="N836">
        <f>VLOOKUP(L836,Key!$A$1:$C$72,3,FALSE)</f>
        <v>-87.909329999999997</v>
      </c>
      <c r="O836">
        <v>12</v>
      </c>
      <c r="P836">
        <v>0</v>
      </c>
      <c r="Q836">
        <v>1.8</v>
      </c>
      <c r="R836">
        <v>1.7</v>
      </c>
      <c r="S836">
        <v>72</v>
      </c>
      <c r="T836">
        <f t="shared" si="125"/>
        <v>-1</v>
      </c>
      <c r="U836" s="1">
        <v>42804</v>
      </c>
      <c r="V836" s="3">
        <f t="shared" si="119"/>
        <v>42795</v>
      </c>
      <c r="W836" s="4">
        <f t="shared" si="126"/>
        <v>42804</v>
      </c>
      <c r="X836" s="1" t="str">
        <f t="shared" si="120"/>
        <v>Friday</v>
      </c>
      <c r="Y836" s="2">
        <v>0.34194444444444444</v>
      </c>
      <c r="Z836" s="2">
        <f t="shared" si="121"/>
        <v>0.33333333333333331</v>
      </c>
      <c r="AA836">
        <f>1</f>
        <v>1</v>
      </c>
      <c r="AB836" s="1">
        <v>42804</v>
      </c>
      <c r="AC836" s="3">
        <f t="shared" si="122"/>
        <v>42795</v>
      </c>
      <c r="AD836" s="4">
        <f t="shared" si="127"/>
        <v>42804</v>
      </c>
      <c r="AE836" s="1" t="str">
        <f t="shared" si="123"/>
        <v>Friday</v>
      </c>
      <c r="AF836" s="2">
        <v>0.35008101851851853</v>
      </c>
      <c r="AG836" s="2">
        <f t="shared" si="124"/>
        <v>0.33333333333333331</v>
      </c>
      <c r="AH836" t="s">
        <v>27</v>
      </c>
    </row>
    <row r="837" spans="1:34" x14ac:dyDescent="0.25">
      <c r="A837">
        <v>1518070</v>
      </c>
      <c r="B837" t="s">
        <v>20</v>
      </c>
      <c r="C837" t="s">
        <v>28</v>
      </c>
      <c r="D837" t="s">
        <v>22</v>
      </c>
      <c r="E837">
        <v>53211</v>
      </c>
      <c r="F837" t="s">
        <v>23</v>
      </c>
      <c r="G837" t="s">
        <v>91</v>
      </c>
      <c r="H837">
        <v>202</v>
      </c>
      <c r="I837" t="s">
        <v>92</v>
      </c>
      <c r="J837">
        <f>VLOOKUP(I837,Key!$A$1:$C$72,2,FALSE)</f>
        <v>43.069021999999997</v>
      </c>
      <c r="K837">
        <f>VLOOKUP(I837,Key!$A$1:$C$72,3,FALSE)</f>
        <v>-87.887940999999998</v>
      </c>
      <c r="L837" t="s">
        <v>50</v>
      </c>
      <c r="M837">
        <f>VLOOKUP(L837,Key!$A$1:$C$72,2,FALSE)</f>
        <v>43.052549999999997</v>
      </c>
      <c r="N837">
        <f>VLOOKUP(L837,Key!$A$1:$C$72,3,FALSE)</f>
        <v>-87.909329999999997</v>
      </c>
      <c r="O837">
        <v>11</v>
      </c>
      <c r="P837">
        <v>0</v>
      </c>
      <c r="Q837">
        <v>1.7</v>
      </c>
      <c r="R837">
        <v>1.6</v>
      </c>
      <c r="S837">
        <v>66</v>
      </c>
      <c r="T837">
        <f t="shared" si="125"/>
        <v>-1</v>
      </c>
      <c r="U837" s="1">
        <v>42815</v>
      </c>
      <c r="V837" s="3">
        <f t="shared" si="119"/>
        <v>42795</v>
      </c>
      <c r="W837" s="4">
        <f t="shared" si="126"/>
        <v>42815</v>
      </c>
      <c r="X837" s="1" t="str">
        <f t="shared" si="120"/>
        <v>Tuesday</v>
      </c>
      <c r="Y837" s="2">
        <v>0.33817129629629633</v>
      </c>
      <c r="Z837" s="2">
        <f t="shared" si="121"/>
        <v>0.33333333333333331</v>
      </c>
      <c r="AA837">
        <f>1</f>
        <v>1</v>
      </c>
      <c r="AB837" s="1">
        <v>42815</v>
      </c>
      <c r="AC837" s="3">
        <f t="shared" si="122"/>
        <v>42795</v>
      </c>
      <c r="AD837" s="4">
        <f t="shared" si="127"/>
        <v>42815</v>
      </c>
      <c r="AE837" s="1" t="str">
        <f t="shared" si="123"/>
        <v>Tuesday</v>
      </c>
      <c r="AF837" s="2">
        <v>0.34553240740740737</v>
      </c>
      <c r="AG837" s="2">
        <f t="shared" si="124"/>
        <v>0.33333333333333331</v>
      </c>
      <c r="AH837" t="s">
        <v>27</v>
      </c>
    </row>
    <row r="838" spans="1:34" x14ac:dyDescent="0.25">
      <c r="A838">
        <v>1518070</v>
      </c>
      <c r="B838" t="s">
        <v>20</v>
      </c>
      <c r="C838" t="s">
        <v>28</v>
      </c>
      <c r="D838" t="s">
        <v>22</v>
      </c>
      <c r="E838">
        <v>53211</v>
      </c>
      <c r="F838" t="s">
        <v>23</v>
      </c>
      <c r="G838" t="s">
        <v>91</v>
      </c>
      <c r="H838">
        <v>91</v>
      </c>
      <c r="I838" t="s">
        <v>92</v>
      </c>
      <c r="J838">
        <f>VLOOKUP(I838,Key!$A$1:$C$72,2,FALSE)</f>
        <v>43.069021999999997</v>
      </c>
      <c r="K838">
        <f>VLOOKUP(I838,Key!$A$1:$C$72,3,FALSE)</f>
        <v>-87.887940999999998</v>
      </c>
      <c r="L838" t="s">
        <v>81</v>
      </c>
      <c r="M838">
        <f>VLOOKUP(L838,Key!$A$1:$C$72,2,FALSE)</f>
        <v>43.06033</v>
      </c>
      <c r="N838">
        <f>VLOOKUP(L838,Key!$A$1:$C$72,3,FALSE)</f>
        <v>-87.89546</v>
      </c>
      <c r="O838">
        <v>6</v>
      </c>
      <c r="P838">
        <v>0</v>
      </c>
      <c r="Q838">
        <v>0.9</v>
      </c>
      <c r="R838">
        <v>0.9</v>
      </c>
      <c r="S838">
        <v>36</v>
      </c>
      <c r="T838">
        <f t="shared" si="125"/>
        <v>-1</v>
      </c>
      <c r="U838" s="1">
        <v>42809</v>
      </c>
      <c r="V838" s="3">
        <f t="shared" si="119"/>
        <v>42795</v>
      </c>
      <c r="W838" s="4">
        <f t="shared" si="126"/>
        <v>42809</v>
      </c>
      <c r="X838" s="1" t="str">
        <f t="shared" si="120"/>
        <v>Wednesday</v>
      </c>
      <c r="Y838" s="2">
        <v>0.79195601851851849</v>
      </c>
      <c r="Z838" s="2">
        <f t="shared" si="121"/>
        <v>0.79166666666666663</v>
      </c>
      <c r="AA838">
        <f>1</f>
        <v>1</v>
      </c>
      <c r="AB838" s="1">
        <v>42809</v>
      </c>
      <c r="AC838" s="3">
        <f t="shared" si="122"/>
        <v>42795</v>
      </c>
      <c r="AD838" s="4">
        <f t="shared" si="127"/>
        <v>42809</v>
      </c>
      <c r="AE838" s="1" t="str">
        <f t="shared" si="123"/>
        <v>Wednesday</v>
      </c>
      <c r="AF838" s="2">
        <v>0.79636574074074085</v>
      </c>
      <c r="AG838" s="2">
        <f t="shared" si="124"/>
        <v>0.79166666666666663</v>
      </c>
      <c r="AH838" t="s">
        <v>27</v>
      </c>
    </row>
    <row r="839" spans="1:34" x14ac:dyDescent="0.25">
      <c r="A839">
        <v>1518070</v>
      </c>
      <c r="B839" t="s">
        <v>20</v>
      </c>
      <c r="C839" t="s">
        <v>28</v>
      </c>
      <c r="D839" t="s">
        <v>22</v>
      </c>
      <c r="E839">
        <v>53211</v>
      </c>
      <c r="F839" t="s">
        <v>23</v>
      </c>
      <c r="G839" t="s">
        <v>91</v>
      </c>
      <c r="H839">
        <v>16</v>
      </c>
      <c r="I839" t="s">
        <v>41</v>
      </c>
      <c r="J839">
        <f>VLOOKUP(I839,Key!$A$1:$C$72,2,FALSE)</f>
        <v>43.04824</v>
      </c>
      <c r="K839">
        <f>VLOOKUP(I839,Key!$A$1:$C$72,3,FALSE)</f>
        <v>-87.904970000000006</v>
      </c>
      <c r="L839" t="s">
        <v>50</v>
      </c>
      <c r="M839">
        <f>VLOOKUP(L839,Key!$A$1:$C$72,2,FALSE)</f>
        <v>43.052549999999997</v>
      </c>
      <c r="N839">
        <f>VLOOKUP(L839,Key!$A$1:$C$72,3,FALSE)</f>
        <v>-87.909329999999997</v>
      </c>
      <c r="O839">
        <v>4</v>
      </c>
      <c r="P839">
        <v>0</v>
      </c>
      <c r="Q839">
        <v>0.6</v>
      </c>
      <c r="R839">
        <v>0.6</v>
      </c>
      <c r="S839">
        <v>24</v>
      </c>
      <c r="T839">
        <f t="shared" si="125"/>
        <v>-1</v>
      </c>
      <c r="U839" s="1">
        <v>42809</v>
      </c>
      <c r="V839" s="3">
        <f t="shared" si="119"/>
        <v>42795</v>
      </c>
      <c r="W839" s="4">
        <f t="shared" si="126"/>
        <v>42809</v>
      </c>
      <c r="X839" s="1" t="str">
        <f t="shared" si="120"/>
        <v>Wednesday</v>
      </c>
      <c r="Y839" s="2">
        <v>0.60170138888888891</v>
      </c>
      <c r="Z839" s="2">
        <f t="shared" si="121"/>
        <v>0.58333333333333326</v>
      </c>
      <c r="AA839">
        <f>1</f>
        <v>1</v>
      </c>
      <c r="AB839" s="1">
        <v>42809</v>
      </c>
      <c r="AC839" s="3">
        <f t="shared" si="122"/>
        <v>42795</v>
      </c>
      <c r="AD839" s="4">
        <f t="shared" si="127"/>
        <v>42809</v>
      </c>
      <c r="AE839" s="1" t="str">
        <f t="shared" si="123"/>
        <v>Wednesday</v>
      </c>
      <c r="AF839" s="2">
        <v>0.60427083333333331</v>
      </c>
      <c r="AG839" s="2">
        <f t="shared" si="124"/>
        <v>0.625</v>
      </c>
      <c r="AH839" t="s">
        <v>27</v>
      </c>
    </row>
    <row r="840" spans="1:34" x14ac:dyDescent="0.25">
      <c r="A840">
        <v>1518070</v>
      </c>
      <c r="B840" t="s">
        <v>20</v>
      </c>
      <c r="C840" t="s">
        <v>28</v>
      </c>
      <c r="D840" t="s">
        <v>22</v>
      </c>
      <c r="E840">
        <v>53211</v>
      </c>
      <c r="F840" t="s">
        <v>23</v>
      </c>
      <c r="G840" t="s">
        <v>91</v>
      </c>
      <c r="H840">
        <v>11064</v>
      </c>
      <c r="I840" t="s">
        <v>51</v>
      </c>
      <c r="J840">
        <f>VLOOKUP(I840,Key!$A$1:$C$72,2,FALSE)</f>
        <v>43.05536</v>
      </c>
      <c r="K840">
        <f>VLOOKUP(I840,Key!$A$1:$C$72,3,FALSE)</f>
        <v>-87.90504</v>
      </c>
      <c r="L840" t="s">
        <v>65</v>
      </c>
      <c r="M840">
        <f>VLOOKUP(L840,Key!$A$1:$C$72,2,FALSE)</f>
        <v>43.060786</v>
      </c>
      <c r="N840">
        <f>VLOOKUP(L840,Key!$A$1:$C$72,3,FALSE)</f>
        <v>-87.883825999999999</v>
      </c>
      <c r="O840">
        <v>13</v>
      </c>
      <c r="P840">
        <v>0</v>
      </c>
      <c r="Q840">
        <v>2</v>
      </c>
      <c r="R840">
        <v>1.9</v>
      </c>
      <c r="S840">
        <v>78</v>
      </c>
      <c r="T840">
        <f t="shared" si="125"/>
        <v>-1</v>
      </c>
      <c r="U840" s="1">
        <v>42808</v>
      </c>
      <c r="V840" s="3">
        <f t="shared" si="119"/>
        <v>42795</v>
      </c>
      <c r="W840" s="4">
        <f t="shared" si="126"/>
        <v>42808</v>
      </c>
      <c r="X840" s="1" t="str">
        <f t="shared" si="120"/>
        <v>Tuesday</v>
      </c>
      <c r="Y840" s="2">
        <v>0.72079861111111121</v>
      </c>
      <c r="Z840" s="2">
        <f t="shared" si="121"/>
        <v>0.70833333333333326</v>
      </c>
      <c r="AA840">
        <f>1</f>
        <v>1</v>
      </c>
      <c r="AB840" s="1">
        <v>42808</v>
      </c>
      <c r="AC840" s="3">
        <f t="shared" si="122"/>
        <v>42795</v>
      </c>
      <c r="AD840" s="4">
        <f t="shared" si="127"/>
        <v>42808</v>
      </c>
      <c r="AE840" s="1" t="str">
        <f t="shared" si="123"/>
        <v>Tuesday</v>
      </c>
      <c r="AF840" s="2">
        <v>0.72934027777777777</v>
      </c>
      <c r="AG840" s="2">
        <f t="shared" si="124"/>
        <v>0.75</v>
      </c>
      <c r="AH840" t="s">
        <v>27</v>
      </c>
    </row>
    <row r="841" spans="1:34" x14ac:dyDescent="0.25">
      <c r="A841">
        <v>1530544</v>
      </c>
      <c r="B841" t="s">
        <v>20</v>
      </c>
      <c r="C841" t="s">
        <v>167</v>
      </c>
      <c r="D841" t="s">
        <v>166</v>
      </c>
      <c r="E841">
        <v>7424</v>
      </c>
      <c r="F841" t="s">
        <v>23</v>
      </c>
      <c r="G841" t="s">
        <v>91</v>
      </c>
      <c r="H841">
        <v>11154</v>
      </c>
      <c r="I841" t="s">
        <v>54</v>
      </c>
      <c r="J841">
        <f>VLOOKUP(I841,Key!$A$1:$C$72,2,FALSE)</f>
        <v>43.046570000000003</v>
      </c>
      <c r="K841">
        <f>VLOOKUP(I841,Key!$A$1:$C$72,3,FALSE)</f>
        <v>-87.908720000000002</v>
      </c>
      <c r="L841" t="s">
        <v>40</v>
      </c>
      <c r="M841">
        <f>VLOOKUP(L841,Key!$A$1:$C$72,2,FALSE)</f>
        <v>43.031480000000002</v>
      </c>
      <c r="N841">
        <f>VLOOKUP(L841,Key!$A$1:$C$72,3,FALSE)</f>
        <v>-87.908169999999998</v>
      </c>
      <c r="O841">
        <v>13</v>
      </c>
      <c r="P841">
        <v>0</v>
      </c>
      <c r="Q841">
        <v>2</v>
      </c>
      <c r="R841">
        <v>1.9</v>
      </c>
      <c r="S841">
        <v>78</v>
      </c>
      <c r="T841">
        <f t="shared" si="125"/>
        <v>-1</v>
      </c>
      <c r="U841" s="1">
        <v>42811</v>
      </c>
      <c r="V841" s="3">
        <f t="shared" si="119"/>
        <v>42795</v>
      </c>
      <c r="W841" s="4">
        <f t="shared" si="126"/>
        <v>42811</v>
      </c>
      <c r="X841" s="1" t="str">
        <f t="shared" si="120"/>
        <v>Friday</v>
      </c>
      <c r="Y841" s="2">
        <v>0.51586805555555559</v>
      </c>
      <c r="Z841" s="2">
        <f t="shared" si="121"/>
        <v>0.5</v>
      </c>
      <c r="AA841">
        <f>1</f>
        <v>1</v>
      </c>
      <c r="AB841" s="1">
        <v>42811</v>
      </c>
      <c r="AC841" s="3">
        <f t="shared" si="122"/>
        <v>42795</v>
      </c>
      <c r="AD841" s="4">
        <f t="shared" si="127"/>
        <v>42811</v>
      </c>
      <c r="AE841" s="1" t="str">
        <f t="shared" si="123"/>
        <v>Friday</v>
      </c>
      <c r="AF841" s="2">
        <v>0.52449074074074076</v>
      </c>
      <c r="AG841" s="2">
        <f t="shared" si="124"/>
        <v>0.54166666666666663</v>
      </c>
      <c r="AH841" t="s">
        <v>27</v>
      </c>
    </row>
    <row r="842" spans="1:34" x14ac:dyDescent="0.25">
      <c r="A842">
        <v>1530544</v>
      </c>
      <c r="B842" t="s">
        <v>20</v>
      </c>
      <c r="C842" t="s">
        <v>167</v>
      </c>
      <c r="D842" t="s">
        <v>166</v>
      </c>
      <c r="E842">
        <v>7424</v>
      </c>
      <c r="F842" t="s">
        <v>23</v>
      </c>
      <c r="G842" t="s">
        <v>91</v>
      </c>
      <c r="H842">
        <v>5586</v>
      </c>
      <c r="I842" t="s">
        <v>33</v>
      </c>
      <c r="J842">
        <f>VLOOKUP(I842,Key!$A$1:$C$72,2,FALSE)</f>
        <v>43.034619999999997</v>
      </c>
      <c r="K842">
        <f>VLOOKUP(I842,Key!$A$1:$C$72,3,FALSE)</f>
        <v>-87.917500000000004</v>
      </c>
      <c r="L842" t="s">
        <v>29</v>
      </c>
      <c r="M842">
        <f>VLOOKUP(L842,Key!$A$1:$C$72,2,FALSE)</f>
        <v>43.042490000000001</v>
      </c>
      <c r="N842">
        <f>VLOOKUP(L842,Key!$A$1:$C$72,3,FALSE)</f>
        <v>-87.909959999999998</v>
      </c>
      <c r="O842">
        <v>10</v>
      </c>
      <c r="P842">
        <v>0</v>
      </c>
      <c r="Q842">
        <v>1.5</v>
      </c>
      <c r="R842">
        <v>1.4</v>
      </c>
      <c r="S842">
        <v>60</v>
      </c>
      <c r="T842">
        <f t="shared" si="125"/>
        <v>-1</v>
      </c>
      <c r="U842" s="1">
        <v>42812</v>
      </c>
      <c r="V842" s="3">
        <f t="shared" si="119"/>
        <v>42795</v>
      </c>
      <c r="W842" s="4">
        <f t="shared" si="126"/>
        <v>42812</v>
      </c>
      <c r="X842" s="1" t="str">
        <f t="shared" si="120"/>
        <v>Saturday</v>
      </c>
      <c r="Y842" s="2">
        <v>0.57800925925925928</v>
      </c>
      <c r="Z842" s="2">
        <f t="shared" si="121"/>
        <v>0.58333333333333326</v>
      </c>
      <c r="AA842">
        <f>1</f>
        <v>1</v>
      </c>
      <c r="AB842" s="1">
        <v>42812</v>
      </c>
      <c r="AC842" s="3">
        <f t="shared" si="122"/>
        <v>42795</v>
      </c>
      <c r="AD842" s="4">
        <f t="shared" si="127"/>
        <v>42812</v>
      </c>
      <c r="AE842" s="1" t="str">
        <f t="shared" si="123"/>
        <v>Saturday</v>
      </c>
      <c r="AF842" s="2">
        <v>0.58482638888888883</v>
      </c>
      <c r="AG842" s="2">
        <f t="shared" si="124"/>
        <v>0.58333333333333326</v>
      </c>
      <c r="AH842" t="s">
        <v>27</v>
      </c>
    </row>
    <row r="843" spans="1:34" x14ac:dyDescent="0.25">
      <c r="A843">
        <v>1530544</v>
      </c>
      <c r="B843" t="s">
        <v>20</v>
      </c>
      <c r="C843" t="s">
        <v>167</v>
      </c>
      <c r="D843" t="s">
        <v>166</v>
      </c>
      <c r="E843">
        <v>7424</v>
      </c>
      <c r="F843" t="s">
        <v>23</v>
      </c>
      <c r="G843" t="s">
        <v>91</v>
      </c>
      <c r="H843">
        <v>11075</v>
      </c>
      <c r="I843" t="s">
        <v>54</v>
      </c>
      <c r="J843">
        <f>VLOOKUP(I843,Key!$A$1:$C$72,2,FALSE)</f>
        <v>43.046570000000003</v>
      </c>
      <c r="K843">
        <f>VLOOKUP(I843,Key!$A$1:$C$72,3,FALSE)</f>
        <v>-87.908720000000002</v>
      </c>
      <c r="L843" t="s">
        <v>40</v>
      </c>
      <c r="M843">
        <f>VLOOKUP(L843,Key!$A$1:$C$72,2,FALSE)</f>
        <v>43.031480000000002</v>
      </c>
      <c r="N843">
        <f>VLOOKUP(L843,Key!$A$1:$C$72,3,FALSE)</f>
        <v>-87.908169999999998</v>
      </c>
      <c r="O843">
        <v>13</v>
      </c>
      <c r="P843">
        <v>0</v>
      </c>
      <c r="Q843">
        <v>2</v>
      </c>
      <c r="R843">
        <v>1.9</v>
      </c>
      <c r="S843">
        <v>78</v>
      </c>
      <c r="T843">
        <f t="shared" si="125"/>
        <v>-1</v>
      </c>
      <c r="U843" s="1">
        <v>42809</v>
      </c>
      <c r="V843" s="3">
        <f t="shared" si="119"/>
        <v>42795</v>
      </c>
      <c r="W843" s="4">
        <f t="shared" si="126"/>
        <v>42809</v>
      </c>
      <c r="X843" s="1" t="str">
        <f t="shared" si="120"/>
        <v>Wednesday</v>
      </c>
      <c r="Y843" s="2">
        <v>0.3626967592592592</v>
      </c>
      <c r="Z843" s="2">
        <f t="shared" si="121"/>
        <v>0.375</v>
      </c>
      <c r="AA843">
        <f>1</f>
        <v>1</v>
      </c>
      <c r="AB843" s="1">
        <v>42809</v>
      </c>
      <c r="AC843" s="3">
        <f t="shared" si="122"/>
        <v>42795</v>
      </c>
      <c r="AD843" s="4">
        <f t="shared" si="127"/>
        <v>42809</v>
      </c>
      <c r="AE843" s="1" t="str">
        <f t="shared" si="123"/>
        <v>Wednesday</v>
      </c>
      <c r="AF843" s="2">
        <v>0.37180555555555556</v>
      </c>
      <c r="AG843" s="2">
        <f t="shared" si="124"/>
        <v>0.375</v>
      </c>
      <c r="AH843" t="s">
        <v>27</v>
      </c>
    </row>
    <row r="844" spans="1:34" x14ac:dyDescent="0.25">
      <c r="A844">
        <v>1530544</v>
      </c>
      <c r="B844" t="s">
        <v>20</v>
      </c>
      <c r="C844" t="s">
        <v>167</v>
      </c>
      <c r="D844" t="s">
        <v>166</v>
      </c>
      <c r="E844">
        <v>7424</v>
      </c>
      <c r="F844" t="s">
        <v>23</v>
      </c>
      <c r="G844" t="s">
        <v>91</v>
      </c>
      <c r="H844">
        <v>5450</v>
      </c>
      <c r="I844" t="s">
        <v>54</v>
      </c>
      <c r="J844">
        <f>VLOOKUP(I844,Key!$A$1:$C$72,2,FALSE)</f>
        <v>43.046570000000003</v>
      </c>
      <c r="K844">
        <f>VLOOKUP(I844,Key!$A$1:$C$72,3,FALSE)</f>
        <v>-87.908720000000002</v>
      </c>
      <c r="L844" t="s">
        <v>40</v>
      </c>
      <c r="M844">
        <f>VLOOKUP(L844,Key!$A$1:$C$72,2,FALSE)</f>
        <v>43.031480000000002</v>
      </c>
      <c r="N844">
        <f>VLOOKUP(L844,Key!$A$1:$C$72,3,FALSE)</f>
        <v>-87.908169999999998</v>
      </c>
      <c r="O844">
        <v>10</v>
      </c>
      <c r="P844">
        <v>0</v>
      </c>
      <c r="Q844">
        <v>1.5</v>
      </c>
      <c r="R844">
        <v>1.4</v>
      </c>
      <c r="S844">
        <v>60</v>
      </c>
      <c r="T844">
        <f t="shared" si="125"/>
        <v>-1</v>
      </c>
      <c r="U844" s="1">
        <v>42815</v>
      </c>
      <c r="V844" s="3">
        <f t="shared" si="119"/>
        <v>42795</v>
      </c>
      <c r="W844" s="4">
        <f t="shared" si="126"/>
        <v>42815</v>
      </c>
      <c r="X844" s="1" t="str">
        <f t="shared" si="120"/>
        <v>Tuesday</v>
      </c>
      <c r="Y844" s="2">
        <v>0.34861111111111115</v>
      </c>
      <c r="Z844" s="2">
        <f t="shared" si="121"/>
        <v>0.33333333333333331</v>
      </c>
      <c r="AA844">
        <f>1</f>
        <v>1</v>
      </c>
      <c r="AB844" s="1">
        <v>42815</v>
      </c>
      <c r="AC844" s="3">
        <f t="shared" si="122"/>
        <v>42795</v>
      </c>
      <c r="AD844" s="4">
        <f t="shared" si="127"/>
        <v>42815</v>
      </c>
      <c r="AE844" s="1" t="str">
        <f t="shared" si="123"/>
        <v>Tuesday</v>
      </c>
      <c r="AF844" s="2">
        <v>0.3560532407407408</v>
      </c>
      <c r="AG844" s="2">
        <f t="shared" si="124"/>
        <v>0.375</v>
      </c>
      <c r="AH844" t="s">
        <v>27</v>
      </c>
    </row>
    <row r="845" spans="1:34" x14ac:dyDescent="0.25">
      <c r="A845">
        <v>1530544</v>
      </c>
      <c r="B845" t="s">
        <v>20</v>
      </c>
      <c r="C845" t="s">
        <v>167</v>
      </c>
      <c r="D845" t="s">
        <v>166</v>
      </c>
      <c r="E845">
        <v>7424</v>
      </c>
      <c r="F845" t="s">
        <v>23</v>
      </c>
      <c r="G845" t="s">
        <v>91</v>
      </c>
      <c r="H845">
        <v>5552</v>
      </c>
      <c r="I845" t="s">
        <v>40</v>
      </c>
      <c r="J845">
        <f>VLOOKUP(I845,Key!$A$1:$C$72,2,FALSE)</f>
        <v>43.031480000000002</v>
      </c>
      <c r="K845">
        <f>VLOOKUP(I845,Key!$A$1:$C$72,3,FALSE)</f>
        <v>-87.908169999999998</v>
      </c>
      <c r="L845" t="s">
        <v>29</v>
      </c>
      <c r="M845">
        <f>VLOOKUP(L845,Key!$A$1:$C$72,2,FALSE)</f>
        <v>43.042490000000001</v>
      </c>
      <c r="N845">
        <f>VLOOKUP(L845,Key!$A$1:$C$72,3,FALSE)</f>
        <v>-87.909959999999998</v>
      </c>
      <c r="O845">
        <v>10</v>
      </c>
      <c r="P845">
        <v>0</v>
      </c>
      <c r="Q845">
        <v>1.5</v>
      </c>
      <c r="R845">
        <v>1.4</v>
      </c>
      <c r="S845">
        <v>60</v>
      </c>
      <c r="T845">
        <f t="shared" si="125"/>
        <v>-1</v>
      </c>
      <c r="U845" s="1">
        <v>42815</v>
      </c>
      <c r="V845" s="3">
        <f t="shared" si="119"/>
        <v>42795</v>
      </c>
      <c r="W845" s="4">
        <f t="shared" si="126"/>
        <v>42815</v>
      </c>
      <c r="X845" s="1" t="str">
        <f t="shared" si="120"/>
        <v>Tuesday</v>
      </c>
      <c r="Y845" s="2">
        <v>0.56162037037037038</v>
      </c>
      <c r="Z845" s="2">
        <f t="shared" si="121"/>
        <v>0.54166666666666663</v>
      </c>
      <c r="AA845">
        <f>1</f>
        <v>1</v>
      </c>
      <c r="AB845" s="1">
        <v>42815</v>
      </c>
      <c r="AC845" s="3">
        <f t="shared" si="122"/>
        <v>42795</v>
      </c>
      <c r="AD845" s="4">
        <f t="shared" si="127"/>
        <v>42815</v>
      </c>
      <c r="AE845" s="1" t="str">
        <f t="shared" si="123"/>
        <v>Tuesday</v>
      </c>
      <c r="AF845" s="2">
        <v>0.56813657407407414</v>
      </c>
      <c r="AG845" s="2">
        <f t="shared" si="124"/>
        <v>0.58333333333333326</v>
      </c>
      <c r="AH845" t="s">
        <v>27</v>
      </c>
    </row>
    <row r="846" spans="1:34" x14ac:dyDescent="0.25">
      <c r="A846">
        <v>1530544</v>
      </c>
      <c r="B846" t="s">
        <v>20</v>
      </c>
      <c r="C846" t="s">
        <v>167</v>
      </c>
      <c r="D846" t="s">
        <v>166</v>
      </c>
      <c r="E846">
        <v>7424</v>
      </c>
      <c r="F846" t="s">
        <v>23</v>
      </c>
      <c r="G846" t="s">
        <v>91</v>
      </c>
      <c r="H846">
        <v>173</v>
      </c>
      <c r="I846" t="s">
        <v>29</v>
      </c>
      <c r="J846">
        <f>VLOOKUP(I846,Key!$A$1:$C$72,2,FALSE)</f>
        <v>43.042490000000001</v>
      </c>
      <c r="K846">
        <f>VLOOKUP(I846,Key!$A$1:$C$72,3,FALSE)</f>
        <v>-87.909959999999998</v>
      </c>
      <c r="L846" t="s">
        <v>40</v>
      </c>
      <c r="M846">
        <f>VLOOKUP(L846,Key!$A$1:$C$72,2,FALSE)</f>
        <v>43.031480000000002</v>
      </c>
      <c r="N846">
        <f>VLOOKUP(L846,Key!$A$1:$C$72,3,FALSE)</f>
        <v>-87.908169999999998</v>
      </c>
      <c r="O846">
        <v>8</v>
      </c>
      <c r="P846">
        <v>0</v>
      </c>
      <c r="Q846">
        <v>1.2</v>
      </c>
      <c r="R846">
        <v>1.1000000000000001</v>
      </c>
      <c r="S846">
        <v>48</v>
      </c>
      <c r="T846">
        <f t="shared" si="125"/>
        <v>-1</v>
      </c>
      <c r="U846" s="1">
        <v>42818</v>
      </c>
      <c r="V846" s="3">
        <f t="shared" si="119"/>
        <v>42795</v>
      </c>
      <c r="W846" s="4">
        <f t="shared" si="126"/>
        <v>42818</v>
      </c>
      <c r="X846" s="1" t="str">
        <f t="shared" si="120"/>
        <v>Friday</v>
      </c>
      <c r="Y846" s="2">
        <v>0.50138888888888888</v>
      </c>
      <c r="Z846" s="2">
        <f t="shared" si="121"/>
        <v>0.5</v>
      </c>
      <c r="AA846">
        <f>1</f>
        <v>1</v>
      </c>
      <c r="AB846" s="1">
        <v>42818</v>
      </c>
      <c r="AC846" s="3">
        <f t="shared" si="122"/>
        <v>42795</v>
      </c>
      <c r="AD846" s="4">
        <f t="shared" si="127"/>
        <v>42818</v>
      </c>
      <c r="AE846" s="1" t="str">
        <f t="shared" si="123"/>
        <v>Friday</v>
      </c>
      <c r="AF846" s="2">
        <v>0.50745370370370368</v>
      </c>
      <c r="AG846" s="2">
        <f t="shared" si="124"/>
        <v>0.5</v>
      </c>
      <c r="AH846" t="s">
        <v>27</v>
      </c>
    </row>
    <row r="847" spans="1:34" x14ac:dyDescent="0.25">
      <c r="A847">
        <v>1530544</v>
      </c>
      <c r="B847" t="s">
        <v>20</v>
      </c>
      <c r="C847" t="s">
        <v>167</v>
      </c>
      <c r="D847" t="s">
        <v>166</v>
      </c>
      <c r="E847">
        <v>7424</v>
      </c>
      <c r="F847" t="s">
        <v>23</v>
      </c>
      <c r="G847" t="s">
        <v>91</v>
      </c>
      <c r="H847">
        <v>175</v>
      </c>
      <c r="I847" t="s">
        <v>54</v>
      </c>
      <c r="J847">
        <f>VLOOKUP(I847,Key!$A$1:$C$72,2,FALSE)</f>
        <v>43.046570000000003</v>
      </c>
      <c r="K847">
        <f>VLOOKUP(I847,Key!$A$1:$C$72,3,FALSE)</f>
        <v>-87.908720000000002</v>
      </c>
      <c r="L847" t="s">
        <v>40</v>
      </c>
      <c r="M847">
        <f>VLOOKUP(L847,Key!$A$1:$C$72,2,FALSE)</f>
        <v>43.031480000000002</v>
      </c>
      <c r="N847">
        <f>VLOOKUP(L847,Key!$A$1:$C$72,3,FALSE)</f>
        <v>-87.908169999999998</v>
      </c>
      <c r="O847">
        <v>10</v>
      </c>
      <c r="P847">
        <v>0</v>
      </c>
      <c r="Q847">
        <v>1.5</v>
      </c>
      <c r="R847">
        <v>1.4</v>
      </c>
      <c r="S847">
        <v>60</v>
      </c>
      <c r="T847">
        <f t="shared" si="125"/>
        <v>-1</v>
      </c>
      <c r="U847" s="1">
        <v>42822</v>
      </c>
      <c r="V847" s="3">
        <f t="shared" si="119"/>
        <v>42795</v>
      </c>
      <c r="W847" s="4">
        <f t="shared" si="126"/>
        <v>42822</v>
      </c>
      <c r="X847" s="1" t="str">
        <f t="shared" si="120"/>
        <v>Tuesday</v>
      </c>
      <c r="Y847" s="2">
        <v>0.34576388888888893</v>
      </c>
      <c r="Z847" s="2">
        <f t="shared" si="121"/>
        <v>0.33333333333333331</v>
      </c>
      <c r="AA847">
        <f>1</f>
        <v>1</v>
      </c>
      <c r="AB847" s="1">
        <v>42822</v>
      </c>
      <c r="AC847" s="3">
        <f t="shared" si="122"/>
        <v>42795</v>
      </c>
      <c r="AD847" s="4">
        <f t="shared" si="127"/>
        <v>42822</v>
      </c>
      <c r="AE847" s="1" t="str">
        <f t="shared" si="123"/>
        <v>Tuesday</v>
      </c>
      <c r="AF847" s="2">
        <v>0.35258101851851853</v>
      </c>
      <c r="AG847" s="2">
        <f t="shared" si="124"/>
        <v>0.33333333333333331</v>
      </c>
      <c r="AH847" t="s">
        <v>27</v>
      </c>
    </row>
    <row r="848" spans="1:34" x14ac:dyDescent="0.25">
      <c r="A848">
        <v>1530544</v>
      </c>
      <c r="B848" t="s">
        <v>20</v>
      </c>
      <c r="C848" t="s">
        <v>167</v>
      </c>
      <c r="D848" t="s">
        <v>166</v>
      </c>
      <c r="E848">
        <v>7424</v>
      </c>
      <c r="F848" t="s">
        <v>23</v>
      </c>
      <c r="G848" t="s">
        <v>91</v>
      </c>
      <c r="H848">
        <v>271</v>
      </c>
      <c r="I848" t="s">
        <v>40</v>
      </c>
      <c r="J848">
        <f>VLOOKUP(I848,Key!$A$1:$C$72,2,FALSE)</f>
        <v>43.031480000000002</v>
      </c>
      <c r="K848">
        <f>VLOOKUP(I848,Key!$A$1:$C$72,3,FALSE)</f>
        <v>-87.908169999999998</v>
      </c>
      <c r="L848" t="s">
        <v>29</v>
      </c>
      <c r="M848">
        <f>VLOOKUP(L848,Key!$A$1:$C$72,2,FALSE)</f>
        <v>43.042490000000001</v>
      </c>
      <c r="N848">
        <f>VLOOKUP(L848,Key!$A$1:$C$72,3,FALSE)</f>
        <v>-87.909959999999998</v>
      </c>
      <c r="O848">
        <v>7</v>
      </c>
      <c r="P848">
        <v>0</v>
      </c>
      <c r="Q848">
        <v>1.1000000000000001</v>
      </c>
      <c r="R848">
        <v>1</v>
      </c>
      <c r="S848">
        <v>42</v>
      </c>
      <c r="T848">
        <f t="shared" si="125"/>
        <v>-1</v>
      </c>
      <c r="U848" s="1">
        <v>42823</v>
      </c>
      <c r="V848" s="3">
        <f t="shared" si="119"/>
        <v>42795</v>
      </c>
      <c r="W848" s="4">
        <f t="shared" si="126"/>
        <v>42823</v>
      </c>
      <c r="X848" s="1" t="str">
        <f t="shared" si="120"/>
        <v>Wednesday</v>
      </c>
      <c r="Y848" s="2">
        <v>0.43760416666666663</v>
      </c>
      <c r="Z848" s="2">
        <f t="shared" si="121"/>
        <v>0.45833333333333331</v>
      </c>
      <c r="AA848">
        <f>1</f>
        <v>1</v>
      </c>
      <c r="AB848" s="1">
        <v>42823</v>
      </c>
      <c r="AC848" s="3">
        <f t="shared" si="122"/>
        <v>42795</v>
      </c>
      <c r="AD848" s="4">
        <f t="shared" si="127"/>
        <v>42823</v>
      </c>
      <c r="AE848" s="1" t="str">
        <f t="shared" si="123"/>
        <v>Wednesday</v>
      </c>
      <c r="AF848" s="2">
        <v>0.44275462962962964</v>
      </c>
      <c r="AG848" s="2">
        <f t="shared" si="124"/>
        <v>0.45833333333333331</v>
      </c>
      <c r="AH848" t="s">
        <v>27</v>
      </c>
    </row>
    <row r="849" spans="1:34" x14ac:dyDescent="0.25">
      <c r="A849">
        <v>1530544</v>
      </c>
      <c r="B849" t="s">
        <v>20</v>
      </c>
      <c r="C849" t="s">
        <v>167</v>
      </c>
      <c r="D849" t="s">
        <v>166</v>
      </c>
      <c r="E849">
        <v>7424</v>
      </c>
      <c r="F849" t="s">
        <v>23</v>
      </c>
      <c r="G849" t="s">
        <v>91</v>
      </c>
      <c r="H849">
        <v>11079</v>
      </c>
      <c r="I849" t="s">
        <v>54</v>
      </c>
      <c r="J849">
        <f>VLOOKUP(I849,Key!$A$1:$C$72,2,FALSE)</f>
        <v>43.046570000000003</v>
      </c>
      <c r="K849">
        <f>VLOOKUP(I849,Key!$A$1:$C$72,3,FALSE)</f>
        <v>-87.908720000000002</v>
      </c>
      <c r="L849" t="s">
        <v>31</v>
      </c>
      <c r="M849">
        <f>VLOOKUP(L849,Key!$A$1:$C$72,2,FALSE)</f>
        <v>43.03519</v>
      </c>
      <c r="N849">
        <f>VLOOKUP(L849,Key!$A$1:$C$72,3,FALSE)</f>
        <v>-87.907390000000007</v>
      </c>
      <c r="O849">
        <v>9</v>
      </c>
      <c r="P849">
        <v>0</v>
      </c>
      <c r="Q849">
        <v>1.4</v>
      </c>
      <c r="R849">
        <v>1.3</v>
      </c>
      <c r="S849">
        <v>54</v>
      </c>
      <c r="T849">
        <f t="shared" si="125"/>
        <v>-1</v>
      </c>
      <c r="U849" s="1">
        <v>42823</v>
      </c>
      <c r="V849" s="3">
        <f t="shared" si="119"/>
        <v>42795</v>
      </c>
      <c r="W849" s="4">
        <f t="shared" si="126"/>
        <v>42823</v>
      </c>
      <c r="X849" s="1" t="str">
        <f t="shared" si="120"/>
        <v>Wednesday</v>
      </c>
      <c r="Y849" s="2">
        <v>0.34554398148148152</v>
      </c>
      <c r="Z849" s="2">
        <f t="shared" si="121"/>
        <v>0.33333333333333331</v>
      </c>
      <c r="AA849">
        <f>1</f>
        <v>1</v>
      </c>
      <c r="AB849" s="1">
        <v>42823</v>
      </c>
      <c r="AC849" s="3">
        <f t="shared" si="122"/>
        <v>42795</v>
      </c>
      <c r="AD849" s="4">
        <f t="shared" si="127"/>
        <v>42823</v>
      </c>
      <c r="AE849" s="1" t="str">
        <f t="shared" si="123"/>
        <v>Wednesday</v>
      </c>
      <c r="AF849" s="2">
        <v>0.35150462962962964</v>
      </c>
      <c r="AG849" s="2">
        <f t="shared" si="124"/>
        <v>0.33333333333333331</v>
      </c>
      <c r="AH849" t="s">
        <v>27</v>
      </c>
    </row>
    <row r="850" spans="1:34" x14ac:dyDescent="0.25">
      <c r="A850">
        <v>1530544</v>
      </c>
      <c r="B850" t="s">
        <v>20</v>
      </c>
      <c r="C850" t="s">
        <v>167</v>
      </c>
      <c r="D850" t="s">
        <v>166</v>
      </c>
      <c r="E850">
        <v>7424</v>
      </c>
      <c r="F850" t="s">
        <v>23</v>
      </c>
      <c r="G850" t="s">
        <v>91</v>
      </c>
      <c r="H850">
        <v>175</v>
      </c>
      <c r="I850" t="s">
        <v>29</v>
      </c>
      <c r="J850">
        <f>VLOOKUP(I850,Key!$A$1:$C$72,2,FALSE)</f>
        <v>43.042490000000001</v>
      </c>
      <c r="K850">
        <f>VLOOKUP(I850,Key!$A$1:$C$72,3,FALSE)</f>
        <v>-87.909959999999998</v>
      </c>
      <c r="L850" t="s">
        <v>40</v>
      </c>
      <c r="M850">
        <f>VLOOKUP(L850,Key!$A$1:$C$72,2,FALSE)</f>
        <v>43.031480000000002</v>
      </c>
      <c r="N850">
        <f>VLOOKUP(L850,Key!$A$1:$C$72,3,FALSE)</f>
        <v>-87.908169999999998</v>
      </c>
      <c r="O850">
        <v>9</v>
      </c>
      <c r="P850">
        <v>0</v>
      </c>
      <c r="Q850">
        <v>1.4</v>
      </c>
      <c r="R850">
        <v>1.3</v>
      </c>
      <c r="S850">
        <v>54</v>
      </c>
      <c r="T850">
        <f t="shared" si="125"/>
        <v>-1</v>
      </c>
      <c r="U850" s="1">
        <v>42825</v>
      </c>
      <c r="V850" s="3">
        <f t="shared" si="119"/>
        <v>42795</v>
      </c>
      <c r="W850" s="4">
        <f t="shared" si="126"/>
        <v>42825</v>
      </c>
      <c r="X850" s="1" t="str">
        <f t="shared" si="120"/>
        <v>Friday</v>
      </c>
      <c r="Y850" s="2">
        <v>0.49968750000000001</v>
      </c>
      <c r="Z850" s="2">
        <f t="shared" si="121"/>
        <v>0.5</v>
      </c>
      <c r="AA850">
        <f>1</f>
        <v>1</v>
      </c>
      <c r="AB850" s="1">
        <v>42825</v>
      </c>
      <c r="AC850" s="3">
        <f t="shared" si="122"/>
        <v>42795</v>
      </c>
      <c r="AD850" s="4">
        <f t="shared" si="127"/>
        <v>42825</v>
      </c>
      <c r="AE850" s="1" t="str">
        <f t="shared" si="123"/>
        <v>Friday</v>
      </c>
      <c r="AF850" s="2">
        <v>0.50591435185185185</v>
      </c>
      <c r="AG850" s="2">
        <f t="shared" si="124"/>
        <v>0.5</v>
      </c>
      <c r="AH850" t="s">
        <v>27</v>
      </c>
    </row>
    <row r="851" spans="1:34" x14ac:dyDescent="0.25">
      <c r="A851">
        <v>1538823</v>
      </c>
      <c r="B851" t="s">
        <v>20</v>
      </c>
      <c r="C851" t="s">
        <v>28</v>
      </c>
      <c r="D851" t="s">
        <v>22</v>
      </c>
      <c r="E851">
        <v>53202</v>
      </c>
      <c r="F851" t="s">
        <v>23</v>
      </c>
      <c r="G851" t="s">
        <v>24</v>
      </c>
      <c r="H851">
        <v>267</v>
      </c>
      <c r="I851" t="s">
        <v>61</v>
      </c>
      <c r="J851">
        <f>VLOOKUP(I851,Key!$A$1:$C$72,2,FALSE)</f>
        <v>43.058619999999998</v>
      </c>
      <c r="K851">
        <f>VLOOKUP(I851,Key!$A$1:$C$72,3,FALSE)</f>
        <v>-87.885319999999993</v>
      </c>
      <c r="L851" t="s">
        <v>41</v>
      </c>
      <c r="M851">
        <f>VLOOKUP(L851,Key!$A$1:$C$72,2,FALSE)</f>
        <v>43.04824</v>
      </c>
      <c r="N851">
        <f>VLOOKUP(L851,Key!$A$1:$C$72,3,FALSE)</f>
        <v>-87.904970000000006</v>
      </c>
      <c r="O851">
        <v>12</v>
      </c>
      <c r="P851">
        <v>0</v>
      </c>
      <c r="Q851">
        <v>1.8</v>
      </c>
      <c r="R851">
        <v>1.7</v>
      </c>
      <c r="S851">
        <v>72</v>
      </c>
      <c r="T851">
        <f t="shared" si="125"/>
        <v>-1</v>
      </c>
      <c r="U851" s="1">
        <v>42823</v>
      </c>
      <c r="V851" s="3">
        <f t="shared" si="119"/>
        <v>42795</v>
      </c>
      <c r="W851" s="4">
        <f t="shared" si="126"/>
        <v>42823</v>
      </c>
      <c r="X851" s="1" t="str">
        <f t="shared" si="120"/>
        <v>Wednesday</v>
      </c>
      <c r="Y851" s="2">
        <v>0.81579861111111107</v>
      </c>
      <c r="Z851" s="2">
        <f t="shared" si="121"/>
        <v>0.83333333333333326</v>
      </c>
      <c r="AA851">
        <f>1</f>
        <v>1</v>
      </c>
      <c r="AB851" s="1">
        <v>42823</v>
      </c>
      <c r="AC851" s="3">
        <f t="shared" si="122"/>
        <v>42795</v>
      </c>
      <c r="AD851" s="4">
        <f t="shared" si="127"/>
        <v>42823</v>
      </c>
      <c r="AE851" s="1" t="str">
        <f t="shared" si="123"/>
        <v>Wednesday</v>
      </c>
      <c r="AF851" s="2">
        <v>0.82363425925925926</v>
      </c>
      <c r="AG851" s="2">
        <f t="shared" si="124"/>
        <v>0.83333333333333326</v>
      </c>
      <c r="AH851" t="s">
        <v>27</v>
      </c>
    </row>
    <row r="852" spans="1:34" x14ac:dyDescent="0.25">
      <c r="A852">
        <v>1546777</v>
      </c>
      <c r="B852" t="s">
        <v>20</v>
      </c>
      <c r="C852" t="s">
        <v>28</v>
      </c>
      <c r="D852" t="s">
        <v>22</v>
      </c>
      <c r="E852">
        <v>53233</v>
      </c>
      <c r="F852" t="s">
        <v>23</v>
      </c>
      <c r="G852" t="s">
        <v>107</v>
      </c>
      <c r="H852">
        <v>237</v>
      </c>
      <c r="I852" t="s">
        <v>74</v>
      </c>
      <c r="J852">
        <f>VLOOKUP(I852,Key!$A$1:$C$72,2,FALSE)</f>
        <v>43.040154000000001</v>
      </c>
      <c r="K852">
        <f>VLOOKUP(I852,Key!$A$1:$C$72,3,FALSE)</f>
        <v>-87.932113000000001</v>
      </c>
      <c r="L852" t="s">
        <v>74</v>
      </c>
      <c r="M852">
        <f>VLOOKUP(L852,Key!$A$1:$C$72,2,FALSE)</f>
        <v>43.040154000000001</v>
      </c>
      <c r="N852">
        <f>VLOOKUP(L852,Key!$A$1:$C$72,3,FALSE)</f>
        <v>-87.932113000000001</v>
      </c>
      <c r="O852">
        <v>72</v>
      </c>
      <c r="P852">
        <v>6</v>
      </c>
      <c r="Q852">
        <v>10.8</v>
      </c>
      <c r="R852">
        <v>10.3</v>
      </c>
      <c r="S852">
        <v>432</v>
      </c>
      <c r="T852">
        <f t="shared" si="125"/>
        <v>-1</v>
      </c>
      <c r="U852" s="1">
        <v>42814</v>
      </c>
      <c r="V852" s="3">
        <f t="shared" si="119"/>
        <v>42795</v>
      </c>
      <c r="W852" s="4">
        <f t="shared" si="126"/>
        <v>42814</v>
      </c>
      <c r="X852" s="1" t="str">
        <f t="shared" si="120"/>
        <v>Monday</v>
      </c>
      <c r="Y852" s="2">
        <v>0.67760416666666667</v>
      </c>
      <c r="Z852" s="2">
        <f t="shared" si="121"/>
        <v>0.66666666666666663</v>
      </c>
      <c r="AA852">
        <f>1</f>
        <v>1</v>
      </c>
      <c r="AB852" s="1">
        <v>42814</v>
      </c>
      <c r="AC852" s="3">
        <f t="shared" si="122"/>
        <v>42795</v>
      </c>
      <c r="AD852" s="4">
        <f t="shared" si="127"/>
        <v>42814</v>
      </c>
      <c r="AE852" s="1" t="str">
        <f t="shared" si="123"/>
        <v>Monday</v>
      </c>
      <c r="AF852" s="2">
        <v>0.72726851851851848</v>
      </c>
      <c r="AG852" s="2">
        <f t="shared" si="124"/>
        <v>0.70833333333333326</v>
      </c>
      <c r="AH852" t="s">
        <v>35</v>
      </c>
    </row>
    <row r="853" spans="1:34" x14ac:dyDescent="0.25">
      <c r="A853">
        <v>1555712</v>
      </c>
      <c r="B853" t="s">
        <v>20</v>
      </c>
      <c r="C853" t="s">
        <v>28</v>
      </c>
      <c r="D853" t="s">
        <v>22</v>
      </c>
      <c r="E853">
        <v>53202</v>
      </c>
      <c r="F853" t="s">
        <v>23</v>
      </c>
      <c r="G853" t="s">
        <v>24</v>
      </c>
      <c r="H853">
        <v>5430</v>
      </c>
      <c r="I853" t="s">
        <v>70</v>
      </c>
      <c r="J853">
        <f>VLOOKUP(I853,Key!$A$1:$C$72,2,FALSE)</f>
        <v>43.053040000000003</v>
      </c>
      <c r="K853">
        <f>VLOOKUP(I853,Key!$A$1:$C$72,3,FALSE)</f>
        <v>-87.897660000000002</v>
      </c>
      <c r="L853" t="s">
        <v>39</v>
      </c>
      <c r="M853">
        <f>VLOOKUP(L853,Key!$A$1:$C$72,2,FALSE)</f>
        <v>43.03913</v>
      </c>
      <c r="N853">
        <f>VLOOKUP(L853,Key!$A$1:$C$72,3,FALSE)</f>
        <v>-87.916150000000002</v>
      </c>
      <c r="O853">
        <v>14</v>
      </c>
      <c r="P853">
        <v>0</v>
      </c>
      <c r="Q853">
        <v>2.1</v>
      </c>
      <c r="R853">
        <v>2</v>
      </c>
      <c r="S853">
        <v>84</v>
      </c>
      <c r="T853">
        <f t="shared" si="125"/>
        <v>-1</v>
      </c>
      <c r="U853" s="1">
        <v>42821</v>
      </c>
      <c r="V853" s="3">
        <f t="shared" si="119"/>
        <v>42795</v>
      </c>
      <c r="W853" s="4">
        <f t="shared" si="126"/>
        <v>42821</v>
      </c>
      <c r="X853" s="1" t="str">
        <f t="shared" si="120"/>
        <v>Monday</v>
      </c>
      <c r="Y853" s="2">
        <v>0.72144675925925927</v>
      </c>
      <c r="Z853" s="2">
        <f t="shared" si="121"/>
        <v>0.70833333333333326</v>
      </c>
      <c r="AA853">
        <f>1</f>
        <v>1</v>
      </c>
      <c r="AB853" s="1">
        <v>42821</v>
      </c>
      <c r="AC853" s="3">
        <f t="shared" si="122"/>
        <v>42795</v>
      </c>
      <c r="AD853" s="4">
        <f t="shared" si="127"/>
        <v>42821</v>
      </c>
      <c r="AE853" s="1" t="str">
        <f t="shared" si="123"/>
        <v>Monday</v>
      </c>
      <c r="AF853" s="2">
        <v>0.73056712962962955</v>
      </c>
      <c r="AG853" s="2">
        <f t="shared" si="124"/>
        <v>0.75</v>
      </c>
      <c r="AH853" t="s">
        <v>27</v>
      </c>
    </row>
    <row r="854" spans="1:34" x14ac:dyDescent="0.25">
      <c r="A854">
        <v>1557091</v>
      </c>
      <c r="B854" t="s">
        <v>20</v>
      </c>
      <c r="C854" t="s">
        <v>28</v>
      </c>
      <c r="D854" t="s">
        <v>22</v>
      </c>
      <c r="E854">
        <v>53202</v>
      </c>
      <c r="F854" t="s">
        <v>23</v>
      </c>
      <c r="G854" t="s">
        <v>24</v>
      </c>
      <c r="H854">
        <v>5463</v>
      </c>
      <c r="I854" t="s">
        <v>39</v>
      </c>
      <c r="J854">
        <f>VLOOKUP(I854,Key!$A$1:$C$72,2,FALSE)</f>
        <v>43.03913</v>
      </c>
      <c r="K854">
        <f>VLOOKUP(I854,Key!$A$1:$C$72,3,FALSE)</f>
        <v>-87.916150000000002</v>
      </c>
      <c r="L854" t="s">
        <v>32</v>
      </c>
      <c r="M854">
        <f>VLOOKUP(L854,Key!$A$1:$C$72,2,FALSE)</f>
        <v>43.038719999999998</v>
      </c>
      <c r="N854">
        <f>VLOOKUP(L854,Key!$A$1:$C$72,3,FALSE)</f>
        <v>-87.905339999999995</v>
      </c>
      <c r="O854">
        <v>7</v>
      </c>
      <c r="P854">
        <v>0</v>
      </c>
      <c r="Q854">
        <v>1.1000000000000001</v>
      </c>
      <c r="R854">
        <v>1</v>
      </c>
      <c r="S854">
        <v>42</v>
      </c>
      <c r="T854">
        <f t="shared" si="125"/>
        <v>-1</v>
      </c>
      <c r="U854" s="1">
        <v>42823</v>
      </c>
      <c r="V854" s="3">
        <f t="shared" si="119"/>
        <v>42795</v>
      </c>
      <c r="W854" s="4">
        <f t="shared" si="126"/>
        <v>42823</v>
      </c>
      <c r="X854" s="1" t="str">
        <f t="shared" si="120"/>
        <v>Wednesday</v>
      </c>
      <c r="Y854" s="2">
        <v>0.61769675925925926</v>
      </c>
      <c r="Z854" s="2">
        <f t="shared" si="121"/>
        <v>0.625</v>
      </c>
      <c r="AA854">
        <f>1</f>
        <v>1</v>
      </c>
      <c r="AB854" s="1">
        <v>42823</v>
      </c>
      <c r="AC854" s="3">
        <f t="shared" si="122"/>
        <v>42795</v>
      </c>
      <c r="AD854" s="4">
        <f t="shared" si="127"/>
        <v>42823</v>
      </c>
      <c r="AE854" s="1" t="str">
        <f t="shared" si="123"/>
        <v>Wednesday</v>
      </c>
      <c r="AF854" s="2">
        <v>0.62223379629629627</v>
      </c>
      <c r="AG854" s="2">
        <f t="shared" si="124"/>
        <v>0.625</v>
      </c>
      <c r="AH854" t="s">
        <v>27</v>
      </c>
    </row>
    <row r="855" spans="1:34" x14ac:dyDescent="0.25">
      <c r="A855">
        <v>1558724</v>
      </c>
      <c r="B855" t="s">
        <v>20</v>
      </c>
      <c r="E855">
        <v>53201</v>
      </c>
      <c r="F855" t="s">
        <v>23</v>
      </c>
      <c r="G855" t="s">
        <v>91</v>
      </c>
      <c r="H855">
        <v>5537</v>
      </c>
      <c r="I855" t="s">
        <v>39</v>
      </c>
      <c r="J855">
        <f>VLOOKUP(I855,Key!$A$1:$C$72,2,FALSE)</f>
        <v>43.03913</v>
      </c>
      <c r="K855">
        <f>VLOOKUP(I855,Key!$A$1:$C$72,3,FALSE)</f>
        <v>-87.916150000000002</v>
      </c>
      <c r="L855" t="s">
        <v>64</v>
      </c>
      <c r="M855">
        <f>VLOOKUP(L855,Key!$A$1:$C$72,2,FALSE)</f>
        <v>43.049909999999997</v>
      </c>
      <c r="N855">
        <f>VLOOKUP(L855,Key!$A$1:$C$72,3,FALSE)</f>
        <v>-87.914237</v>
      </c>
      <c r="O855">
        <v>80</v>
      </c>
      <c r="P855">
        <v>0</v>
      </c>
      <c r="Q855">
        <v>12</v>
      </c>
      <c r="R855">
        <v>11.4</v>
      </c>
      <c r="S855">
        <v>480</v>
      </c>
      <c r="T855">
        <f t="shared" si="125"/>
        <v>-1</v>
      </c>
      <c r="U855" s="1">
        <v>42825</v>
      </c>
      <c r="V855" s="3">
        <f t="shared" si="119"/>
        <v>42795</v>
      </c>
      <c r="W855" s="4">
        <f t="shared" si="126"/>
        <v>42825</v>
      </c>
      <c r="X855" s="1" t="str">
        <f t="shared" si="120"/>
        <v>Friday</v>
      </c>
      <c r="Y855" s="2">
        <v>0.53410879629629626</v>
      </c>
      <c r="Z855" s="2">
        <f t="shared" si="121"/>
        <v>0.54166666666666663</v>
      </c>
      <c r="AA855">
        <f>1</f>
        <v>1</v>
      </c>
      <c r="AB855" s="1">
        <v>42825</v>
      </c>
      <c r="AC855" s="3">
        <f t="shared" si="122"/>
        <v>42795</v>
      </c>
      <c r="AD855" s="4">
        <f t="shared" si="127"/>
        <v>42825</v>
      </c>
      <c r="AE855" s="1" t="str">
        <f t="shared" si="123"/>
        <v>Friday</v>
      </c>
      <c r="AF855" s="2">
        <v>0.59016203703703707</v>
      </c>
      <c r="AG855" s="2">
        <f t="shared" si="124"/>
        <v>0.58333333333333326</v>
      </c>
      <c r="AH855" t="s">
        <v>27</v>
      </c>
    </row>
    <row r="856" spans="1:34" x14ac:dyDescent="0.25">
      <c r="A856">
        <v>1478009</v>
      </c>
      <c r="B856" t="s">
        <v>20</v>
      </c>
      <c r="C856" t="s">
        <v>28</v>
      </c>
      <c r="D856" t="s">
        <v>22</v>
      </c>
      <c r="E856">
        <v>53211</v>
      </c>
      <c r="F856" t="s">
        <v>23</v>
      </c>
      <c r="G856" t="s">
        <v>24</v>
      </c>
      <c r="H856">
        <v>5508</v>
      </c>
      <c r="I856" t="s">
        <v>77</v>
      </c>
      <c r="J856">
        <f>VLOOKUP(I856,Key!$A$1:$C$72,2,FALSE)</f>
        <v>43.074655999999997</v>
      </c>
      <c r="K856">
        <f>VLOOKUP(I856,Key!$A$1:$C$72,3,FALSE)</f>
        <v>-87.889011999999994</v>
      </c>
      <c r="L856" t="s">
        <v>77</v>
      </c>
      <c r="M856">
        <f>VLOOKUP(L856,Key!$A$1:$C$72,2,FALSE)</f>
        <v>43.074655999999997</v>
      </c>
      <c r="N856">
        <f>VLOOKUP(L856,Key!$A$1:$C$72,3,FALSE)</f>
        <v>-87.889011999999994</v>
      </c>
      <c r="O856">
        <v>2</v>
      </c>
      <c r="P856">
        <v>0</v>
      </c>
      <c r="Q856">
        <v>0.3</v>
      </c>
      <c r="R856">
        <v>0.3</v>
      </c>
      <c r="S856">
        <v>12</v>
      </c>
      <c r="T856">
        <f t="shared" si="125"/>
        <v>-1</v>
      </c>
      <c r="U856" s="1">
        <v>42824</v>
      </c>
      <c r="V856" s="3">
        <f t="shared" si="119"/>
        <v>42795</v>
      </c>
      <c r="W856" s="4">
        <f t="shared" si="126"/>
        <v>42824</v>
      </c>
      <c r="X856" s="1" t="str">
        <f t="shared" si="120"/>
        <v>Thursday</v>
      </c>
      <c r="Y856" s="2">
        <v>0.31440972222222224</v>
      </c>
      <c r="Z856" s="2">
        <f t="shared" si="121"/>
        <v>0.33333333333333331</v>
      </c>
      <c r="AA856">
        <f>1</f>
        <v>1</v>
      </c>
      <c r="AB856" s="1">
        <v>42824</v>
      </c>
      <c r="AC856" s="3">
        <f t="shared" si="122"/>
        <v>42795</v>
      </c>
      <c r="AD856" s="4">
        <f t="shared" si="127"/>
        <v>42824</v>
      </c>
      <c r="AE856" s="1" t="str">
        <f t="shared" si="123"/>
        <v>Thursday</v>
      </c>
      <c r="AF856" s="2">
        <v>0.31556712962962963</v>
      </c>
      <c r="AG856" s="2">
        <f t="shared" si="124"/>
        <v>0.33333333333333331</v>
      </c>
      <c r="AH856" t="s">
        <v>35</v>
      </c>
    </row>
    <row r="857" spans="1:34" x14ac:dyDescent="0.25">
      <c r="A857">
        <v>1251113</v>
      </c>
      <c r="B857" t="s">
        <v>20</v>
      </c>
      <c r="C857" t="s">
        <v>114</v>
      </c>
      <c r="D857" t="s">
        <v>22</v>
      </c>
      <c r="E857">
        <v>54956</v>
      </c>
      <c r="F857" t="s">
        <v>23</v>
      </c>
      <c r="G857" t="s">
        <v>96</v>
      </c>
      <c r="H857">
        <v>46</v>
      </c>
      <c r="I857" t="s">
        <v>78</v>
      </c>
      <c r="J857">
        <f>VLOOKUP(I857,Key!$A$1:$C$72,2,FALSE)</f>
        <v>43.060250000000003</v>
      </c>
      <c r="K857">
        <f>VLOOKUP(I857,Key!$A$1:$C$72,3,FALSE)</f>
        <v>-87.892169999999993</v>
      </c>
      <c r="L857" t="s">
        <v>78</v>
      </c>
      <c r="M857">
        <f>VLOOKUP(L857,Key!$A$1:$C$72,2,FALSE)</f>
        <v>43.060250000000003</v>
      </c>
      <c r="N857">
        <f>VLOOKUP(L857,Key!$A$1:$C$72,3,FALSE)</f>
        <v>-87.892169999999993</v>
      </c>
      <c r="O857">
        <v>19</v>
      </c>
      <c r="P857">
        <v>0</v>
      </c>
      <c r="Q857">
        <v>2.9</v>
      </c>
      <c r="R857">
        <v>2.7</v>
      </c>
      <c r="S857">
        <v>114</v>
      </c>
      <c r="T857">
        <f t="shared" si="125"/>
        <v>-1</v>
      </c>
      <c r="U857" s="1">
        <v>42824</v>
      </c>
      <c r="V857" s="3">
        <f t="shared" si="119"/>
        <v>42795</v>
      </c>
      <c r="W857" s="4">
        <f t="shared" si="126"/>
        <v>42824</v>
      </c>
      <c r="X857" s="1" t="str">
        <f t="shared" si="120"/>
        <v>Thursday</v>
      </c>
      <c r="Y857" s="2">
        <v>0.49802083333333336</v>
      </c>
      <c r="Z857" s="2">
        <f t="shared" si="121"/>
        <v>0.5</v>
      </c>
      <c r="AA857">
        <f>1</f>
        <v>1</v>
      </c>
      <c r="AB857" s="1">
        <v>42824</v>
      </c>
      <c r="AC857" s="3">
        <f t="shared" si="122"/>
        <v>42795</v>
      </c>
      <c r="AD857" s="4">
        <f t="shared" si="127"/>
        <v>42824</v>
      </c>
      <c r="AE857" s="1" t="str">
        <f t="shared" si="123"/>
        <v>Thursday</v>
      </c>
      <c r="AF857" s="2">
        <v>0.51115740740740734</v>
      </c>
      <c r="AG857" s="2">
        <f t="shared" si="124"/>
        <v>0.5</v>
      </c>
      <c r="AH857" t="s">
        <v>35</v>
      </c>
    </row>
    <row r="858" spans="1:34" x14ac:dyDescent="0.25">
      <c r="A858">
        <v>1328721</v>
      </c>
      <c r="B858" t="s">
        <v>20</v>
      </c>
      <c r="C858" t="s">
        <v>28</v>
      </c>
      <c r="D858" t="s">
        <v>22</v>
      </c>
      <c r="E858">
        <v>53207</v>
      </c>
      <c r="F858" t="s">
        <v>23</v>
      </c>
      <c r="G858" t="s">
        <v>24</v>
      </c>
      <c r="H858">
        <v>315</v>
      </c>
      <c r="I858" t="s">
        <v>43</v>
      </c>
      <c r="J858">
        <f>VLOOKUP(I858,Key!$A$1:$C$72,2,FALSE)</f>
        <v>43.03886</v>
      </c>
      <c r="K858">
        <f>VLOOKUP(I858,Key!$A$1:$C$72,3,FALSE)</f>
        <v>-87.902720000000002</v>
      </c>
      <c r="L858" t="s">
        <v>82</v>
      </c>
      <c r="M858">
        <f>VLOOKUP(L858,Key!$A$1:$C$72,2,FALSE)</f>
        <v>43.026229999999998</v>
      </c>
      <c r="N858">
        <f>VLOOKUP(L858,Key!$A$1:$C$72,3,FALSE)</f>
        <v>-87.912809999999993</v>
      </c>
      <c r="O858">
        <v>8</v>
      </c>
      <c r="P858">
        <v>0</v>
      </c>
      <c r="Q858">
        <v>1.2</v>
      </c>
      <c r="R858">
        <v>1.1000000000000001</v>
      </c>
      <c r="S858">
        <v>48</v>
      </c>
      <c r="T858">
        <f t="shared" si="125"/>
        <v>-1</v>
      </c>
      <c r="U858" s="1">
        <v>42824</v>
      </c>
      <c r="V858" s="3">
        <f t="shared" si="119"/>
        <v>42795</v>
      </c>
      <c r="W858" s="4">
        <f t="shared" si="126"/>
        <v>42824</v>
      </c>
      <c r="X858" s="1" t="str">
        <f t="shared" si="120"/>
        <v>Thursday</v>
      </c>
      <c r="Y858" s="2">
        <v>0.56261574074074072</v>
      </c>
      <c r="Z858" s="2">
        <f t="shared" si="121"/>
        <v>0.58333333333333326</v>
      </c>
      <c r="AA858">
        <f>1</f>
        <v>1</v>
      </c>
      <c r="AB858" s="1">
        <v>42824</v>
      </c>
      <c r="AC858" s="3">
        <f t="shared" si="122"/>
        <v>42795</v>
      </c>
      <c r="AD858" s="4">
        <f t="shared" si="127"/>
        <v>42824</v>
      </c>
      <c r="AE858" s="1" t="str">
        <f t="shared" si="123"/>
        <v>Thursday</v>
      </c>
      <c r="AF858" s="2">
        <v>0.56828703703703709</v>
      </c>
      <c r="AG858" s="2">
        <f t="shared" si="124"/>
        <v>0.58333333333333326</v>
      </c>
      <c r="AH858" t="s">
        <v>27</v>
      </c>
    </row>
    <row r="859" spans="1:34" x14ac:dyDescent="0.25">
      <c r="A859">
        <v>1260485</v>
      </c>
      <c r="B859" t="s">
        <v>20</v>
      </c>
      <c r="C859" t="s">
        <v>101</v>
      </c>
      <c r="D859" t="s">
        <v>22</v>
      </c>
      <c r="E859">
        <v>53211</v>
      </c>
      <c r="F859" t="s">
        <v>23</v>
      </c>
      <c r="G859" t="s">
        <v>24</v>
      </c>
      <c r="H859">
        <v>5421</v>
      </c>
      <c r="I859" t="s">
        <v>32</v>
      </c>
      <c r="J859">
        <f>VLOOKUP(I859,Key!$A$1:$C$72,2,FALSE)</f>
        <v>43.038719999999998</v>
      </c>
      <c r="K859">
        <f>VLOOKUP(I859,Key!$A$1:$C$72,3,FALSE)</f>
        <v>-87.905339999999995</v>
      </c>
      <c r="L859" t="s">
        <v>43</v>
      </c>
      <c r="M859">
        <f>VLOOKUP(L859,Key!$A$1:$C$72,2,FALSE)</f>
        <v>43.03886</v>
      </c>
      <c r="N859">
        <f>VLOOKUP(L859,Key!$A$1:$C$72,3,FALSE)</f>
        <v>-87.902720000000002</v>
      </c>
      <c r="O859">
        <v>1</v>
      </c>
      <c r="P859">
        <v>0</v>
      </c>
      <c r="Q859">
        <v>0.2</v>
      </c>
      <c r="R859">
        <v>0.1</v>
      </c>
      <c r="S859">
        <v>6</v>
      </c>
      <c r="T859">
        <f t="shared" si="125"/>
        <v>-1</v>
      </c>
      <c r="U859" s="1">
        <v>42824</v>
      </c>
      <c r="V859" s="3">
        <f t="shared" si="119"/>
        <v>42795</v>
      </c>
      <c r="W859" s="4">
        <f t="shared" si="126"/>
        <v>42824</v>
      </c>
      <c r="X859" s="1" t="str">
        <f t="shared" si="120"/>
        <v>Thursday</v>
      </c>
      <c r="Y859" s="2">
        <v>0.56814814814814818</v>
      </c>
      <c r="Z859" s="2">
        <f t="shared" si="121"/>
        <v>0.58333333333333326</v>
      </c>
      <c r="AA859">
        <f>1</f>
        <v>1</v>
      </c>
      <c r="AB859" s="1">
        <v>42824</v>
      </c>
      <c r="AC859" s="3">
        <f t="shared" si="122"/>
        <v>42795</v>
      </c>
      <c r="AD859" s="4">
        <f t="shared" si="127"/>
        <v>42824</v>
      </c>
      <c r="AE859" s="1" t="str">
        <f t="shared" si="123"/>
        <v>Thursday</v>
      </c>
      <c r="AF859" s="2">
        <v>0.56927083333333328</v>
      </c>
      <c r="AG859" s="2">
        <f t="shared" si="124"/>
        <v>0.58333333333333326</v>
      </c>
      <c r="AH859" t="s">
        <v>27</v>
      </c>
    </row>
    <row r="860" spans="1:34" x14ac:dyDescent="0.25">
      <c r="A860">
        <v>1538823</v>
      </c>
      <c r="B860" t="s">
        <v>20</v>
      </c>
      <c r="C860" t="s">
        <v>28</v>
      </c>
      <c r="D860" t="s">
        <v>22</v>
      </c>
      <c r="E860">
        <v>53202</v>
      </c>
      <c r="F860" t="s">
        <v>23</v>
      </c>
      <c r="G860" t="s">
        <v>24</v>
      </c>
      <c r="H860">
        <v>45</v>
      </c>
      <c r="I860" t="s">
        <v>61</v>
      </c>
      <c r="J860">
        <f>VLOOKUP(I860,Key!$A$1:$C$72,2,FALSE)</f>
        <v>43.058619999999998</v>
      </c>
      <c r="K860">
        <f>VLOOKUP(I860,Key!$A$1:$C$72,3,FALSE)</f>
        <v>-87.885319999999993</v>
      </c>
      <c r="L860" t="s">
        <v>61</v>
      </c>
      <c r="M860">
        <f>VLOOKUP(L860,Key!$A$1:$C$72,2,FALSE)</f>
        <v>43.058619999999998</v>
      </c>
      <c r="N860">
        <f>VLOOKUP(L860,Key!$A$1:$C$72,3,FALSE)</f>
        <v>-87.885319999999993</v>
      </c>
      <c r="O860">
        <v>49</v>
      </c>
      <c r="P860">
        <v>0</v>
      </c>
      <c r="Q860">
        <v>7.4</v>
      </c>
      <c r="R860">
        <v>7</v>
      </c>
      <c r="S860">
        <v>294</v>
      </c>
      <c r="T860">
        <f t="shared" si="125"/>
        <v>-1</v>
      </c>
      <c r="U860" s="1">
        <v>42824</v>
      </c>
      <c r="V860" s="3">
        <f t="shared" si="119"/>
        <v>42795</v>
      </c>
      <c r="W860" s="4">
        <f t="shared" si="126"/>
        <v>42824</v>
      </c>
      <c r="X860" s="1" t="str">
        <f t="shared" si="120"/>
        <v>Thursday</v>
      </c>
      <c r="Y860" s="2">
        <v>0.70599537037037041</v>
      </c>
      <c r="Z860" s="2">
        <f t="shared" si="121"/>
        <v>0.70833333333333326</v>
      </c>
      <c r="AA860">
        <f>1</f>
        <v>1</v>
      </c>
      <c r="AB860" s="1">
        <v>42824</v>
      </c>
      <c r="AC860" s="3">
        <f t="shared" si="122"/>
        <v>42795</v>
      </c>
      <c r="AD860" s="4">
        <f t="shared" si="127"/>
        <v>42824</v>
      </c>
      <c r="AE860" s="1" t="str">
        <f t="shared" si="123"/>
        <v>Thursday</v>
      </c>
      <c r="AF860" s="2">
        <v>0.74017361111111113</v>
      </c>
      <c r="AG860" s="2">
        <f t="shared" si="124"/>
        <v>0.75</v>
      </c>
      <c r="AH860" t="s">
        <v>35</v>
      </c>
    </row>
    <row r="861" spans="1:34" x14ac:dyDescent="0.25">
      <c r="A861">
        <v>1328721</v>
      </c>
      <c r="B861" t="s">
        <v>20</v>
      </c>
      <c r="C861" t="s">
        <v>28</v>
      </c>
      <c r="D861" t="s">
        <v>22</v>
      </c>
      <c r="E861">
        <v>53207</v>
      </c>
      <c r="F861" t="s">
        <v>23</v>
      </c>
      <c r="G861" t="s">
        <v>24</v>
      </c>
      <c r="H861">
        <v>997</v>
      </c>
      <c r="I861" t="s">
        <v>82</v>
      </c>
      <c r="J861">
        <f>VLOOKUP(I861,Key!$A$1:$C$72,2,FALSE)</f>
        <v>43.026229999999998</v>
      </c>
      <c r="K861">
        <f>VLOOKUP(I861,Key!$A$1:$C$72,3,FALSE)</f>
        <v>-87.912809999999993</v>
      </c>
      <c r="L861" t="s">
        <v>36</v>
      </c>
      <c r="M861">
        <f>VLOOKUP(L861,Key!$A$1:$C$72,2,FALSE)</f>
        <v>43.038580000000003</v>
      </c>
      <c r="N861">
        <f>VLOOKUP(L861,Key!$A$1:$C$72,3,FALSE)</f>
        <v>-87.90934</v>
      </c>
      <c r="O861">
        <v>7</v>
      </c>
      <c r="P861">
        <v>0</v>
      </c>
      <c r="Q861">
        <v>1.1000000000000001</v>
      </c>
      <c r="R861">
        <v>1</v>
      </c>
      <c r="S861">
        <v>42</v>
      </c>
      <c r="T861">
        <f t="shared" si="125"/>
        <v>-1</v>
      </c>
      <c r="U861" s="1">
        <v>42824</v>
      </c>
      <c r="V861" s="3">
        <f t="shared" si="119"/>
        <v>42795</v>
      </c>
      <c r="W861" s="4">
        <f t="shared" si="126"/>
        <v>42824</v>
      </c>
      <c r="X861" s="1" t="str">
        <f t="shared" si="120"/>
        <v>Thursday</v>
      </c>
      <c r="Y861" s="2">
        <v>0.80043981481481474</v>
      </c>
      <c r="Z861" s="2">
        <f t="shared" si="121"/>
        <v>0.79166666666666663</v>
      </c>
      <c r="AA861">
        <f>1</f>
        <v>1</v>
      </c>
      <c r="AB861" s="1">
        <v>42824</v>
      </c>
      <c r="AC861" s="3">
        <f t="shared" si="122"/>
        <v>42795</v>
      </c>
      <c r="AD861" s="4">
        <f t="shared" si="127"/>
        <v>42824</v>
      </c>
      <c r="AE861" s="1" t="str">
        <f t="shared" si="123"/>
        <v>Thursday</v>
      </c>
      <c r="AF861" s="2">
        <v>0.80501157407407409</v>
      </c>
      <c r="AG861" s="2">
        <f t="shared" si="124"/>
        <v>0.79166666666666663</v>
      </c>
      <c r="AH861" t="s">
        <v>27</v>
      </c>
    </row>
    <row r="862" spans="1:34" x14ac:dyDescent="0.25">
      <c r="A862">
        <v>1357250</v>
      </c>
      <c r="B862" t="s">
        <v>20</v>
      </c>
      <c r="C862" t="s">
        <v>28</v>
      </c>
      <c r="D862" t="s">
        <v>22</v>
      </c>
      <c r="E862">
        <v>53202</v>
      </c>
      <c r="F862" t="s">
        <v>23</v>
      </c>
      <c r="G862" t="s">
        <v>24</v>
      </c>
      <c r="H862">
        <v>5469</v>
      </c>
      <c r="I862" t="s">
        <v>69</v>
      </c>
      <c r="J862">
        <f>VLOOKUP(I862,Key!$A$1:$C$72,2,FALSE)</f>
        <v>43.048200000000001</v>
      </c>
      <c r="K862">
        <f>VLOOKUP(I862,Key!$A$1:$C$72,3,FALSE)</f>
        <v>-87.900859999999994</v>
      </c>
      <c r="L862" t="s">
        <v>43</v>
      </c>
      <c r="M862">
        <f>VLOOKUP(L862,Key!$A$1:$C$72,2,FALSE)</f>
        <v>43.03886</v>
      </c>
      <c r="N862">
        <f>VLOOKUP(L862,Key!$A$1:$C$72,3,FALSE)</f>
        <v>-87.902720000000002</v>
      </c>
      <c r="O862">
        <v>5</v>
      </c>
      <c r="P862">
        <v>0</v>
      </c>
      <c r="Q862">
        <v>0.8</v>
      </c>
      <c r="R862">
        <v>0.7</v>
      </c>
      <c r="S862">
        <v>30</v>
      </c>
      <c r="T862">
        <f t="shared" si="125"/>
        <v>-1</v>
      </c>
      <c r="U862" s="1">
        <v>42825</v>
      </c>
      <c r="V862" s="3">
        <f t="shared" si="119"/>
        <v>42795</v>
      </c>
      <c r="W862" s="4">
        <f t="shared" si="126"/>
        <v>42825</v>
      </c>
      <c r="X862" s="1" t="str">
        <f t="shared" si="120"/>
        <v>Friday</v>
      </c>
      <c r="Y862" s="2">
        <v>0.36151620370370369</v>
      </c>
      <c r="Z862" s="2">
        <f t="shared" si="121"/>
        <v>0.375</v>
      </c>
      <c r="AA862">
        <f>1</f>
        <v>1</v>
      </c>
      <c r="AB862" s="1">
        <v>42825</v>
      </c>
      <c r="AC862" s="3">
        <f t="shared" si="122"/>
        <v>42795</v>
      </c>
      <c r="AD862" s="4">
        <f t="shared" si="127"/>
        <v>42825</v>
      </c>
      <c r="AE862" s="1" t="str">
        <f t="shared" si="123"/>
        <v>Friday</v>
      </c>
      <c r="AF862" s="2">
        <v>0.36511574074074077</v>
      </c>
      <c r="AG862" s="2">
        <f t="shared" si="124"/>
        <v>0.375</v>
      </c>
      <c r="AH862" t="s">
        <v>27</v>
      </c>
    </row>
    <row r="863" spans="1:34" x14ac:dyDescent="0.25">
      <c r="A863">
        <v>1010620</v>
      </c>
      <c r="B863" t="s">
        <v>20</v>
      </c>
      <c r="C863" t="s">
        <v>28</v>
      </c>
      <c r="D863" t="s">
        <v>22</v>
      </c>
      <c r="E863">
        <v>53202</v>
      </c>
      <c r="F863" t="s">
        <v>23</v>
      </c>
      <c r="G863" t="s">
        <v>24</v>
      </c>
      <c r="H863">
        <v>5573</v>
      </c>
      <c r="I863" t="s">
        <v>69</v>
      </c>
      <c r="J863">
        <f>VLOOKUP(I863,Key!$A$1:$C$72,2,FALSE)</f>
        <v>43.048200000000001</v>
      </c>
      <c r="K863">
        <f>VLOOKUP(I863,Key!$A$1:$C$72,3,FALSE)</f>
        <v>-87.900859999999994</v>
      </c>
      <c r="L863" t="s">
        <v>70</v>
      </c>
      <c r="M863">
        <f>VLOOKUP(L863,Key!$A$1:$C$72,2,FALSE)</f>
        <v>43.053040000000003</v>
      </c>
      <c r="N863">
        <f>VLOOKUP(L863,Key!$A$1:$C$72,3,FALSE)</f>
        <v>-87.897660000000002</v>
      </c>
      <c r="O863">
        <v>3</v>
      </c>
      <c r="P863">
        <v>0</v>
      </c>
      <c r="Q863">
        <v>0.5</v>
      </c>
      <c r="R863">
        <v>0.4</v>
      </c>
      <c r="S863">
        <v>18</v>
      </c>
      <c r="T863">
        <f t="shared" si="125"/>
        <v>-1</v>
      </c>
      <c r="U863" s="1">
        <v>42825</v>
      </c>
      <c r="V863" s="3">
        <f t="shared" si="119"/>
        <v>42795</v>
      </c>
      <c r="W863" s="4">
        <f t="shared" si="126"/>
        <v>42825</v>
      </c>
      <c r="X863" s="1" t="str">
        <f t="shared" si="120"/>
        <v>Friday</v>
      </c>
      <c r="Y863" s="2">
        <v>0.77464120370370371</v>
      </c>
      <c r="Z863" s="2">
        <f t="shared" si="121"/>
        <v>0.79166666666666663</v>
      </c>
      <c r="AA863">
        <f>1</f>
        <v>1</v>
      </c>
      <c r="AB863" s="1">
        <v>42825</v>
      </c>
      <c r="AC863" s="3">
        <f t="shared" si="122"/>
        <v>42795</v>
      </c>
      <c r="AD863" s="4">
        <f t="shared" si="127"/>
        <v>42825</v>
      </c>
      <c r="AE863" s="1" t="str">
        <f t="shared" si="123"/>
        <v>Friday</v>
      </c>
      <c r="AF863" s="2">
        <v>0.77692129629629625</v>
      </c>
      <c r="AG863" s="2">
        <f t="shared" si="124"/>
        <v>0.79166666666666663</v>
      </c>
      <c r="AH863" t="s">
        <v>27</v>
      </c>
    </row>
    <row r="864" spans="1:34" x14ac:dyDescent="0.25">
      <c r="A864">
        <v>783916</v>
      </c>
      <c r="B864" t="s">
        <v>20</v>
      </c>
      <c r="C864" t="s">
        <v>53</v>
      </c>
      <c r="D864" t="s">
        <v>46</v>
      </c>
      <c r="E864">
        <v>60618</v>
      </c>
      <c r="F864" t="s">
        <v>23</v>
      </c>
      <c r="G864" t="s">
        <v>24</v>
      </c>
      <c r="H864">
        <v>978</v>
      </c>
      <c r="I864" t="s">
        <v>43</v>
      </c>
      <c r="J864">
        <f>VLOOKUP(I864,Key!$A$1:$C$72,2,FALSE)</f>
        <v>43.03886</v>
      </c>
      <c r="K864">
        <f>VLOOKUP(I864,Key!$A$1:$C$72,3,FALSE)</f>
        <v>-87.902720000000002</v>
      </c>
      <c r="L864" t="s">
        <v>43</v>
      </c>
      <c r="M864">
        <f>VLOOKUP(L864,Key!$A$1:$C$72,2,FALSE)</f>
        <v>43.03886</v>
      </c>
      <c r="N864">
        <f>VLOOKUP(L864,Key!$A$1:$C$72,3,FALSE)</f>
        <v>-87.902720000000002</v>
      </c>
      <c r="O864">
        <v>15</v>
      </c>
      <c r="P864">
        <v>0</v>
      </c>
      <c r="Q864">
        <v>2.2999999999999998</v>
      </c>
      <c r="R864">
        <v>2.1</v>
      </c>
      <c r="S864">
        <v>90</v>
      </c>
      <c r="T864">
        <f t="shared" si="125"/>
        <v>-1</v>
      </c>
      <c r="U864" s="1">
        <v>42795</v>
      </c>
      <c r="V864" s="3">
        <f t="shared" si="119"/>
        <v>42795</v>
      </c>
      <c r="W864" s="4">
        <f t="shared" si="126"/>
        <v>42795</v>
      </c>
      <c r="X864" s="1" t="str">
        <f t="shared" si="120"/>
        <v>Wednesday</v>
      </c>
      <c r="Y864" s="2">
        <v>0.29381944444444447</v>
      </c>
      <c r="Z864" s="2">
        <f t="shared" si="121"/>
        <v>0.29166666666666663</v>
      </c>
      <c r="AA864">
        <f>1</f>
        <v>1</v>
      </c>
      <c r="AB864" s="1">
        <v>42795</v>
      </c>
      <c r="AC864" s="3">
        <f t="shared" si="122"/>
        <v>42795</v>
      </c>
      <c r="AD864" s="4">
        <f t="shared" si="127"/>
        <v>42795</v>
      </c>
      <c r="AE864" s="1" t="str">
        <f t="shared" si="123"/>
        <v>Wednesday</v>
      </c>
      <c r="AF864" s="2">
        <v>0.30481481481481482</v>
      </c>
      <c r="AG864" s="2">
        <f t="shared" si="124"/>
        <v>0.29166666666666663</v>
      </c>
      <c r="AH864" t="s">
        <v>35</v>
      </c>
    </row>
    <row r="865" spans="1:34" x14ac:dyDescent="0.25">
      <c r="A865">
        <v>1137916</v>
      </c>
      <c r="B865" t="s">
        <v>20</v>
      </c>
      <c r="C865" t="s">
        <v>99</v>
      </c>
      <c r="D865" t="s">
        <v>22</v>
      </c>
      <c r="E865">
        <v>53202</v>
      </c>
      <c r="F865" t="s">
        <v>23</v>
      </c>
      <c r="G865" t="s">
        <v>24</v>
      </c>
      <c r="H865">
        <v>21</v>
      </c>
      <c r="I865" t="s">
        <v>80</v>
      </c>
      <c r="J865">
        <f>VLOOKUP(I865,Key!$A$1:$C$72,2,FALSE)</f>
        <v>43.052460000000004</v>
      </c>
      <c r="K865">
        <f>VLOOKUP(I865,Key!$A$1:$C$72,3,FALSE)</f>
        <v>-87.891000000000005</v>
      </c>
      <c r="L865" t="s">
        <v>43</v>
      </c>
      <c r="M865">
        <f>VLOOKUP(L865,Key!$A$1:$C$72,2,FALSE)</f>
        <v>43.03886</v>
      </c>
      <c r="N865">
        <f>VLOOKUP(L865,Key!$A$1:$C$72,3,FALSE)</f>
        <v>-87.902720000000002</v>
      </c>
      <c r="O865">
        <v>7</v>
      </c>
      <c r="P865">
        <v>0</v>
      </c>
      <c r="Q865">
        <v>1.1000000000000001</v>
      </c>
      <c r="R865">
        <v>1</v>
      </c>
      <c r="S865">
        <v>42</v>
      </c>
      <c r="T865">
        <f t="shared" si="125"/>
        <v>-1</v>
      </c>
      <c r="U865" s="1">
        <v>42795</v>
      </c>
      <c r="V865" s="3">
        <f t="shared" si="119"/>
        <v>42795</v>
      </c>
      <c r="W865" s="4">
        <f t="shared" si="126"/>
        <v>42795</v>
      </c>
      <c r="X865" s="1" t="str">
        <f t="shared" si="120"/>
        <v>Wednesday</v>
      </c>
      <c r="Y865" s="2">
        <v>0.31659722222222225</v>
      </c>
      <c r="Z865" s="2">
        <f t="shared" si="121"/>
        <v>0.33333333333333331</v>
      </c>
      <c r="AA865">
        <f>1</f>
        <v>1</v>
      </c>
      <c r="AB865" s="1">
        <v>42795</v>
      </c>
      <c r="AC865" s="3">
        <f t="shared" si="122"/>
        <v>42795</v>
      </c>
      <c r="AD865" s="4">
        <f t="shared" si="127"/>
        <v>42795</v>
      </c>
      <c r="AE865" s="1" t="str">
        <f t="shared" si="123"/>
        <v>Wednesday</v>
      </c>
      <c r="AF865" s="2">
        <v>0.3208449074074074</v>
      </c>
      <c r="AG865" s="2">
        <f t="shared" si="124"/>
        <v>0.33333333333333331</v>
      </c>
      <c r="AH865" t="s">
        <v>27</v>
      </c>
    </row>
    <row r="866" spans="1:34" x14ac:dyDescent="0.25">
      <c r="A866">
        <v>1102286</v>
      </c>
      <c r="B866" t="s">
        <v>20</v>
      </c>
      <c r="C866" t="s">
        <v>98</v>
      </c>
      <c r="D866" t="s">
        <v>22</v>
      </c>
      <c r="E866">
        <v>53717</v>
      </c>
      <c r="F866" t="s">
        <v>23</v>
      </c>
      <c r="G866" t="s">
        <v>91</v>
      </c>
      <c r="H866">
        <v>11068</v>
      </c>
      <c r="I866" t="s">
        <v>72</v>
      </c>
      <c r="J866">
        <f>VLOOKUP(I866,Key!$A$1:$C$72,2,FALSE)</f>
        <v>43.02948</v>
      </c>
      <c r="K866">
        <f>VLOOKUP(I866,Key!$A$1:$C$72,3,FALSE)</f>
        <v>-87.912819999999996</v>
      </c>
      <c r="L866" t="s">
        <v>36</v>
      </c>
      <c r="M866">
        <f>VLOOKUP(L866,Key!$A$1:$C$72,2,FALSE)</f>
        <v>43.038580000000003</v>
      </c>
      <c r="N866">
        <f>VLOOKUP(L866,Key!$A$1:$C$72,3,FALSE)</f>
        <v>-87.90934</v>
      </c>
      <c r="O866">
        <v>7</v>
      </c>
      <c r="P866">
        <v>0</v>
      </c>
      <c r="Q866">
        <v>1.1000000000000001</v>
      </c>
      <c r="R866">
        <v>1</v>
      </c>
      <c r="S866">
        <v>42</v>
      </c>
      <c r="T866">
        <f t="shared" si="125"/>
        <v>-1</v>
      </c>
      <c r="U866" s="1">
        <v>42795</v>
      </c>
      <c r="V866" s="3">
        <f t="shared" si="119"/>
        <v>42795</v>
      </c>
      <c r="W866" s="4">
        <f t="shared" si="126"/>
        <v>42795</v>
      </c>
      <c r="X866" s="1" t="str">
        <f t="shared" si="120"/>
        <v>Wednesday</v>
      </c>
      <c r="Y866" s="2">
        <v>0.32423611111111111</v>
      </c>
      <c r="Z866" s="2">
        <f t="shared" si="121"/>
        <v>0.33333333333333331</v>
      </c>
      <c r="AA866">
        <f>1</f>
        <v>1</v>
      </c>
      <c r="AB866" s="1">
        <v>42795</v>
      </c>
      <c r="AC866" s="3">
        <f t="shared" si="122"/>
        <v>42795</v>
      </c>
      <c r="AD866" s="4">
        <f t="shared" si="127"/>
        <v>42795</v>
      </c>
      <c r="AE866" s="1" t="str">
        <f t="shared" si="123"/>
        <v>Wednesday</v>
      </c>
      <c r="AF866" s="2">
        <v>0.32913194444444444</v>
      </c>
      <c r="AG866" s="2">
        <f t="shared" si="124"/>
        <v>0.33333333333333331</v>
      </c>
      <c r="AH866" t="s">
        <v>27</v>
      </c>
    </row>
    <row r="867" spans="1:34" x14ac:dyDescent="0.25">
      <c r="A867">
        <v>1328721</v>
      </c>
      <c r="B867" t="s">
        <v>20</v>
      </c>
      <c r="C867" t="s">
        <v>28</v>
      </c>
      <c r="D867" t="s">
        <v>22</v>
      </c>
      <c r="E867">
        <v>53207</v>
      </c>
      <c r="F867" t="s">
        <v>23</v>
      </c>
      <c r="G867" t="s">
        <v>24</v>
      </c>
      <c r="H867">
        <v>997</v>
      </c>
      <c r="I867" t="s">
        <v>82</v>
      </c>
      <c r="J867">
        <f>VLOOKUP(I867,Key!$A$1:$C$72,2,FALSE)</f>
        <v>43.026229999999998</v>
      </c>
      <c r="K867">
        <f>VLOOKUP(I867,Key!$A$1:$C$72,3,FALSE)</f>
        <v>-87.912809999999993</v>
      </c>
      <c r="L867" t="s">
        <v>43</v>
      </c>
      <c r="M867">
        <f>VLOOKUP(L867,Key!$A$1:$C$72,2,FALSE)</f>
        <v>43.03886</v>
      </c>
      <c r="N867">
        <f>VLOOKUP(L867,Key!$A$1:$C$72,3,FALSE)</f>
        <v>-87.902720000000002</v>
      </c>
      <c r="O867">
        <v>7</v>
      </c>
      <c r="P867">
        <v>0</v>
      </c>
      <c r="Q867">
        <v>1.1000000000000001</v>
      </c>
      <c r="R867">
        <v>1</v>
      </c>
      <c r="S867">
        <v>42</v>
      </c>
      <c r="T867">
        <f t="shared" si="125"/>
        <v>-1</v>
      </c>
      <c r="U867" s="1">
        <v>42795</v>
      </c>
      <c r="V867" s="3">
        <f t="shared" si="119"/>
        <v>42795</v>
      </c>
      <c r="W867" s="4">
        <f t="shared" si="126"/>
        <v>42795</v>
      </c>
      <c r="X867" s="1" t="str">
        <f t="shared" si="120"/>
        <v>Wednesday</v>
      </c>
      <c r="Y867" s="2">
        <v>0.61753472222222217</v>
      </c>
      <c r="Z867" s="2">
        <f t="shared" si="121"/>
        <v>0.625</v>
      </c>
      <c r="AA867">
        <f>1</f>
        <v>1</v>
      </c>
      <c r="AB867" s="1">
        <v>42795</v>
      </c>
      <c r="AC867" s="3">
        <f t="shared" si="122"/>
        <v>42795</v>
      </c>
      <c r="AD867" s="4">
        <f t="shared" si="127"/>
        <v>42795</v>
      </c>
      <c r="AE867" s="1" t="str">
        <f t="shared" si="123"/>
        <v>Wednesday</v>
      </c>
      <c r="AF867" s="2">
        <v>0.62232638888888892</v>
      </c>
      <c r="AG867" s="2">
        <f t="shared" si="124"/>
        <v>0.625</v>
      </c>
      <c r="AH867" t="s">
        <v>27</v>
      </c>
    </row>
    <row r="868" spans="1:34" x14ac:dyDescent="0.25">
      <c r="A868">
        <v>1088320</v>
      </c>
      <c r="B868" t="s">
        <v>20</v>
      </c>
      <c r="C868" t="s">
        <v>95</v>
      </c>
      <c r="D868" t="s">
        <v>22</v>
      </c>
      <c r="E868">
        <v>53202</v>
      </c>
      <c r="F868" t="s">
        <v>23</v>
      </c>
      <c r="G868" t="s">
        <v>24</v>
      </c>
      <c r="H868">
        <v>38</v>
      </c>
      <c r="I868" t="s">
        <v>43</v>
      </c>
      <c r="J868">
        <f>VLOOKUP(I868,Key!$A$1:$C$72,2,FALSE)</f>
        <v>43.03886</v>
      </c>
      <c r="K868">
        <f>VLOOKUP(I868,Key!$A$1:$C$72,3,FALSE)</f>
        <v>-87.902720000000002</v>
      </c>
      <c r="L868" t="s">
        <v>70</v>
      </c>
      <c r="M868">
        <f>VLOOKUP(L868,Key!$A$1:$C$72,2,FALSE)</f>
        <v>43.053040000000003</v>
      </c>
      <c r="N868">
        <f>VLOOKUP(L868,Key!$A$1:$C$72,3,FALSE)</f>
        <v>-87.897660000000002</v>
      </c>
      <c r="O868">
        <v>10</v>
      </c>
      <c r="P868">
        <v>0</v>
      </c>
      <c r="Q868">
        <v>1.5</v>
      </c>
      <c r="R868">
        <v>1.4</v>
      </c>
      <c r="S868">
        <v>60</v>
      </c>
      <c r="T868">
        <f t="shared" si="125"/>
        <v>-1</v>
      </c>
      <c r="U868" s="1">
        <v>42795</v>
      </c>
      <c r="V868" s="3">
        <f t="shared" si="119"/>
        <v>42795</v>
      </c>
      <c r="W868" s="4">
        <f t="shared" si="126"/>
        <v>42795</v>
      </c>
      <c r="X868" s="1" t="str">
        <f t="shared" si="120"/>
        <v>Wednesday</v>
      </c>
      <c r="Y868" s="2">
        <v>0.73318287037037033</v>
      </c>
      <c r="Z868" s="2">
        <f t="shared" si="121"/>
        <v>0.75</v>
      </c>
      <c r="AA868">
        <f>1</f>
        <v>1</v>
      </c>
      <c r="AB868" s="1">
        <v>42795</v>
      </c>
      <c r="AC868" s="3">
        <f t="shared" si="122"/>
        <v>42795</v>
      </c>
      <c r="AD868" s="4">
        <f t="shared" si="127"/>
        <v>42795</v>
      </c>
      <c r="AE868" s="1" t="str">
        <f t="shared" si="123"/>
        <v>Wednesday</v>
      </c>
      <c r="AF868" s="2">
        <v>0.7400000000000001</v>
      </c>
      <c r="AG868" s="2">
        <f t="shared" si="124"/>
        <v>0.75</v>
      </c>
      <c r="AH868" t="s">
        <v>27</v>
      </c>
    </row>
    <row r="869" spans="1:34" x14ac:dyDescent="0.25">
      <c r="A869">
        <v>1249163</v>
      </c>
      <c r="B869" t="s">
        <v>20</v>
      </c>
      <c r="C869" t="s">
        <v>28</v>
      </c>
      <c r="D869" t="s">
        <v>22</v>
      </c>
      <c r="E869">
        <v>53211</v>
      </c>
      <c r="F869" t="s">
        <v>23</v>
      </c>
      <c r="G869" t="s">
        <v>96</v>
      </c>
      <c r="H869">
        <v>11082</v>
      </c>
      <c r="I869" t="s">
        <v>67</v>
      </c>
      <c r="J869">
        <f>VLOOKUP(I869,Key!$A$1:$C$72,2,FALSE)</f>
        <v>43.074890000000003</v>
      </c>
      <c r="K869">
        <f>VLOOKUP(I869,Key!$A$1:$C$72,3,FALSE)</f>
        <v>-87.882810000000006</v>
      </c>
      <c r="L869" t="s">
        <v>92</v>
      </c>
      <c r="M869">
        <f>VLOOKUP(L869,Key!$A$1:$C$72,2,FALSE)</f>
        <v>43.069021999999997</v>
      </c>
      <c r="N869">
        <f>VLOOKUP(L869,Key!$A$1:$C$72,3,FALSE)</f>
        <v>-87.887940999999998</v>
      </c>
      <c r="O869">
        <v>7</v>
      </c>
      <c r="P869">
        <v>0</v>
      </c>
      <c r="Q869">
        <v>1.1000000000000001</v>
      </c>
      <c r="R869">
        <v>1</v>
      </c>
      <c r="S869">
        <v>42</v>
      </c>
      <c r="T869">
        <f t="shared" si="125"/>
        <v>-1</v>
      </c>
      <c r="U869" s="1">
        <v>42795</v>
      </c>
      <c r="V869" s="3">
        <f t="shared" si="119"/>
        <v>42795</v>
      </c>
      <c r="W869" s="4">
        <f t="shared" si="126"/>
        <v>42795</v>
      </c>
      <c r="X869" s="1" t="str">
        <f t="shared" si="120"/>
        <v>Wednesday</v>
      </c>
      <c r="Y869" s="2">
        <v>0.74553240740740734</v>
      </c>
      <c r="Z869" s="2">
        <f t="shared" si="121"/>
        <v>0.75</v>
      </c>
      <c r="AA869">
        <f>1</f>
        <v>1</v>
      </c>
      <c r="AB869" s="1">
        <v>42795</v>
      </c>
      <c r="AC869" s="3">
        <f t="shared" si="122"/>
        <v>42795</v>
      </c>
      <c r="AD869" s="4">
        <f t="shared" si="127"/>
        <v>42795</v>
      </c>
      <c r="AE869" s="1" t="str">
        <f t="shared" si="123"/>
        <v>Wednesday</v>
      </c>
      <c r="AF869" s="2">
        <v>0.75035879629629632</v>
      </c>
      <c r="AG869" s="2">
        <f t="shared" si="124"/>
        <v>0.75</v>
      </c>
      <c r="AH869" t="s">
        <v>27</v>
      </c>
    </row>
    <row r="870" spans="1:34" x14ac:dyDescent="0.25">
      <c r="A870">
        <v>1489319</v>
      </c>
      <c r="B870" t="s">
        <v>20</v>
      </c>
      <c r="C870" t="s">
        <v>100</v>
      </c>
      <c r="D870" t="s">
        <v>22</v>
      </c>
      <c r="E870">
        <v>53045</v>
      </c>
      <c r="F870" t="s">
        <v>23</v>
      </c>
      <c r="G870" t="s">
        <v>24</v>
      </c>
      <c r="H870">
        <v>5509</v>
      </c>
      <c r="I870" t="s">
        <v>63</v>
      </c>
      <c r="J870">
        <f>VLOOKUP(I870,Key!$A$1:$C$72,2,FALSE)</f>
        <v>43.078530000000001</v>
      </c>
      <c r="K870">
        <f>VLOOKUP(I870,Key!$A$1:$C$72,3,FALSE)</f>
        <v>-87.882620000000003</v>
      </c>
      <c r="L870" t="s">
        <v>65</v>
      </c>
      <c r="M870">
        <f>VLOOKUP(L870,Key!$A$1:$C$72,2,FALSE)</f>
        <v>43.060786</v>
      </c>
      <c r="N870">
        <f>VLOOKUP(L870,Key!$A$1:$C$72,3,FALSE)</f>
        <v>-87.883825999999999</v>
      </c>
      <c r="O870">
        <v>9</v>
      </c>
      <c r="P870">
        <v>0</v>
      </c>
      <c r="Q870">
        <v>1.4</v>
      </c>
      <c r="R870">
        <v>1.3</v>
      </c>
      <c r="S870">
        <v>54</v>
      </c>
      <c r="T870">
        <f t="shared" si="125"/>
        <v>-1</v>
      </c>
      <c r="U870" s="1">
        <v>42795</v>
      </c>
      <c r="V870" s="3">
        <f t="shared" si="119"/>
        <v>42795</v>
      </c>
      <c r="W870" s="4">
        <f t="shared" si="126"/>
        <v>42795</v>
      </c>
      <c r="X870" s="1" t="str">
        <f t="shared" si="120"/>
        <v>Wednesday</v>
      </c>
      <c r="Y870" s="2">
        <v>0.77488425925925919</v>
      </c>
      <c r="Z870" s="2">
        <f t="shared" si="121"/>
        <v>0.79166666666666663</v>
      </c>
      <c r="AA870">
        <f>1</f>
        <v>1</v>
      </c>
      <c r="AB870" s="1">
        <v>42795</v>
      </c>
      <c r="AC870" s="3">
        <f t="shared" si="122"/>
        <v>42795</v>
      </c>
      <c r="AD870" s="4">
        <f t="shared" si="127"/>
        <v>42795</v>
      </c>
      <c r="AE870" s="1" t="str">
        <f t="shared" si="123"/>
        <v>Wednesday</v>
      </c>
      <c r="AF870" s="2">
        <v>0.78098379629629633</v>
      </c>
      <c r="AG870" s="2">
        <f t="shared" si="124"/>
        <v>0.79166666666666663</v>
      </c>
      <c r="AH870" t="s">
        <v>27</v>
      </c>
    </row>
    <row r="871" spans="1:34" x14ac:dyDescent="0.25">
      <c r="A871">
        <v>1523390</v>
      </c>
      <c r="B871" t="s">
        <v>20</v>
      </c>
      <c r="C871" t="s">
        <v>28</v>
      </c>
      <c r="D871" t="s">
        <v>22</v>
      </c>
      <c r="E871">
        <v>53212</v>
      </c>
      <c r="F871" t="s">
        <v>23</v>
      </c>
      <c r="G871" t="s">
        <v>107</v>
      </c>
      <c r="H871">
        <v>11085</v>
      </c>
      <c r="I871" t="s">
        <v>44</v>
      </c>
      <c r="J871">
        <f>VLOOKUP(I871,Key!$A$1:$C$72,2,FALSE)</f>
        <v>43.045712999999999</v>
      </c>
      <c r="K871">
        <f>VLOOKUP(I871,Key!$A$1:$C$72,3,FALSE)</f>
        <v>-87.899756999999994</v>
      </c>
      <c r="L871" t="s">
        <v>30</v>
      </c>
      <c r="M871">
        <f>VLOOKUP(L871,Key!$A$1:$C$72,2,FALSE)</f>
        <v>43.05847</v>
      </c>
      <c r="N871">
        <f>VLOOKUP(L871,Key!$A$1:$C$72,3,FALSE)</f>
        <v>-87.898079999999993</v>
      </c>
      <c r="O871">
        <v>5</v>
      </c>
      <c r="P871">
        <v>2</v>
      </c>
      <c r="Q871">
        <v>0.8</v>
      </c>
      <c r="R871">
        <v>0.7</v>
      </c>
      <c r="S871">
        <v>30</v>
      </c>
      <c r="T871">
        <f t="shared" si="125"/>
        <v>-1</v>
      </c>
      <c r="U871" s="1">
        <v>42795</v>
      </c>
      <c r="V871" s="3">
        <f t="shared" si="119"/>
        <v>42795</v>
      </c>
      <c r="W871" s="4">
        <f t="shared" si="126"/>
        <v>42795</v>
      </c>
      <c r="X871" s="1" t="str">
        <f t="shared" si="120"/>
        <v>Wednesday</v>
      </c>
      <c r="Y871" s="2">
        <v>0.97238425925925931</v>
      </c>
      <c r="Z871" s="2">
        <f t="shared" si="121"/>
        <v>0.95833333333333326</v>
      </c>
      <c r="AA871">
        <f>1</f>
        <v>1</v>
      </c>
      <c r="AB871" s="1">
        <v>42795</v>
      </c>
      <c r="AC871" s="3">
        <f t="shared" si="122"/>
        <v>42795</v>
      </c>
      <c r="AD871" s="4">
        <f t="shared" si="127"/>
        <v>42795</v>
      </c>
      <c r="AE871" s="1" t="str">
        <f t="shared" si="123"/>
        <v>Wednesday</v>
      </c>
      <c r="AF871" s="2">
        <v>0.97590277777777779</v>
      </c>
      <c r="AG871" s="2">
        <f t="shared" si="124"/>
        <v>0.95833333333333326</v>
      </c>
      <c r="AH871" t="s">
        <v>27</v>
      </c>
    </row>
    <row r="872" spans="1:34" x14ac:dyDescent="0.25">
      <c r="A872">
        <v>1201980</v>
      </c>
      <c r="B872" t="s">
        <v>20</v>
      </c>
      <c r="C872" t="s">
        <v>105</v>
      </c>
      <c r="D872" t="s">
        <v>22</v>
      </c>
      <c r="E872">
        <v>53121</v>
      </c>
      <c r="F872" t="s">
        <v>23</v>
      </c>
      <c r="G872" t="s">
        <v>24</v>
      </c>
      <c r="H872">
        <v>5574</v>
      </c>
      <c r="I872" t="s">
        <v>60</v>
      </c>
      <c r="J872">
        <f>VLOOKUP(I872,Key!$A$1:$C$72,2,FALSE)</f>
        <v>43.066893999999998</v>
      </c>
      <c r="K872">
        <f>VLOOKUP(I872,Key!$A$1:$C$72,3,FALSE)</f>
        <v>-87.877936000000005</v>
      </c>
      <c r="L872" t="s">
        <v>67</v>
      </c>
      <c r="M872">
        <f>VLOOKUP(L872,Key!$A$1:$C$72,2,FALSE)</f>
        <v>43.074890000000003</v>
      </c>
      <c r="N872">
        <f>VLOOKUP(L872,Key!$A$1:$C$72,3,FALSE)</f>
        <v>-87.882810000000006</v>
      </c>
      <c r="O872">
        <v>7</v>
      </c>
      <c r="P872">
        <v>0</v>
      </c>
      <c r="Q872">
        <v>1.1000000000000001</v>
      </c>
      <c r="R872">
        <v>1</v>
      </c>
      <c r="S872">
        <v>42</v>
      </c>
      <c r="T872">
        <f t="shared" si="125"/>
        <v>-1</v>
      </c>
      <c r="U872" s="1">
        <v>42796</v>
      </c>
      <c r="V872" s="3">
        <f t="shared" si="119"/>
        <v>42795</v>
      </c>
      <c r="W872" s="4">
        <f t="shared" si="126"/>
        <v>42796</v>
      </c>
      <c r="X872" s="1" t="str">
        <f t="shared" si="120"/>
        <v>Thursday</v>
      </c>
      <c r="Y872" s="2">
        <v>0.40365740740740735</v>
      </c>
      <c r="Z872" s="2">
        <f t="shared" si="121"/>
        <v>0.41666666666666663</v>
      </c>
      <c r="AA872">
        <f>1</f>
        <v>1</v>
      </c>
      <c r="AB872" s="1">
        <v>42796</v>
      </c>
      <c r="AC872" s="3">
        <f t="shared" si="122"/>
        <v>42795</v>
      </c>
      <c r="AD872" s="4">
        <f t="shared" si="127"/>
        <v>42796</v>
      </c>
      <c r="AE872" s="1" t="str">
        <f t="shared" si="123"/>
        <v>Thursday</v>
      </c>
      <c r="AF872" s="2">
        <v>0.40871527777777777</v>
      </c>
      <c r="AG872" s="2">
        <f t="shared" si="124"/>
        <v>0.41666666666666663</v>
      </c>
      <c r="AH872" t="s">
        <v>27</v>
      </c>
    </row>
    <row r="873" spans="1:34" x14ac:dyDescent="0.25">
      <c r="A873">
        <v>1249129</v>
      </c>
      <c r="B873" t="s">
        <v>20</v>
      </c>
      <c r="C873" t="s">
        <v>108</v>
      </c>
      <c r="D873" t="s">
        <v>22</v>
      </c>
      <c r="E873">
        <v>54915</v>
      </c>
      <c r="F873" t="s">
        <v>23</v>
      </c>
      <c r="G873" t="s">
        <v>96</v>
      </c>
      <c r="H873">
        <v>994</v>
      </c>
      <c r="I873" t="s">
        <v>78</v>
      </c>
      <c r="J873">
        <f>VLOOKUP(I873,Key!$A$1:$C$72,2,FALSE)</f>
        <v>43.060250000000003</v>
      </c>
      <c r="K873">
        <f>VLOOKUP(I873,Key!$A$1:$C$72,3,FALSE)</f>
        <v>-87.892169999999993</v>
      </c>
      <c r="L873" t="s">
        <v>81</v>
      </c>
      <c r="M873">
        <f>VLOOKUP(L873,Key!$A$1:$C$72,2,FALSE)</f>
        <v>43.06033</v>
      </c>
      <c r="N873">
        <f>VLOOKUP(L873,Key!$A$1:$C$72,3,FALSE)</f>
        <v>-87.89546</v>
      </c>
      <c r="O873">
        <v>1</v>
      </c>
      <c r="P873">
        <v>0</v>
      </c>
      <c r="Q873">
        <v>0.2</v>
      </c>
      <c r="R873">
        <v>0.1</v>
      </c>
      <c r="S873">
        <v>6</v>
      </c>
      <c r="T873">
        <f t="shared" si="125"/>
        <v>-1</v>
      </c>
      <c r="U873" s="1">
        <v>42796</v>
      </c>
      <c r="V873" s="3">
        <f t="shared" si="119"/>
        <v>42795</v>
      </c>
      <c r="W873" s="4">
        <f t="shared" si="126"/>
        <v>42796</v>
      </c>
      <c r="X873" s="1" t="str">
        <f t="shared" si="120"/>
        <v>Thursday</v>
      </c>
      <c r="Y873" s="2">
        <v>0.52055555555555555</v>
      </c>
      <c r="Z873" s="2">
        <f t="shared" si="121"/>
        <v>0.5</v>
      </c>
      <c r="AA873">
        <f>1</f>
        <v>1</v>
      </c>
      <c r="AB873" s="1">
        <v>42796</v>
      </c>
      <c r="AC873" s="3">
        <f t="shared" si="122"/>
        <v>42795</v>
      </c>
      <c r="AD873" s="4">
        <f t="shared" si="127"/>
        <v>42796</v>
      </c>
      <c r="AE873" s="1" t="str">
        <f t="shared" si="123"/>
        <v>Thursday</v>
      </c>
      <c r="AF873" s="2">
        <v>0.52140046296296294</v>
      </c>
      <c r="AG873" s="2">
        <f t="shared" si="124"/>
        <v>0.54166666666666663</v>
      </c>
      <c r="AH873" t="s">
        <v>27</v>
      </c>
    </row>
    <row r="874" spans="1:34" x14ac:dyDescent="0.25">
      <c r="A874">
        <v>1164700</v>
      </c>
      <c r="B874" t="s">
        <v>20</v>
      </c>
      <c r="C874" t="s">
        <v>28</v>
      </c>
      <c r="D874" t="s">
        <v>22</v>
      </c>
      <c r="E874">
        <v>53202</v>
      </c>
      <c r="F874" t="s">
        <v>23</v>
      </c>
      <c r="G874" t="s">
        <v>24</v>
      </c>
      <c r="H874">
        <v>11058</v>
      </c>
      <c r="I874" t="s">
        <v>61</v>
      </c>
      <c r="J874">
        <f>VLOOKUP(I874,Key!$A$1:$C$72,2,FALSE)</f>
        <v>43.058619999999998</v>
      </c>
      <c r="K874">
        <f>VLOOKUP(I874,Key!$A$1:$C$72,3,FALSE)</f>
        <v>-87.885319999999993</v>
      </c>
      <c r="L874" t="s">
        <v>47</v>
      </c>
      <c r="M874">
        <f>VLOOKUP(L874,Key!$A$1:$C$72,2,FALSE)</f>
        <v>43.049230000000001</v>
      </c>
      <c r="N874">
        <f>VLOOKUP(L874,Key!$A$1:$C$72,3,FALSE)</f>
        <v>-87.911940000000001</v>
      </c>
      <c r="O874">
        <v>10</v>
      </c>
      <c r="P874">
        <v>0</v>
      </c>
      <c r="Q874">
        <v>1.5</v>
      </c>
      <c r="R874">
        <v>1.4</v>
      </c>
      <c r="S874">
        <v>60</v>
      </c>
      <c r="T874">
        <f t="shared" si="125"/>
        <v>-1</v>
      </c>
      <c r="U874" s="1">
        <v>42796</v>
      </c>
      <c r="V874" s="3">
        <f t="shared" si="119"/>
        <v>42795</v>
      </c>
      <c r="W874" s="4">
        <f t="shared" si="126"/>
        <v>42796</v>
      </c>
      <c r="X874" s="1" t="str">
        <f t="shared" si="120"/>
        <v>Thursday</v>
      </c>
      <c r="Y874" s="2">
        <v>0.75815972222222217</v>
      </c>
      <c r="Z874" s="2">
        <f t="shared" si="121"/>
        <v>0.75</v>
      </c>
      <c r="AA874">
        <f>1</f>
        <v>1</v>
      </c>
      <c r="AB874" s="1">
        <v>42796</v>
      </c>
      <c r="AC874" s="3">
        <f t="shared" si="122"/>
        <v>42795</v>
      </c>
      <c r="AD874" s="4">
        <f t="shared" si="127"/>
        <v>42796</v>
      </c>
      <c r="AE874" s="1" t="str">
        <f t="shared" si="123"/>
        <v>Thursday</v>
      </c>
      <c r="AF874" s="2">
        <v>0.76472222222222219</v>
      </c>
      <c r="AG874" s="2">
        <f t="shared" si="124"/>
        <v>0.75</v>
      </c>
      <c r="AH874" t="s">
        <v>27</v>
      </c>
    </row>
    <row r="875" spans="1:34" x14ac:dyDescent="0.25">
      <c r="A875">
        <v>1357250</v>
      </c>
      <c r="B875" t="s">
        <v>20</v>
      </c>
      <c r="C875" t="s">
        <v>28</v>
      </c>
      <c r="D875" t="s">
        <v>22</v>
      </c>
      <c r="E875">
        <v>53202</v>
      </c>
      <c r="F875" t="s">
        <v>23</v>
      </c>
      <c r="G875" t="s">
        <v>24</v>
      </c>
      <c r="H875">
        <v>5</v>
      </c>
      <c r="I875" t="s">
        <v>32</v>
      </c>
      <c r="J875">
        <f>VLOOKUP(I875,Key!$A$1:$C$72,2,FALSE)</f>
        <v>43.038719999999998</v>
      </c>
      <c r="K875">
        <f>VLOOKUP(I875,Key!$A$1:$C$72,3,FALSE)</f>
        <v>-87.905339999999995</v>
      </c>
      <c r="L875" t="s">
        <v>41</v>
      </c>
      <c r="M875">
        <f>VLOOKUP(L875,Key!$A$1:$C$72,2,FALSE)</f>
        <v>43.04824</v>
      </c>
      <c r="N875">
        <f>VLOOKUP(L875,Key!$A$1:$C$72,3,FALSE)</f>
        <v>-87.904970000000006</v>
      </c>
      <c r="O875">
        <v>4</v>
      </c>
      <c r="P875">
        <v>0</v>
      </c>
      <c r="Q875">
        <v>0.6</v>
      </c>
      <c r="R875">
        <v>0.6</v>
      </c>
      <c r="S875">
        <v>24</v>
      </c>
      <c r="T875">
        <f t="shared" si="125"/>
        <v>-1</v>
      </c>
      <c r="U875" s="1">
        <v>42796</v>
      </c>
      <c r="V875" s="3">
        <f t="shared" si="119"/>
        <v>42795</v>
      </c>
      <c r="W875" s="4">
        <f t="shared" si="126"/>
        <v>42796</v>
      </c>
      <c r="X875" s="1" t="str">
        <f t="shared" si="120"/>
        <v>Thursday</v>
      </c>
      <c r="Y875" s="2">
        <v>0.85737268518518517</v>
      </c>
      <c r="Z875" s="2">
        <f t="shared" si="121"/>
        <v>0.875</v>
      </c>
      <c r="AA875">
        <f>1</f>
        <v>1</v>
      </c>
      <c r="AB875" s="1">
        <v>42796</v>
      </c>
      <c r="AC875" s="3">
        <f t="shared" si="122"/>
        <v>42795</v>
      </c>
      <c r="AD875" s="4">
        <f t="shared" si="127"/>
        <v>42796</v>
      </c>
      <c r="AE875" s="1" t="str">
        <f t="shared" si="123"/>
        <v>Thursday</v>
      </c>
      <c r="AF875" s="2">
        <v>0.86030092592592589</v>
      </c>
      <c r="AG875" s="2">
        <f t="shared" si="124"/>
        <v>0.875</v>
      </c>
      <c r="AH875" t="s">
        <v>27</v>
      </c>
    </row>
    <row r="876" spans="1:34" x14ac:dyDescent="0.25">
      <c r="A876">
        <v>1004775</v>
      </c>
      <c r="B876" t="s">
        <v>20</v>
      </c>
      <c r="C876" t="s">
        <v>28</v>
      </c>
      <c r="D876" t="s">
        <v>22</v>
      </c>
      <c r="E876">
        <v>53202</v>
      </c>
      <c r="F876" t="s">
        <v>23</v>
      </c>
      <c r="G876" t="s">
        <v>24</v>
      </c>
      <c r="H876">
        <v>182</v>
      </c>
      <c r="I876" t="s">
        <v>68</v>
      </c>
      <c r="J876">
        <f>VLOOKUP(I876,Key!$A$1:$C$72,2,FALSE)</f>
        <v>43.04804</v>
      </c>
      <c r="K876">
        <f>VLOOKUP(I876,Key!$A$1:$C$72,3,FALSE)</f>
        <v>-87.896720000000002</v>
      </c>
      <c r="L876" t="s">
        <v>41</v>
      </c>
      <c r="M876">
        <f>VLOOKUP(L876,Key!$A$1:$C$72,2,FALSE)</f>
        <v>43.04824</v>
      </c>
      <c r="N876">
        <f>VLOOKUP(L876,Key!$A$1:$C$72,3,FALSE)</f>
        <v>-87.904970000000006</v>
      </c>
      <c r="O876">
        <v>6</v>
      </c>
      <c r="P876">
        <v>0</v>
      </c>
      <c r="Q876">
        <v>0.9</v>
      </c>
      <c r="R876">
        <v>0.9</v>
      </c>
      <c r="S876">
        <v>36</v>
      </c>
      <c r="T876">
        <f t="shared" si="125"/>
        <v>-1</v>
      </c>
      <c r="U876" s="1">
        <v>42797</v>
      </c>
      <c r="V876" s="3">
        <f t="shared" si="119"/>
        <v>42795</v>
      </c>
      <c r="W876" s="4">
        <f t="shared" si="126"/>
        <v>42797</v>
      </c>
      <c r="X876" s="1" t="str">
        <f t="shared" si="120"/>
        <v>Friday</v>
      </c>
      <c r="Y876" s="2">
        <v>0.31664351851851852</v>
      </c>
      <c r="Z876" s="2">
        <f t="shared" si="121"/>
        <v>0.33333333333333331</v>
      </c>
      <c r="AA876">
        <f>1</f>
        <v>1</v>
      </c>
      <c r="AB876" s="1">
        <v>42797</v>
      </c>
      <c r="AC876" s="3">
        <f t="shared" si="122"/>
        <v>42795</v>
      </c>
      <c r="AD876" s="4">
        <f t="shared" si="127"/>
        <v>42797</v>
      </c>
      <c r="AE876" s="1" t="str">
        <f t="shared" si="123"/>
        <v>Friday</v>
      </c>
      <c r="AF876" s="2">
        <v>0.32033564814814813</v>
      </c>
      <c r="AG876" s="2">
        <f t="shared" si="124"/>
        <v>0.33333333333333331</v>
      </c>
      <c r="AH876" t="s">
        <v>27</v>
      </c>
    </row>
    <row r="877" spans="1:34" x14ac:dyDescent="0.25">
      <c r="A877">
        <v>993392</v>
      </c>
      <c r="B877" t="s">
        <v>20</v>
      </c>
      <c r="C877" t="s">
        <v>28</v>
      </c>
      <c r="D877" t="s">
        <v>22</v>
      </c>
      <c r="E877">
        <v>53211</v>
      </c>
      <c r="F877" t="s">
        <v>23</v>
      </c>
      <c r="G877" t="s">
        <v>24</v>
      </c>
      <c r="H877">
        <v>127</v>
      </c>
      <c r="I877" t="s">
        <v>63</v>
      </c>
      <c r="J877">
        <f>VLOOKUP(I877,Key!$A$1:$C$72,2,FALSE)</f>
        <v>43.078530000000001</v>
      </c>
      <c r="K877">
        <f>VLOOKUP(I877,Key!$A$1:$C$72,3,FALSE)</f>
        <v>-87.882620000000003</v>
      </c>
      <c r="L877" t="s">
        <v>77</v>
      </c>
      <c r="M877">
        <f>VLOOKUP(L877,Key!$A$1:$C$72,2,FALSE)</f>
        <v>43.074655999999997</v>
      </c>
      <c r="N877">
        <f>VLOOKUP(L877,Key!$A$1:$C$72,3,FALSE)</f>
        <v>-87.889011999999994</v>
      </c>
      <c r="O877">
        <v>6</v>
      </c>
      <c r="P877">
        <v>0</v>
      </c>
      <c r="Q877">
        <v>0.9</v>
      </c>
      <c r="R877">
        <v>0.9</v>
      </c>
      <c r="S877">
        <v>36</v>
      </c>
      <c r="T877">
        <f t="shared" si="125"/>
        <v>-1</v>
      </c>
      <c r="U877" s="1">
        <v>42797</v>
      </c>
      <c r="V877" s="3">
        <f t="shared" si="119"/>
        <v>42795</v>
      </c>
      <c r="W877" s="4">
        <f t="shared" si="126"/>
        <v>42797</v>
      </c>
      <c r="X877" s="1" t="str">
        <f t="shared" si="120"/>
        <v>Friday</v>
      </c>
      <c r="Y877" s="2">
        <v>0.61603009259259256</v>
      </c>
      <c r="Z877" s="2">
        <f t="shared" si="121"/>
        <v>0.625</v>
      </c>
      <c r="AA877">
        <f>1</f>
        <v>1</v>
      </c>
      <c r="AB877" s="1">
        <v>42797</v>
      </c>
      <c r="AC877" s="3">
        <f t="shared" si="122"/>
        <v>42795</v>
      </c>
      <c r="AD877" s="4">
        <f t="shared" si="127"/>
        <v>42797</v>
      </c>
      <c r="AE877" s="1" t="str">
        <f t="shared" si="123"/>
        <v>Friday</v>
      </c>
      <c r="AF877" s="2">
        <v>0.62019675925925932</v>
      </c>
      <c r="AG877" s="2">
        <f t="shared" si="124"/>
        <v>0.625</v>
      </c>
      <c r="AH877" t="s">
        <v>27</v>
      </c>
    </row>
    <row r="878" spans="1:34" x14ac:dyDescent="0.25">
      <c r="A878">
        <v>550946</v>
      </c>
      <c r="B878" t="s">
        <v>20</v>
      </c>
      <c r="C878" t="s">
        <v>28</v>
      </c>
      <c r="D878" t="s">
        <v>22</v>
      </c>
      <c r="E878">
        <v>53202</v>
      </c>
      <c r="F878" t="s">
        <v>23</v>
      </c>
      <c r="G878" t="s">
        <v>24</v>
      </c>
      <c r="H878">
        <v>5544</v>
      </c>
      <c r="I878" t="s">
        <v>29</v>
      </c>
      <c r="J878">
        <f>VLOOKUP(I878,Key!$A$1:$C$72,2,FALSE)</f>
        <v>43.042490000000001</v>
      </c>
      <c r="K878">
        <f>VLOOKUP(I878,Key!$A$1:$C$72,3,FALSE)</f>
        <v>-87.909959999999998</v>
      </c>
      <c r="L878" t="s">
        <v>31</v>
      </c>
      <c r="M878">
        <f>VLOOKUP(L878,Key!$A$1:$C$72,2,FALSE)</f>
        <v>43.03519</v>
      </c>
      <c r="N878">
        <f>VLOOKUP(L878,Key!$A$1:$C$72,3,FALSE)</f>
        <v>-87.907390000000007</v>
      </c>
      <c r="O878">
        <v>6</v>
      </c>
      <c r="P878">
        <v>0</v>
      </c>
      <c r="Q878">
        <v>0.9</v>
      </c>
      <c r="R878">
        <v>0.9</v>
      </c>
      <c r="S878">
        <v>36</v>
      </c>
      <c r="T878">
        <f t="shared" si="125"/>
        <v>-1</v>
      </c>
      <c r="U878" s="1">
        <v>42797</v>
      </c>
      <c r="V878" s="3">
        <f t="shared" si="119"/>
        <v>42795</v>
      </c>
      <c r="W878" s="4">
        <f t="shared" si="126"/>
        <v>42797</v>
      </c>
      <c r="X878" s="1" t="str">
        <f t="shared" si="120"/>
        <v>Friday</v>
      </c>
      <c r="Y878" s="2">
        <v>0.76005787037037031</v>
      </c>
      <c r="Z878" s="2">
        <f t="shared" si="121"/>
        <v>0.75</v>
      </c>
      <c r="AA878">
        <f>1</f>
        <v>1</v>
      </c>
      <c r="AB878" s="1">
        <v>42797</v>
      </c>
      <c r="AC878" s="3">
        <f t="shared" si="122"/>
        <v>42795</v>
      </c>
      <c r="AD878" s="4">
        <f t="shared" si="127"/>
        <v>42797</v>
      </c>
      <c r="AE878" s="1" t="str">
        <f t="shared" si="123"/>
        <v>Friday</v>
      </c>
      <c r="AF878" s="2">
        <v>0.76449074074074075</v>
      </c>
      <c r="AG878" s="2">
        <f t="shared" si="124"/>
        <v>0.75</v>
      </c>
      <c r="AH878" t="s">
        <v>27</v>
      </c>
    </row>
    <row r="879" spans="1:34" x14ac:dyDescent="0.25">
      <c r="A879">
        <v>1357250</v>
      </c>
      <c r="B879" t="s">
        <v>20</v>
      </c>
      <c r="C879" t="s">
        <v>28</v>
      </c>
      <c r="D879" t="s">
        <v>22</v>
      </c>
      <c r="E879">
        <v>53202</v>
      </c>
      <c r="F879" t="s">
        <v>23</v>
      </c>
      <c r="G879" t="s">
        <v>24</v>
      </c>
      <c r="H879">
        <v>274</v>
      </c>
      <c r="I879" t="s">
        <v>32</v>
      </c>
      <c r="J879">
        <f>VLOOKUP(I879,Key!$A$1:$C$72,2,FALSE)</f>
        <v>43.038719999999998</v>
      </c>
      <c r="K879">
        <f>VLOOKUP(I879,Key!$A$1:$C$72,3,FALSE)</f>
        <v>-87.905339999999995</v>
      </c>
      <c r="L879" t="s">
        <v>41</v>
      </c>
      <c r="M879">
        <f>VLOOKUP(L879,Key!$A$1:$C$72,2,FALSE)</f>
        <v>43.04824</v>
      </c>
      <c r="N879">
        <f>VLOOKUP(L879,Key!$A$1:$C$72,3,FALSE)</f>
        <v>-87.904970000000006</v>
      </c>
      <c r="O879">
        <v>4</v>
      </c>
      <c r="P879">
        <v>0</v>
      </c>
      <c r="Q879">
        <v>0.6</v>
      </c>
      <c r="R879">
        <v>0.6</v>
      </c>
      <c r="S879">
        <v>24</v>
      </c>
      <c r="T879">
        <f t="shared" si="125"/>
        <v>-1</v>
      </c>
      <c r="U879" s="1">
        <v>42797</v>
      </c>
      <c r="V879" s="3">
        <f t="shared" si="119"/>
        <v>42795</v>
      </c>
      <c r="W879" s="4">
        <f t="shared" si="126"/>
        <v>42797</v>
      </c>
      <c r="X879" s="1" t="str">
        <f t="shared" si="120"/>
        <v>Friday</v>
      </c>
      <c r="Y879" s="2">
        <v>0.86055555555555552</v>
      </c>
      <c r="Z879" s="2">
        <f t="shared" si="121"/>
        <v>0.875</v>
      </c>
      <c r="AA879">
        <f>1</f>
        <v>1</v>
      </c>
      <c r="AB879" s="1">
        <v>42797</v>
      </c>
      <c r="AC879" s="3">
        <f t="shared" si="122"/>
        <v>42795</v>
      </c>
      <c r="AD879" s="4">
        <f t="shared" si="127"/>
        <v>42797</v>
      </c>
      <c r="AE879" s="1" t="str">
        <f t="shared" si="123"/>
        <v>Friday</v>
      </c>
      <c r="AF879" s="2">
        <v>0.86370370370370375</v>
      </c>
      <c r="AG879" s="2">
        <f t="shared" si="124"/>
        <v>0.875</v>
      </c>
      <c r="AH879" t="s">
        <v>27</v>
      </c>
    </row>
    <row r="880" spans="1:34" x14ac:dyDescent="0.25">
      <c r="A880">
        <v>1276651</v>
      </c>
      <c r="B880" t="s">
        <v>20</v>
      </c>
      <c r="C880" t="s">
        <v>28</v>
      </c>
      <c r="D880" t="s">
        <v>22</v>
      </c>
      <c r="E880">
        <v>53211</v>
      </c>
      <c r="F880" t="s">
        <v>23</v>
      </c>
      <c r="G880" t="s">
        <v>24</v>
      </c>
      <c r="H880">
        <v>11105</v>
      </c>
      <c r="I880" t="s">
        <v>65</v>
      </c>
      <c r="J880">
        <f>VLOOKUP(I880,Key!$A$1:$C$72,2,FALSE)</f>
        <v>43.060786</v>
      </c>
      <c r="K880">
        <f>VLOOKUP(I880,Key!$A$1:$C$72,3,FALSE)</f>
        <v>-87.883825999999999</v>
      </c>
      <c r="L880" t="s">
        <v>87</v>
      </c>
      <c r="M880">
        <f>VLOOKUP(L880,Key!$A$1:$C$72,2,FALSE)</f>
        <v>43.077359999999999</v>
      </c>
      <c r="N880">
        <f>VLOOKUP(L880,Key!$A$1:$C$72,3,FALSE)</f>
        <v>-87.880769999999998</v>
      </c>
      <c r="O880">
        <v>10</v>
      </c>
      <c r="P880">
        <v>0</v>
      </c>
      <c r="Q880">
        <v>1.5</v>
      </c>
      <c r="R880">
        <v>1.4</v>
      </c>
      <c r="S880">
        <v>60</v>
      </c>
      <c r="T880">
        <f t="shared" si="125"/>
        <v>-1</v>
      </c>
      <c r="U880" s="1">
        <v>42798</v>
      </c>
      <c r="V880" s="3">
        <f t="shared" si="119"/>
        <v>42795</v>
      </c>
      <c r="W880" s="4">
        <f t="shared" si="126"/>
        <v>42798</v>
      </c>
      <c r="X880" s="1" t="str">
        <f t="shared" si="120"/>
        <v>Saturday</v>
      </c>
      <c r="Y880" s="2">
        <v>0.47078703703703706</v>
      </c>
      <c r="Z880" s="2">
        <f t="shared" si="121"/>
        <v>0.45833333333333331</v>
      </c>
      <c r="AA880">
        <f>1</f>
        <v>1</v>
      </c>
      <c r="AB880" s="1">
        <v>42798</v>
      </c>
      <c r="AC880" s="3">
        <f t="shared" si="122"/>
        <v>42795</v>
      </c>
      <c r="AD880" s="4">
        <f t="shared" si="127"/>
        <v>42798</v>
      </c>
      <c r="AE880" s="1" t="str">
        <f t="shared" si="123"/>
        <v>Saturday</v>
      </c>
      <c r="AF880" s="2">
        <v>0.47719907407407408</v>
      </c>
      <c r="AG880" s="2">
        <f t="shared" si="124"/>
        <v>0.45833333333333331</v>
      </c>
      <c r="AH880" t="s">
        <v>27</v>
      </c>
    </row>
    <row r="881" spans="1:34" x14ac:dyDescent="0.25">
      <c r="A881">
        <v>1373301</v>
      </c>
      <c r="B881" t="s">
        <v>20</v>
      </c>
      <c r="C881" t="s">
        <v>122</v>
      </c>
      <c r="D881" t="s">
        <v>22</v>
      </c>
      <c r="E881">
        <v>53092</v>
      </c>
      <c r="F881" t="s">
        <v>23</v>
      </c>
      <c r="G881" t="s">
        <v>24</v>
      </c>
      <c r="H881">
        <v>5534</v>
      </c>
      <c r="I881" t="s">
        <v>77</v>
      </c>
      <c r="J881">
        <f>VLOOKUP(I881,Key!$A$1:$C$72,2,FALSE)</f>
        <v>43.074655999999997</v>
      </c>
      <c r="K881">
        <f>VLOOKUP(I881,Key!$A$1:$C$72,3,FALSE)</f>
        <v>-87.889011999999994</v>
      </c>
      <c r="L881" t="s">
        <v>78</v>
      </c>
      <c r="M881">
        <f>VLOOKUP(L881,Key!$A$1:$C$72,2,FALSE)</f>
        <v>43.060250000000003</v>
      </c>
      <c r="N881">
        <f>VLOOKUP(L881,Key!$A$1:$C$72,3,FALSE)</f>
        <v>-87.892169999999993</v>
      </c>
      <c r="O881">
        <v>20</v>
      </c>
      <c r="P881">
        <v>0</v>
      </c>
      <c r="Q881">
        <v>3</v>
      </c>
      <c r="R881">
        <v>2.9</v>
      </c>
      <c r="S881">
        <v>120</v>
      </c>
      <c r="T881">
        <f t="shared" si="125"/>
        <v>-1</v>
      </c>
      <c r="U881" s="1">
        <v>42799</v>
      </c>
      <c r="V881" s="3">
        <f t="shared" si="119"/>
        <v>42795</v>
      </c>
      <c r="W881" s="4">
        <f t="shared" si="126"/>
        <v>42799</v>
      </c>
      <c r="X881" s="1" t="str">
        <f t="shared" si="120"/>
        <v>Sunday</v>
      </c>
      <c r="Y881" s="2">
        <v>7.2905092592592591E-2</v>
      </c>
      <c r="Z881" s="2">
        <f t="shared" si="121"/>
        <v>8.3333333333333329E-2</v>
      </c>
      <c r="AA881">
        <f>1</f>
        <v>1</v>
      </c>
      <c r="AB881" s="1">
        <v>42799</v>
      </c>
      <c r="AC881" s="3">
        <f t="shared" si="122"/>
        <v>42795</v>
      </c>
      <c r="AD881" s="4">
        <f t="shared" si="127"/>
        <v>42799</v>
      </c>
      <c r="AE881" s="1" t="str">
        <f t="shared" si="123"/>
        <v>Sunday</v>
      </c>
      <c r="AF881" s="2">
        <v>8.6423611111111118E-2</v>
      </c>
      <c r="AG881" s="2">
        <f t="shared" si="124"/>
        <v>8.3333333333333329E-2</v>
      </c>
      <c r="AH881" t="s">
        <v>27</v>
      </c>
    </row>
    <row r="882" spans="1:34" x14ac:dyDescent="0.25">
      <c r="A882">
        <v>1371872</v>
      </c>
      <c r="B882" t="s">
        <v>20</v>
      </c>
      <c r="C882" t="s">
        <v>21</v>
      </c>
      <c r="D882" t="s">
        <v>22</v>
      </c>
      <c r="E882">
        <v>53222</v>
      </c>
      <c r="F882" t="s">
        <v>23</v>
      </c>
      <c r="G882" t="s">
        <v>24</v>
      </c>
      <c r="H882">
        <v>17</v>
      </c>
      <c r="I882" t="s">
        <v>78</v>
      </c>
      <c r="J882">
        <f>VLOOKUP(I882,Key!$A$1:$C$72,2,FALSE)</f>
        <v>43.060250000000003</v>
      </c>
      <c r="K882">
        <f>VLOOKUP(I882,Key!$A$1:$C$72,3,FALSE)</f>
        <v>-87.892169999999993</v>
      </c>
      <c r="L882" t="s">
        <v>36</v>
      </c>
      <c r="M882">
        <f>VLOOKUP(L882,Key!$A$1:$C$72,2,FALSE)</f>
        <v>43.038580000000003</v>
      </c>
      <c r="N882">
        <f>VLOOKUP(L882,Key!$A$1:$C$72,3,FALSE)</f>
        <v>-87.90934</v>
      </c>
      <c r="O882">
        <v>25</v>
      </c>
      <c r="P882">
        <v>0</v>
      </c>
      <c r="Q882">
        <v>3.8</v>
      </c>
      <c r="R882">
        <v>3.6</v>
      </c>
      <c r="S882">
        <v>150</v>
      </c>
      <c r="T882">
        <f t="shared" si="125"/>
        <v>-1</v>
      </c>
      <c r="U882" s="1">
        <v>42799</v>
      </c>
      <c r="V882" s="3">
        <f t="shared" si="119"/>
        <v>42795</v>
      </c>
      <c r="W882" s="4">
        <f t="shared" si="126"/>
        <v>42799</v>
      </c>
      <c r="X882" s="1" t="str">
        <f t="shared" si="120"/>
        <v>Sunday</v>
      </c>
      <c r="Y882" s="2">
        <v>0.33855324074074072</v>
      </c>
      <c r="Z882" s="2">
        <f t="shared" si="121"/>
        <v>0.33333333333333331</v>
      </c>
      <c r="AA882">
        <f>1</f>
        <v>1</v>
      </c>
      <c r="AB882" s="1">
        <v>42799</v>
      </c>
      <c r="AC882" s="3">
        <f t="shared" si="122"/>
        <v>42795</v>
      </c>
      <c r="AD882" s="4">
        <f t="shared" si="127"/>
        <v>42799</v>
      </c>
      <c r="AE882" s="1" t="str">
        <f t="shared" si="123"/>
        <v>Sunday</v>
      </c>
      <c r="AF882" s="2">
        <v>0.3560532407407408</v>
      </c>
      <c r="AG882" s="2">
        <f t="shared" si="124"/>
        <v>0.375</v>
      </c>
      <c r="AH882" t="s">
        <v>27</v>
      </c>
    </row>
    <row r="883" spans="1:34" x14ac:dyDescent="0.25">
      <c r="A883">
        <v>1162897</v>
      </c>
      <c r="B883" t="s">
        <v>20</v>
      </c>
      <c r="C883" t="s">
        <v>28</v>
      </c>
      <c r="D883" t="s">
        <v>22</v>
      </c>
      <c r="E883">
        <v>53202</v>
      </c>
      <c r="F883" t="s">
        <v>23</v>
      </c>
      <c r="G883" t="s">
        <v>96</v>
      </c>
      <c r="H883">
        <v>5552</v>
      </c>
      <c r="I883" t="s">
        <v>61</v>
      </c>
      <c r="J883">
        <f>VLOOKUP(I883,Key!$A$1:$C$72,2,FALSE)</f>
        <v>43.058619999999998</v>
      </c>
      <c r="K883">
        <f>VLOOKUP(I883,Key!$A$1:$C$72,3,FALSE)</f>
        <v>-87.885319999999993</v>
      </c>
      <c r="L883" t="s">
        <v>60</v>
      </c>
      <c r="M883">
        <f>VLOOKUP(L883,Key!$A$1:$C$72,2,FALSE)</f>
        <v>43.066893999999998</v>
      </c>
      <c r="N883">
        <f>VLOOKUP(L883,Key!$A$1:$C$72,3,FALSE)</f>
        <v>-87.877936000000005</v>
      </c>
      <c r="O883">
        <v>16</v>
      </c>
      <c r="P883">
        <v>0</v>
      </c>
      <c r="Q883">
        <v>2.4</v>
      </c>
      <c r="R883">
        <v>2.2999999999999998</v>
      </c>
      <c r="S883">
        <v>96</v>
      </c>
      <c r="T883">
        <f t="shared" si="125"/>
        <v>-1</v>
      </c>
      <c r="U883" s="1">
        <v>42799</v>
      </c>
      <c r="V883" s="3">
        <f t="shared" si="119"/>
        <v>42795</v>
      </c>
      <c r="W883" s="4">
        <f t="shared" si="126"/>
        <v>42799</v>
      </c>
      <c r="X883" s="1" t="str">
        <f t="shared" si="120"/>
        <v>Sunday</v>
      </c>
      <c r="Y883" s="2">
        <v>0.49570601851851853</v>
      </c>
      <c r="Z883" s="2">
        <f t="shared" si="121"/>
        <v>0.5</v>
      </c>
      <c r="AA883">
        <f>1</f>
        <v>1</v>
      </c>
      <c r="AB883" s="1">
        <v>42799</v>
      </c>
      <c r="AC883" s="3">
        <f t="shared" si="122"/>
        <v>42795</v>
      </c>
      <c r="AD883" s="4">
        <f t="shared" si="127"/>
        <v>42799</v>
      </c>
      <c r="AE883" s="1" t="str">
        <f t="shared" si="123"/>
        <v>Sunday</v>
      </c>
      <c r="AF883" s="2">
        <v>0.50631944444444443</v>
      </c>
      <c r="AG883" s="2">
        <f t="shared" si="124"/>
        <v>0.5</v>
      </c>
      <c r="AH883" t="s">
        <v>27</v>
      </c>
    </row>
    <row r="884" spans="1:34" x14ac:dyDescent="0.25">
      <c r="A884">
        <v>1328721</v>
      </c>
      <c r="B884" t="s">
        <v>20</v>
      </c>
      <c r="C884" t="s">
        <v>28</v>
      </c>
      <c r="D884" t="s">
        <v>22</v>
      </c>
      <c r="E884">
        <v>53207</v>
      </c>
      <c r="F884" t="s">
        <v>23</v>
      </c>
      <c r="G884" t="s">
        <v>24</v>
      </c>
      <c r="H884">
        <v>2</v>
      </c>
      <c r="I884" t="s">
        <v>36</v>
      </c>
      <c r="J884">
        <f>VLOOKUP(I884,Key!$A$1:$C$72,2,FALSE)</f>
        <v>43.038580000000003</v>
      </c>
      <c r="K884">
        <f>VLOOKUP(I884,Key!$A$1:$C$72,3,FALSE)</f>
        <v>-87.90934</v>
      </c>
      <c r="L884" t="s">
        <v>72</v>
      </c>
      <c r="M884">
        <f>VLOOKUP(L884,Key!$A$1:$C$72,2,FALSE)</f>
        <v>43.02948</v>
      </c>
      <c r="N884">
        <f>VLOOKUP(L884,Key!$A$1:$C$72,3,FALSE)</f>
        <v>-87.912819999999996</v>
      </c>
      <c r="O884">
        <v>6</v>
      </c>
      <c r="P884">
        <v>0</v>
      </c>
      <c r="Q884">
        <v>0.9</v>
      </c>
      <c r="R884">
        <v>0.9</v>
      </c>
      <c r="S884">
        <v>36</v>
      </c>
      <c r="T884">
        <f t="shared" si="125"/>
        <v>-1</v>
      </c>
      <c r="U884" s="1">
        <v>42799</v>
      </c>
      <c r="V884" s="3">
        <f t="shared" si="119"/>
        <v>42795</v>
      </c>
      <c r="W884" s="4">
        <f t="shared" si="126"/>
        <v>42799</v>
      </c>
      <c r="X884" s="1" t="str">
        <f t="shared" si="120"/>
        <v>Sunday</v>
      </c>
      <c r="Y884" s="2">
        <v>0.70403935185185185</v>
      </c>
      <c r="Z884" s="2">
        <f t="shared" si="121"/>
        <v>0.70833333333333326</v>
      </c>
      <c r="AA884">
        <f>1</f>
        <v>1</v>
      </c>
      <c r="AB884" s="1">
        <v>42799</v>
      </c>
      <c r="AC884" s="3">
        <f t="shared" si="122"/>
        <v>42795</v>
      </c>
      <c r="AD884" s="4">
        <f t="shared" si="127"/>
        <v>42799</v>
      </c>
      <c r="AE884" s="1" t="str">
        <f t="shared" si="123"/>
        <v>Sunday</v>
      </c>
      <c r="AF884" s="2">
        <v>0.70813657407407404</v>
      </c>
      <c r="AG884" s="2">
        <f t="shared" si="124"/>
        <v>0.70833333333333326</v>
      </c>
      <c r="AH884" t="s">
        <v>27</v>
      </c>
    </row>
    <row r="885" spans="1:34" x14ac:dyDescent="0.25">
      <c r="A885">
        <v>1360169</v>
      </c>
      <c r="B885" t="s">
        <v>20</v>
      </c>
      <c r="C885" t="s">
        <v>105</v>
      </c>
      <c r="D885" t="s">
        <v>22</v>
      </c>
      <c r="E885">
        <v>53121</v>
      </c>
      <c r="F885" t="s">
        <v>23</v>
      </c>
      <c r="G885" t="s">
        <v>24</v>
      </c>
      <c r="H885">
        <v>5430</v>
      </c>
      <c r="I885" t="s">
        <v>81</v>
      </c>
      <c r="J885">
        <f>VLOOKUP(I885,Key!$A$1:$C$72,2,FALSE)</f>
        <v>43.06033</v>
      </c>
      <c r="K885">
        <f>VLOOKUP(I885,Key!$A$1:$C$72,3,FALSE)</f>
        <v>-87.89546</v>
      </c>
      <c r="L885" t="s">
        <v>78</v>
      </c>
      <c r="M885">
        <f>VLOOKUP(L885,Key!$A$1:$C$72,2,FALSE)</f>
        <v>43.060250000000003</v>
      </c>
      <c r="N885">
        <f>VLOOKUP(L885,Key!$A$1:$C$72,3,FALSE)</f>
        <v>-87.892169999999993</v>
      </c>
      <c r="O885">
        <v>1</v>
      </c>
      <c r="P885">
        <v>0</v>
      </c>
      <c r="Q885">
        <v>0.2</v>
      </c>
      <c r="R885">
        <v>0.1</v>
      </c>
      <c r="S885">
        <v>6</v>
      </c>
      <c r="T885">
        <f t="shared" si="125"/>
        <v>-1</v>
      </c>
      <c r="U885" s="1">
        <v>42800</v>
      </c>
      <c r="V885" s="3">
        <f t="shared" si="119"/>
        <v>42795</v>
      </c>
      <c r="W885" s="4">
        <f t="shared" si="126"/>
        <v>42800</v>
      </c>
      <c r="X885" s="1" t="str">
        <f t="shared" si="120"/>
        <v>Monday</v>
      </c>
      <c r="Y885" s="2">
        <v>3.0856481481481481E-2</v>
      </c>
      <c r="Z885" s="2">
        <f t="shared" si="121"/>
        <v>4.1666666666666664E-2</v>
      </c>
      <c r="AA885">
        <f>1</f>
        <v>1</v>
      </c>
      <c r="AB885" s="1">
        <v>42800</v>
      </c>
      <c r="AC885" s="3">
        <f t="shared" si="122"/>
        <v>42795</v>
      </c>
      <c r="AD885" s="4">
        <f t="shared" si="127"/>
        <v>42800</v>
      </c>
      <c r="AE885" s="1" t="str">
        <f t="shared" si="123"/>
        <v>Monday</v>
      </c>
      <c r="AF885" s="2">
        <v>3.1898148148148148E-2</v>
      </c>
      <c r="AG885" s="2">
        <f t="shared" si="124"/>
        <v>4.1666666666666664E-2</v>
      </c>
      <c r="AH885" t="s">
        <v>27</v>
      </c>
    </row>
    <row r="886" spans="1:34" x14ac:dyDescent="0.25">
      <c r="A886">
        <v>1518070</v>
      </c>
      <c r="B886" t="s">
        <v>20</v>
      </c>
      <c r="C886" t="s">
        <v>28</v>
      </c>
      <c r="D886" t="s">
        <v>22</v>
      </c>
      <c r="E886">
        <v>53211</v>
      </c>
      <c r="F886" t="s">
        <v>23</v>
      </c>
      <c r="G886" t="s">
        <v>91</v>
      </c>
      <c r="H886">
        <v>127</v>
      </c>
      <c r="I886" t="s">
        <v>92</v>
      </c>
      <c r="J886">
        <f>VLOOKUP(I886,Key!$A$1:$C$72,2,FALSE)</f>
        <v>43.069021999999997</v>
      </c>
      <c r="K886">
        <f>VLOOKUP(I886,Key!$A$1:$C$72,3,FALSE)</f>
        <v>-87.887940999999998</v>
      </c>
      <c r="L886" t="s">
        <v>50</v>
      </c>
      <c r="M886">
        <f>VLOOKUP(L886,Key!$A$1:$C$72,2,FALSE)</f>
        <v>43.052549999999997</v>
      </c>
      <c r="N886">
        <f>VLOOKUP(L886,Key!$A$1:$C$72,3,FALSE)</f>
        <v>-87.909329999999997</v>
      </c>
      <c r="O886">
        <v>13</v>
      </c>
      <c r="P886">
        <v>0</v>
      </c>
      <c r="Q886">
        <v>2</v>
      </c>
      <c r="R886">
        <v>1.9</v>
      </c>
      <c r="S886">
        <v>78</v>
      </c>
      <c r="T886">
        <f t="shared" si="125"/>
        <v>-1</v>
      </c>
      <c r="U886" s="1">
        <v>42800</v>
      </c>
      <c r="V886" s="3">
        <f t="shared" si="119"/>
        <v>42795</v>
      </c>
      <c r="W886" s="4">
        <f t="shared" si="126"/>
        <v>42800</v>
      </c>
      <c r="X886" s="1" t="str">
        <f t="shared" si="120"/>
        <v>Monday</v>
      </c>
      <c r="Y886" s="2">
        <v>0.3414814814814815</v>
      </c>
      <c r="Z886" s="2">
        <f t="shared" si="121"/>
        <v>0.33333333333333331</v>
      </c>
      <c r="AA886">
        <f>1</f>
        <v>1</v>
      </c>
      <c r="AB886" s="1">
        <v>42800</v>
      </c>
      <c r="AC886" s="3">
        <f t="shared" si="122"/>
        <v>42795</v>
      </c>
      <c r="AD886" s="4">
        <f t="shared" si="127"/>
        <v>42800</v>
      </c>
      <c r="AE886" s="1" t="str">
        <f t="shared" si="123"/>
        <v>Monday</v>
      </c>
      <c r="AF886" s="2">
        <v>0.3500462962962963</v>
      </c>
      <c r="AG886" s="2">
        <f t="shared" si="124"/>
        <v>0.33333333333333331</v>
      </c>
      <c r="AH886" t="s">
        <v>27</v>
      </c>
    </row>
    <row r="887" spans="1:34" x14ac:dyDescent="0.25">
      <c r="A887">
        <v>1468078</v>
      </c>
      <c r="B887" t="s">
        <v>20</v>
      </c>
      <c r="C887" t="s">
        <v>99</v>
      </c>
      <c r="D887" t="s">
        <v>22</v>
      </c>
      <c r="E887">
        <v>53209</v>
      </c>
      <c r="F887" t="s">
        <v>23</v>
      </c>
      <c r="G887" t="s">
        <v>24</v>
      </c>
      <c r="H887">
        <v>5450</v>
      </c>
      <c r="I887" t="s">
        <v>61</v>
      </c>
      <c r="J887">
        <f>VLOOKUP(I887,Key!$A$1:$C$72,2,FALSE)</f>
        <v>43.058619999999998</v>
      </c>
      <c r="K887">
        <f>VLOOKUP(I887,Key!$A$1:$C$72,3,FALSE)</f>
        <v>-87.885319999999993</v>
      </c>
      <c r="L887" t="s">
        <v>54</v>
      </c>
      <c r="M887">
        <f>VLOOKUP(L887,Key!$A$1:$C$72,2,FALSE)</f>
        <v>43.046570000000003</v>
      </c>
      <c r="N887">
        <f>VLOOKUP(L887,Key!$A$1:$C$72,3,FALSE)</f>
        <v>-87.908720000000002</v>
      </c>
      <c r="O887">
        <v>10</v>
      </c>
      <c r="P887">
        <v>0</v>
      </c>
      <c r="Q887">
        <v>1.5</v>
      </c>
      <c r="R887">
        <v>1.4</v>
      </c>
      <c r="S887">
        <v>60</v>
      </c>
      <c r="T887">
        <f t="shared" si="125"/>
        <v>-1</v>
      </c>
      <c r="U887" s="1">
        <v>42800</v>
      </c>
      <c r="V887" s="3">
        <f t="shared" si="119"/>
        <v>42795</v>
      </c>
      <c r="W887" s="4">
        <f t="shared" si="126"/>
        <v>42800</v>
      </c>
      <c r="X887" s="1" t="str">
        <f t="shared" si="120"/>
        <v>Monday</v>
      </c>
      <c r="Y887" s="2">
        <v>0.36221064814814818</v>
      </c>
      <c r="Z887" s="2">
        <f t="shared" si="121"/>
        <v>0.375</v>
      </c>
      <c r="AA887">
        <f>1</f>
        <v>1</v>
      </c>
      <c r="AB887" s="1">
        <v>42800</v>
      </c>
      <c r="AC887" s="3">
        <f t="shared" si="122"/>
        <v>42795</v>
      </c>
      <c r="AD887" s="4">
        <f t="shared" si="127"/>
        <v>42800</v>
      </c>
      <c r="AE887" s="1" t="str">
        <f t="shared" si="123"/>
        <v>Monday</v>
      </c>
      <c r="AF887" s="2">
        <v>0.36931712962962965</v>
      </c>
      <c r="AG887" s="2">
        <f t="shared" si="124"/>
        <v>0.375</v>
      </c>
      <c r="AH887" t="s">
        <v>27</v>
      </c>
    </row>
    <row r="888" spans="1:34" x14ac:dyDescent="0.25">
      <c r="A888">
        <v>1426266</v>
      </c>
      <c r="B888" t="s">
        <v>20</v>
      </c>
      <c r="C888" t="s">
        <v>28</v>
      </c>
      <c r="D888" t="s">
        <v>22</v>
      </c>
      <c r="E888">
        <v>53202</v>
      </c>
      <c r="F888" t="s">
        <v>23</v>
      </c>
      <c r="G888" t="s">
        <v>107</v>
      </c>
      <c r="H888">
        <v>77</v>
      </c>
      <c r="I888" t="s">
        <v>61</v>
      </c>
      <c r="J888">
        <f>VLOOKUP(I888,Key!$A$1:$C$72,2,FALSE)</f>
        <v>43.058619999999998</v>
      </c>
      <c r="K888">
        <f>VLOOKUP(I888,Key!$A$1:$C$72,3,FALSE)</f>
        <v>-87.885319999999993</v>
      </c>
      <c r="L888" t="s">
        <v>61</v>
      </c>
      <c r="M888">
        <f>VLOOKUP(L888,Key!$A$1:$C$72,2,FALSE)</f>
        <v>43.058619999999998</v>
      </c>
      <c r="N888">
        <f>VLOOKUP(L888,Key!$A$1:$C$72,3,FALSE)</f>
        <v>-87.885319999999993</v>
      </c>
      <c r="O888">
        <v>85</v>
      </c>
      <c r="P888">
        <v>6</v>
      </c>
      <c r="Q888">
        <v>12.8</v>
      </c>
      <c r="R888">
        <v>12.1</v>
      </c>
      <c r="S888">
        <v>510</v>
      </c>
      <c r="T888">
        <f t="shared" si="125"/>
        <v>-1</v>
      </c>
      <c r="U888" s="1">
        <v>42800</v>
      </c>
      <c r="V888" s="3">
        <f t="shared" si="119"/>
        <v>42795</v>
      </c>
      <c r="W888" s="4">
        <f t="shared" si="126"/>
        <v>42800</v>
      </c>
      <c r="X888" s="1" t="str">
        <f t="shared" si="120"/>
        <v>Monday</v>
      </c>
      <c r="Y888" s="2">
        <v>0.37180555555555556</v>
      </c>
      <c r="Z888" s="2">
        <f t="shared" si="121"/>
        <v>0.375</v>
      </c>
      <c r="AA888">
        <f>1</f>
        <v>1</v>
      </c>
      <c r="AB888" s="1">
        <v>42800</v>
      </c>
      <c r="AC888" s="3">
        <f t="shared" si="122"/>
        <v>42795</v>
      </c>
      <c r="AD888" s="4">
        <f t="shared" si="127"/>
        <v>42800</v>
      </c>
      <c r="AE888" s="1" t="str">
        <f t="shared" si="123"/>
        <v>Monday</v>
      </c>
      <c r="AF888" s="2">
        <v>0.43109953703703702</v>
      </c>
      <c r="AG888" s="2">
        <f t="shared" si="124"/>
        <v>0.41666666666666663</v>
      </c>
      <c r="AH888" t="s">
        <v>35</v>
      </c>
    </row>
    <row r="889" spans="1:34" x14ac:dyDescent="0.25">
      <c r="A889">
        <v>1528181</v>
      </c>
      <c r="B889" t="s">
        <v>20</v>
      </c>
      <c r="C889" t="s">
        <v>175</v>
      </c>
      <c r="D889" t="s">
        <v>168</v>
      </c>
      <c r="E889">
        <v>91780</v>
      </c>
      <c r="F889" t="s">
        <v>23</v>
      </c>
      <c r="G889" t="s">
        <v>107</v>
      </c>
      <c r="H889">
        <v>11138</v>
      </c>
      <c r="I889" t="s">
        <v>31</v>
      </c>
      <c r="J889">
        <f>VLOOKUP(I889,Key!$A$1:$C$72,2,FALSE)</f>
        <v>43.03519</v>
      </c>
      <c r="K889">
        <f>VLOOKUP(I889,Key!$A$1:$C$72,3,FALSE)</f>
        <v>-87.907390000000007</v>
      </c>
      <c r="L889" t="s">
        <v>43</v>
      </c>
      <c r="M889">
        <f>VLOOKUP(L889,Key!$A$1:$C$72,2,FALSE)</f>
        <v>43.03886</v>
      </c>
      <c r="N889">
        <f>VLOOKUP(L889,Key!$A$1:$C$72,3,FALSE)</f>
        <v>-87.902720000000002</v>
      </c>
      <c r="O889">
        <v>76</v>
      </c>
      <c r="P889">
        <v>6</v>
      </c>
      <c r="Q889">
        <v>11.4</v>
      </c>
      <c r="R889">
        <v>10.8</v>
      </c>
      <c r="S889">
        <v>456</v>
      </c>
      <c r="T889">
        <f t="shared" si="125"/>
        <v>-1</v>
      </c>
      <c r="U889" s="1">
        <v>42800</v>
      </c>
      <c r="V889" s="3">
        <f t="shared" si="119"/>
        <v>42795</v>
      </c>
      <c r="W889" s="4">
        <f t="shared" si="126"/>
        <v>42800</v>
      </c>
      <c r="X889" s="1" t="str">
        <f t="shared" si="120"/>
        <v>Monday</v>
      </c>
      <c r="Y889" s="2">
        <v>0.44510416666666663</v>
      </c>
      <c r="Z889" s="2">
        <f t="shared" si="121"/>
        <v>0.45833333333333331</v>
      </c>
      <c r="AA889">
        <f>1</f>
        <v>1</v>
      </c>
      <c r="AB889" s="1">
        <v>42800</v>
      </c>
      <c r="AC889" s="3">
        <f t="shared" si="122"/>
        <v>42795</v>
      </c>
      <c r="AD889" s="4">
        <f t="shared" si="127"/>
        <v>42800</v>
      </c>
      <c r="AE889" s="1" t="str">
        <f t="shared" si="123"/>
        <v>Monday</v>
      </c>
      <c r="AF889" s="2">
        <v>0.49753472222222223</v>
      </c>
      <c r="AG889" s="2">
        <f t="shared" si="124"/>
        <v>0.5</v>
      </c>
      <c r="AH889" t="s">
        <v>27</v>
      </c>
    </row>
    <row r="890" spans="1:34" x14ac:dyDescent="0.25">
      <c r="A890">
        <v>1280631</v>
      </c>
      <c r="B890" t="s">
        <v>20</v>
      </c>
      <c r="C890" t="s">
        <v>28</v>
      </c>
      <c r="D890" t="s">
        <v>22</v>
      </c>
      <c r="E890">
        <v>53202</v>
      </c>
      <c r="F890" t="s">
        <v>23</v>
      </c>
      <c r="G890" t="s">
        <v>24</v>
      </c>
      <c r="H890">
        <v>11129</v>
      </c>
      <c r="I890" t="s">
        <v>32</v>
      </c>
      <c r="J890">
        <f>VLOOKUP(I890,Key!$A$1:$C$72,2,FALSE)</f>
        <v>43.038719999999998</v>
      </c>
      <c r="K890">
        <f>VLOOKUP(I890,Key!$A$1:$C$72,3,FALSE)</f>
        <v>-87.905339999999995</v>
      </c>
      <c r="L890" t="s">
        <v>39</v>
      </c>
      <c r="M890">
        <f>VLOOKUP(L890,Key!$A$1:$C$72,2,FALSE)</f>
        <v>43.03913</v>
      </c>
      <c r="N890">
        <f>VLOOKUP(L890,Key!$A$1:$C$72,3,FALSE)</f>
        <v>-87.916150000000002</v>
      </c>
      <c r="O890">
        <v>6</v>
      </c>
      <c r="P890">
        <v>0</v>
      </c>
      <c r="Q890">
        <v>0.9</v>
      </c>
      <c r="R890">
        <v>0.9</v>
      </c>
      <c r="S890">
        <v>36</v>
      </c>
      <c r="T890">
        <f t="shared" si="125"/>
        <v>-1</v>
      </c>
      <c r="U890" s="1">
        <v>42800</v>
      </c>
      <c r="V890" s="3">
        <f t="shared" si="119"/>
        <v>42795</v>
      </c>
      <c r="W890" s="4">
        <f t="shared" si="126"/>
        <v>42800</v>
      </c>
      <c r="X890" s="1" t="str">
        <f t="shared" si="120"/>
        <v>Monday</v>
      </c>
      <c r="Y890" s="2">
        <v>0.47259259259259262</v>
      </c>
      <c r="Z890" s="2">
        <f t="shared" si="121"/>
        <v>0.45833333333333331</v>
      </c>
      <c r="AA890">
        <f>1</f>
        <v>1</v>
      </c>
      <c r="AB890" s="1">
        <v>42800</v>
      </c>
      <c r="AC890" s="3">
        <f t="shared" si="122"/>
        <v>42795</v>
      </c>
      <c r="AD890" s="4">
        <f t="shared" si="127"/>
        <v>42800</v>
      </c>
      <c r="AE890" s="1" t="str">
        <f t="shared" si="123"/>
        <v>Monday</v>
      </c>
      <c r="AF890" s="2">
        <v>0.47643518518518518</v>
      </c>
      <c r="AG890" s="2">
        <f t="shared" si="124"/>
        <v>0.45833333333333331</v>
      </c>
      <c r="AH890" t="s">
        <v>27</v>
      </c>
    </row>
    <row r="891" spans="1:34" x14ac:dyDescent="0.25">
      <c r="A891">
        <v>1494109</v>
      </c>
      <c r="B891" t="s">
        <v>20</v>
      </c>
      <c r="C891" t="s">
        <v>28</v>
      </c>
      <c r="D891" t="s">
        <v>22</v>
      </c>
      <c r="E891">
        <v>53233</v>
      </c>
      <c r="F891" t="s">
        <v>23</v>
      </c>
      <c r="G891" t="s">
        <v>24</v>
      </c>
      <c r="H891">
        <v>11168</v>
      </c>
      <c r="I891" t="s">
        <v>43</v>
      </c>
      <c r="J891">
        <f>VLOOKUP(I891,Key!$A$1:$C$72,2,FALSE)</f>
        <v>43.03886</v>
      </c>
      <c r="K891">
        <f>VLOOKUP(I891,Key!$A$1:$C$72,3,FALSE)</f>
        <v>-87.902720000000002</v>
      </c>
      <c r="L891" t="s">
        <v>73</v>
      </c>
      <c r="M891">
        <f>VLOOKUP(L891,Key!$A$1:$C$72,2,FALSE)</f>
        <v>43.040349999999997</v>
      </c>
      <c r="N891">
        <f>VLOOKUP(L891,Key!$A$1:$C$72,3,FALSE)</f>
        <v>-87.920760000000001</v>
      </c>
      <c r="O891">
        <v>6</v>
      </c>
      <c r="P891">
        <v>0</v>
      </c>
      <c r="Q891">
        <v>0.9</v>
      </c>
      <c r="R891">
        <v>0.9</v>
      </c>
      <c r="S891">
        <v>36</v>
      </c>
      <c r="T891">
        <f t="shared" si="125"/>
        <v>-1</v>
      </c>
      <c r="U891" s="1">
        <v>42800</v>
      </c>
      <c r="V891" s="3">
        <f t="shared" si="119"/>
        <v>42795</v>
      </c>
      <c r="W891" s="4">
        <f t="shared" si="126"/>
        <v>42800</v>
      </c>
      <c r="X891" s="1" t="str">
        <f t="shared" si="120"/>
        <v>Monday</v>
      </c>
      <c r="Y891" s="2">
        <v>0.49130787037037038</v>
      </c>
      <c r="Z891" s="2">
        <f t="shared" si="121"/>
        <v>0.5</v>
      </c>
      <c r="AA891">
        <f>1</f>
        <v>1</v>
      </c>
      <c r="AB891" s="1">
        <v>42800</v>
      </c>
      <c r="AC891" s="3">
        <f t="shared" si="122"/>
        <v>42795</v>
      </c>
      <c r="AD891" s="4">
        <f t="shared" si="127"/>
        <v>42800</v>
      </c>
      <c r="AE891" s="1" t="str">
        <f t="shared" si="123"/>
        <v>Monday</v>
      </c>
      <c r="AF891" s="2">
        <v>0.49557870370370366</v>
      </c>
      <c r="AG891" s="2">
        <f t="shared" si="124"/>
        <v>0.5</v>
      </c>
      <c r="AH891" t="s">
        <v>27</v>
      </c>
    </row>
    <row r="892" spans="1:34" x14ac:dyDescent="0.25">
      <c r="A892">
        <v>1010620</v>
      </c>
      <c r="B892" t="s">
        <v>20</v>
      </c>
      <c r="C892" t="s">
        <v>28</v>
      </c>
      <c r="D892" t="s">
        <v>22</v>
      </c>
      <c r="E892">
        <v>53202</v>
      </c>
      <c r="F892" t="s">
        <v>23</v>
      </c>
      <c r="G892" t="s">
        <v>24</v>
      </c>
      <c r="H892">
        <v>11084</v>
      </c>
      <c r="I892" t="s">
        <v>69</v>
      </c>
      <c r="J892">
        <f>VLOOKUP(I892,Key!$A$1:$C$72,2,FALSE)</f>
        <v>43.048200000000001</v>
      </c>
      <c r="K892">
        <f>VLOOKUP(I892,Key!$A$1:$C$72,3,FALSE)</f>
        <v>-87.900859999999994</v>
      </c>
      <c r="L892" t="s">
        <v>67</v>
      </c>
      <c r="M892">
        <f>VLOOKUP(L892,Key!$A$1:$C$72,2,FALSE)</f>
        <v>43.074890000000003</v>
      </c>
      <c r="N892">
        <f>VLOOKUP(L892,Key!$A$1:$C$72,3,FALSE)</f>
        <v>-87.882810000000006</v>
      </c>
      <c r="O892">
        <v>17</v>
      </c>
      <c r="P892">
        <v>0</v>
      </c>
      <c r="Q892">
        <v>2.6</v>
      </c>
      <c r="R892">
        <v>2.4</v>
      </c>
      <c r="S892">
        <v>102</v>
      </c>
      <c r="T892">
        <f t="shared" si="125"/>
        <v>-1</v>
      </c>
      <c r="U892" s="1">
        <v>42800</v>
      </c>
      <c r="V892" s="3">
        <f t="shared" si="119"/>
        <v>42795</v>
      </c>
      <c r="W892" s="4">
        <f t="shared" si="126"/>
        <v>42800</v>
      </c>
      <c r="X892" s="1" t="str">
        <f t="shared" si="120"/>
        <v>Monday</v>
      </c>
      <c r="Y892" s="2">
        <v>0.5154629629629629</v>
      </c>
      <c r="Z892" s="2">
        <f t="shared" si="121"/>
        <v>0.5</v>
      </c>
      <c r="AA892">
        <f>1</f>
        <v>1</v>
      </c>
      <c r="AB892" s="1">
        <v>42800</v>
      </c>
      <c r="AC892" s="3">
        <f t="shared" si="122"/>
        <v>42795</v>
      </c>
      <c r="AD892" s="4">
        <f t="shared" si="127"/>
        <v>42800</v>
      </c>
      <c r="AE892" s="1" t="str">
        <f t="shared" si="123"/>
        <v>Monday</v>
      </c>
      <c r="AF892" s="2">
        <v>0.52731481481481479</v>
      </c>
      <c r="AG892" s="2">
        <f t="shared" si="124"/>
        <v>0.54166666666666663</v>
      </c>
      <c r="AH892" t="s">
        <v>27</v>
      </c>
    </row>
    <row r="893" spans="1:34" x14ac:dyDescent="0.25">
      <c r="A893">
        <v>1468078</v>
      </c>
      <c r="B893" t="s">
        <v>20</v>
      </c>
      <c r="C893" t="s">
        <v>99</v>
      </c>
      <c r="D893" t="s">
        <v>22</v>
      </c>
      <c r="E893">
        <v>53209</v>
      </c>
      <c r="F893" t="s">
        <v>23</v>
      </c>
      <c r="G893" t="s">
        <v>24</v>
      </c>
      <c r="H893">
        <v>11096</v>
      </c>
      <c r="I893" t="s">
        <v>67</v>
      </c>
      <c r="J893">
        <f>VLOOKUP(I893,Key!$A$1:$C$72,2,FALSE)</f>
        <v>43.074890000000003</v>
      </c>
      <c r="K893">
        <f>VLOOKUP(I893,Key!$A$1:$C$72,3,FALSE)</f>
        <v>-87.882810000000006</v>
      </c>
      <c r="L893" t="s">
        <v>61</v>
      </c>
      <c r="M893">
        <f>VLOOKUP(L893,Key!$A$1:$C$72,2,FALSE)</f>
        <v>43.058619999999998</v>
      </c>
      <c r="N893">
        <f>VLOOKUP(L893,Key!$A$1:$C$72,3,FALSE)</f>
        <v>-87.885319999999993</v>
      </c>
      <c r="O893">
        <v>7</v>
      </c>
      <c r="P893">
        <v>0</v>
      </c>
      <c r="Q893">
        <v>1.1000000000000001</v>
      </c>
      <c r="R893">
        <v>1</v>
      </c>
      <c r="S893">
        <v>42</v>
      </c>
      <c r="T893">
        <f t="shared" si="125"/>
        <v>-1</v>
      </c>
      <c r="U893" s="1">
        <v>42800</v>
      </c>
      <c r="V893" s="3">
        <f t="shared" si="119"/>
        <v>42795</v>
      </c>
      <c r="W893" s="4">
        <f t="shared" si="126"/>
        <v>42800</v>
      </c>
      <c r="X893" s="1" t="str">
        <f t="shared" si="120"/>
        <v>Monday</v>
      </c>
      <c r="Y893" s="2">
        <v>0.60787037037037039</v>
      </c>
      <c r="Z893" s="2">
        <f t="shared" si="121"/>
        <v>0.625</v>
      </c>
      <c r="AA893">
        <f>1</f>
        <v>1</v>
      </c>
      <c r="AB893" s="1">
        <v>42800</v>
      </c>
      <c r="AC893" s="3">
        <f t="shared" si="122"/>
        <v>42795</v>
      </c>
      <c r="AD893" s="4">
        <f t="shared" si="127"/>
        <v>42800</v>
      </c>
      <c r="AE893" s="1" t="str">
        <f t="shared" si="123"/>
        <v>Monday</v>
      </c>
      <c r="AF893" s="2">
        <v>0.61263888888888884</v>
      </c>
      <c r="AG893" s="2">
        <f t="shared" si="124"/>
        <v>0.625</v>
      </c>
      <c r="AH893" t="s">
        <v>27</v>
      </c>
    </row>
    <row r="894" spans="1:34" x14ac:dyDescent="0.25">
      <c r="A894">
        <v>1351368</v>
      </c>
      <c r="B894" t="s">
        <v>20</v>
      </c>
      <c r="C894" t="s">
        <v>28</v>
      </c>
      <c r="D894" t="s">
        <v>22</v>
      </c>
      <c r="E894">
        <v>53202</v>
      </c>
      <c r="F894" t="s">
        <v>23</v>
      </c>
      <c r="G894" t="s">
        <v>24</v>
      </c>
      <c r="H894">
        <v>996</v>
      </c>
      <c r="I894" t="s">
        <v>74</v>
      </c>
      <c r="J894">
        <f>VLOOKUP(I894,Key!$A$1:$C$72,2,FALSE)</f>
        <v>43.040154000000001</v>
      </c>
      <c r="K894">
        <f>VLOOKUP(I894,Key!$A$1:$C$72,3,FALSE)</f>
        <v>-87.932113000000001</v>
      </c>
      <c r="L894" t="s">
        <v>79</v>
      </c>
      <c r="M894">
        <f>VLOOKUP(L894,Key!$A$1:$C$72,2,FALSE)</f>
        <v>43.038649999999997</v>
      </c>
      <c r="N894">
        <f>VLOOKUP(L894,Key!$A$1:$C$72,3,FALSE)</f>
        <v>-87.921930000000003</v>
      </c>
      <c r="O894">
        <v>8</v>
      </c>
      <c r="P894">
        <v>0</v>
      </c>
      <c r="Q894">
        <v>1.2</v>
      </c>
      <c r="R894">
        <v>1.1000000000000001</v>
      </c>
      <c r="S894">
        <v>48</v>
      </c>
      <c r="T894">
        <f t="shared" si="125"/>
        <v>-1</v>
      </c>
      <c r="U894" s="1">
        <v>42800</v>
      </c>
      <c r="V894" s="3">
        <f t="shared" si="119"/>
        <v>42795</v>
      </c>
      <c r="W894" s="4">
        <f t="shared" si="126"/>
        <v>42800</v>
      </c>
      <c r="X894" s="1" t="str">
        <f t="shared" si="120"/>
        <v>Monday</v>
      </c>
      <c r="Y894" s="2">
        <v>0.61243055555555559</v>
      </c>
      <c r="Z894" s="2">
        <f t="shared" si="121"/>
        <v>0.625</v>
      </c>
      <c r="AA894">
        <f>1</f>
        <v>1</v>
      </c>
      <c r="AB894" s="1">
        <v>42800</v>
      </c>
      <c r="AC894" s="3">
        <f t="shared" si="122"/>
        <v>42795</v>
      </c>
      <c r="AD894" s="4">
        <f t="shared" si="127"/>
        <v>42800</v>
      </c>
      <c r="AE894" s="1" t="str">
        <f t="shared" si="123"/>
        <v>Monday</v>
      </c>
      <c r="AF894" s="2">
        <v>0.61753472222222217</v>
      </c>
      <c r="AG894" s="2">
        <f t="shared" si="124"/>
        <v>0.625</v>
      </c>
      <c r="AH894" t="s">
        <v>27</v>
      </c>
    </row>
    <row r="895" spans="1:34" x14ac:dyDescent="0.25">
      <c r="A895">
        <v>1255308</v>
      </c>
      <c r="B895" t="s">
        <v>20</v>
      </c>
      <c r="C895" t="s">
        <v>28</v>
      </c>
      <c r="D895" t="s">
        <v>22</v>
      </c>
      <c r="E895">
        <v>53211</v>
      </c>
      <c r="F895" t="s">
        <v>23</v>
      </c>
      <c r="G895" t="s">
        <v>91</v>
      </c>
      <c r="H895">
        <v>5463</v>
      </c>
      <c r="I895" t="s">
        <v>60</v>
      </c>
      <c r="J895">
        <f>VLOOKUP(I895,Key!$A$1:$C$72,2,FALSE)</f>
        <v>43.066893999999998</v>
      </c>
      <c r="K895">
        <f>VLOOKUP(I895,Key!$A$1:$C$72,3,FALSE)</f>
        <v>-87.877936000000005</v>
      </c>
      <c r="L895" t="s">
        <v>65</v>
      </c>
      <c r="M895">
        <f>VLOOKUP(L895,Key!$A$1:$C$72,2,FALSE)</f>
        <v>43.060786</v>
      </c>
      <c r="N895">
        <f>VLOOKUP(L895,Key!$A$1:$C$72,3,FALSE)</f>
        <v>-87.883825999999999</v>
      </c>
      <c r="O895">
        <v>4</v>
      </c>
      <c r="P895">
        <v>0</v>
      </c>
      <c r="Q895">
        <v>0.6</v>
      </c>
      <c r="R895">
        <v>0.6</v>
      </c>
      <c r="S895">
        <v>24</v>
      </c>
      <c r="T895">
        <f t="shared" si="125"/>
        <v>-1</v>
      </c>
      <c r="U895" s="1">
        <v>42800</v>
      </c>
      <c r="V895" s="3">
        <f t="shared" si="119"/>
        <v>42795</v>
      </c>
      <c r="W895" s="4">
        <f t="shared" si="126"/>
        <v>42800</v>
      </c>
      <c r="X895" s="1" t="str">
        <f t="shared" si="120"/>
        <v>Monday</v>
      </c>
      <c r="Y895" s="2">
        <v>0.61819444444444438</v>
      </c>
      <c r="Z895" s="2">
        <f t="shared" si="121"/>
        <v>0.625</v>
      </c>
      <c r="AA895">
        <f>1</f>
        <v>1</v>
      </c>
      <c r="AB895" s="1">
        <v>42800</v>
      </c>
      <c r="AC895" s="3">
        <f t="shared" si="122"/>
        <v>42795</v>
      </c>
      <c r="AD895" s="4">
        <f t="shared" si="127"/>
        <v>42800</v>
      </c>
      <c r="AE895" s="1" t="str">
        <f t="shared" si="123"/>
        <v>Monday</v>
      </c>
      <c r="AF895" s="2">
        <v>0.62146990740740737</v>
      </c>
      <c r="AG895" s="2">
        <f t="shared" si="124"/>
        <v>0.625</v>
      </c>
      <c r="AH895" t="s">
        <v>27</v>
      </c>
    </row>
    <row r="896" spans="1:34" x14ac:dyDescent="0.25">
      <c r="A896">
        <v>1365343</v>
      </c>
      <c r="B896" t="s">
        <v>20</v>
      </c>
      <c r="C896" t="s">
        <v>99</v>
      </c>
      <c r="D896" t="s">
        <v>22</v>
      </c>
      <c r="E896">
        <v>53211</v>
      </c>
      <c r="F896" t="s">
        <v>23</v>
      </c>
      <c r="G896" t="s">
        <v>24</v>
      </c>
      <c r="H896">
        <v>995</v>
      </c>
      <c r="I896" t="s">
        <v>87</v>
      </c>
      <c r="J896">
        <f>VLOOKUP(I896,Key!$A$1:$C$72,2,FALSE)</f>
        <v>43.077359999999999</v>
      </c>
      <c r="K896">
        <f>VLOOKUP(I896,Key!$A$1:$C$72,3,FALSE)</f>
        <v>-87.880769999999998</v>
      </c>
      <c r="L896" t="s">
        <v>63</v>
      </c>
      <c r="M896">
        <f>VLOOKUP(L896,Key!$A$1:$C$72,2,FALSE)</f>
        <v>43.078530000000001</v>
      </c>
      <c r="N896">
        <f>VLOOKUP(L896,Key!$A$1:$C$72,3,FALSE)</f>
        <v>-87.882620000000003</v>
      </c>
      <c r="O896">
        <v>1</v>
      </c>
      <c r="P896">
        <v>0</v>
      </c>
      <c r="Q896">
        <v>0.2</v>
      </c>
      <c r="R896">
        <v>0.1</v>
      </c>
      <c r="S896">
        <v>6</v>
      </c>
      <c r="T896">
        <f t="shared" si="125"/>
        <v>-1</v>
      </c>
      <c r="U896" s="1">
        <v>42800</v>
      </c>
      <c r="V896" s="3">
        <f t="shared" si="119"/>
        <v>42795</v>
      </c>
      <c r="W896" s="4">
        <f t="shared" si="126"/>
        <v>42800</v>
      </c>
      <c r="X896" s="1" t="str">
        <f t="shared" si="120"/>
        <v>Monday</v>
      </c>
      <c r="Y896" s="2">
        <v>0.62597222222222226</v>
      </c>
      <c r="Z896" s="2">
        <f t="shared" si="121"/>
        <v>0.625</v>
      </c>
      <c r="AA896">
        <f>1</f>
        <v>1</v>
      </c>
      <c r="AB896" s="1">
        <v>42800</v>
      </c>
      <c r="AC896" s="3">
        <f t="shared" si="122"/>
        <v>42795</v>
      </c>
      <c r="AD896" s="4">
        <f t="shared" si="127"/>
        <v>42800</v>
      </c>
      <c r="AE896" s="1" t="str">
        <f t="shared" si="123"/>
        <v>Monday</v>
      </c>
      <c r="AF896" s="2">
        <v>0.62701388888888887</v>
      </c>
      <c r="AG896" s="2">
        <f t="shared" si="124"/>
        <v>0.625</v>
      </c>
      <c r="AH896" t="s">
        <v>27</v>
      </c>
    </row>
    <row r="897" spans="1:34" x14ac:dyDescent="0.25">
      <c r="A897">
        <v>1307574</v>
      </c>
      <c r="B897" t="s">
        <v>20</v>
      </c>
      <c r="C897" t="s">
        <v>28</v>
      </c>
      <c r="D897" t="s">
        <v>22</v>
      </c>
      <c r="E897">
        <v>53212</v>
      </c>
      <c r="F897" t="s">
        <v>23</v>
      </c>
      <c r="G897" t="s">
        <v>91</v>
      </c>
      <c r="H897">
        <v>5474</v>
      </c>
      <c r="I897" t="s">
        <v>69</v>
      </c>
      <c r="J897">
        <f>VLOOKUP(I897,Key!$A$1:$C$72,2,FALSE)</f>
        <v>43.048200000000001</v>
      </c>
      <c r="K897">
        <f>VLOOKUP(I897,Key!$A$1:$C$72,3,FALSE)</f>
        <v>-87.900859999999994</v>
      </c>
      <c r="L897" t="s">
        <v>32</v>
      </c>
      <c r="M897">
        <f>VLOOKUP(L897,Key!$A$1:$C$72,2,FALSE)</f>
        <v>43.038719999999998</v>
      </c>
      <c r="N897">
        <f>VLOOKUP(L897,Key!$A$1:$C$72,3,FALSE)</f>
        <v>-87.905339999999995</v>
      </c>
      <c r="O897">
        <v>10</v>
      </c>
      <c r="P897">
        <v>0</v>
      </c>
      <c r="Q897">
        <v>1.5</v>
      </c>
      <c r="R897">
        <v>1.4</v>
      </c>
      <c r="S897">
        <v>60</v>
      </c>
      <c r="T897">
        <f t="shared" si="125"/>
        <v>-1</v>
      </c>
      <c r="U897" s="1">
        <v>42800</v>
      </c>
      <c r="V897" s="3">
        <f t="shared" si="119"/>
        <v>42795</v>
      </c>
      <c r="W897" s="4">
        <f t="shared" si="126"/>
        <v>42800</v>
      </c>
      <c r="X897" s="1" t="str">
        <f t="shared" si="120"/>
        <v>Monday</v>
      </c>
      <c r="Y897" s="2">
        <v>0.65077546296296296</v>
      </c>
      <c r="Z897" s="2">
        <f t="shared" si="121"/>
        <v>0.66666666666666663</v>
      </c>
      <c r="AA897">
        <f>1</f>
        <v>1</v>
      </c>
      <c r="AB897" s="1">
        <v>42800</v>
      </c>
      <c r="AC897" s="3">
        <f t="shared" si="122"/>
        <v>42795</v>
      </c>
      <c r="AD897" s="4">
        <f t="shared" si="127"/>
        <v>42800</v>
      </c>
      <c r="AE897" s="1" t="str">
        <f t="shared" si="123"/>
        <v>Monday</v>
      </c>
      <c r="AF897" s="2">
        <v>0.65791666666666659</v>
      </c>
      <c r="AG897" s="2">
        <f t="shared" si="124"/>
        <v>0.66666666666666663</v>
      </c>
      <c r="AH897" t="s">
        <v>27</v>
      </c>
    </row>
    <row r="898" spans="1:34" x14ac:dyDescent="0.25">
      <c r="A898">
        <v>1417084</v>
      </c>
      <c r="B898" t="s">
        <v>20</v>
      </c>
      <c r="C898" t="s">
        <v>125</v>
      </c>
      <c r="D898" t="s">
        <v>22</v>
      </c>
      <c r="E898">
        <v>53188</v>
      </c>
      <c r="F898" t="s">
        <v>23</v>
      </c>
      <c r="G898" t="s">
        <v>24</v>
      </c>
      <c r="H898">
        <v>108</v>
      </c>
      <c r="I898" t="s">
        <v>67</v>
      </c>
      <c r="J898">
        <f>VLOOKUP(I898,Key!$A$1:$C$72,2,FALSE)</f>
        <v>43.074890000000003</v>
      </c>
      <c r="K898">
        <f>VLOOKUP(I898,Key!$A$1:$C$72,3,FALSE)</f>
        <v>-87.882810000000006</v>
      </c>
      <c r="L898" t="s">
        <v>92</v>
      </c>
      <c r="M898">
        <f>VLOOKUP(L898,Key!$A$1:$C$72,2,FALSE)</f>
        <v>43.069021999999997</v>
      </c>
      <c r="N898">
        <f>VLOOKUP(L898,Key!$A$1:$C$72,3,FALSE)</f>
        <v>-87.887940999999998</v>
      </c>
      <c r="O898">
        <v>4</v>
      </c>
      <c r="P898">
        <v>0</v>
      </c>
      <c r="Q898">
        <v>0.6</v>
      </c>
      <c r="R898">
        <v>0.6</v>
      </c>
      <c r="S898">
        <v>24</v>
      </c>
      <c r="T898">
        <f t="shared" si="125"/>
        <v>-1</v>
      </c>
      <c r="U898" s="1">
        <v>42800</v>
      </c>
      <c r="V898" s="3">
        <f t="shared" ref="V898:V961" si="128">DATE(YEAR(U898), MONTH(U898), 1)</f>
        <v>42795</v>
      </c>
      <c r="W898" s="4">
        <f t="shared" si="126"/>
        <v>42800</v>
      </c>
      <c r="X898" s="1" t="str">
        <f t="shared" ref="X898:X961" si="129">TEXT(W898,"dddd")</f>
        <v>Monday</v>
      </c>
      <c r="Y898" s="2">
        <v>0.6869791666666667</v>
      </c>
      <c r="Z898" s="2">
        <f t="shared" ref="Z898:Z961" si="130">MROUND(Y898, "1:00")</f>
        <v>0.66666666666666663</v>
      </c>
      <c r="AA898">
        <f>1</f>
        <v>1</v>
      </c>
      <c r="AB898" s="1">
        <v>42800</v>
      </c>
      <c r="AC898" s="3">
        <f t="shared" ref="AC898:AC961" si="131">DATE(YEAR(AB898), MONTH(AB898), 1)</f>
        <v>42795</v>
      </c>
      <c r="AD898" s="4">
        <f t="shared" si="127"/>
        <v>42800</v>
      </c>
      <c r="AE898" s="1" t="str">
        <f t="shared" ref="AE898:AE961" si="132">TEXT(AD898,"dddd")</f>
        <v>Monday</v>
      </c>
      <c r="AF898" s="2">
        <v>0.68973379629629628</v>
      </c>
      <c r="AG898" s="2">
        <f t="shared" ref="AG898:AG961" si="133">MROUND(AF898, "1:00")</f>
        <v>0.70833333333333326</v>
      </c>
      <c r="AH898" t="s">
        <v>27</v>
      </c>
    </row>
    <row r="899" spans="1:34" x14ac:dyDescent="0.25">
      <c r="A899">
        <v>1417084</v>
      </c>
      <c r="B899" t="s">
        <v>20</v>
      </c>
      <c r="C899" t="s">
        <v>125</v>
      </c>
      <c r="D899" t="s">
        <v>22</v>
      </c>
      <c r="E899">
        <v>53188</v>
      </c>
      <c r="F899" t="s">
        <v>23</v>
      </c>
      <c r="G899" t="s">
        <v>24</v>
      </c>
      <c r="H899">
        <v>5574</v>
      </c>
      <c r="I899" t="s">
        <v>92</v>
      </c>
      <c r="J899">
        <f>VLOOKUP(I899,Key!$A$1:$C$72,2,FALSE)</f>
        <v>43.069021999999997</v>
      </c>
      <c r="K899">
        <f>VLOOKUP(I899,Key!$A$1:$C$72,3,FALSE)</f>
        <v>-87.887940999999998</v>
      </c>
      <c r="L899" t="s">
        <v>87</v>
      </c>
      <c r="M899">
        <f>VLOOKUP(L899,Key!$A$1:$C$72,2,FALSE)</f>
        <v>43.077359999999999</v>
      </c>
      <c r="N899">
        <f>VLOOKUP(L899,Key!$A$1:$C$72,3,FALSE)</f>
        <v>-87.880769999999998</v>
      </c>
      <c r="O899">
        <v>7</v>
      </c>
      <c r="P899">
        <v>0</v>
      </c>
      <c r="Q899">
        <v>1.1000000000000001</v>
      </c>
      <c r="R899">
        <v>1</v>
      </c>
      <c r="S899">
        <v>42</v>
      </c>
      <c r="T899">
        <f t="shared" ref="T899:T962" si="134">-1</f>
        <v>-1</v>
      </c>
      <c r="U899" s="1">
        <v>42800</v>
      </c>
      <c r="V899" s="3">
        <f t="shared" si="128"/>
        <v>42795</v>
      </c>
      <c r="W899" s="4">
        <f t="shared" ref="W899:W962" si="135">U899</f>
        <v>42800</v>
      </c>
      <c r="X899" s="1" t="str">
        <f t="shared" si="129"/>
        <v>Monday</v>
      </c>
      <c r="Y899" s="2">
        <v>0.71665509259259252</v>
      </c>
      <c r="Z899" s="2">
        <f t="shared" si="130"/>
        <v>0.70833333333333326</v>
      </c>
      <c r="AA899">
        <f>1</f>
        <v>1</v>
      </c>
      <c r="AB899" s="1">
        <v>42800</v>
      </c>
      <c r="AC899" s="3">
        <f t="shared" si="131"/>
        <v>42795</v>
      </c>
      <c r="AD899" s="4">
        <f t="shared" ref="AD899:AD962" si="136">AB899</f>
        <v>42800</v>
      </c>
      <c r="AE899" s="1" t="str">
        <f t="shared" si="132"/>
        <v>Monday</v>
      </c>
      <c r="AF899" s="2">
        <v>0.72124999999999995</v>
      </c>
      <c r="AG899" s="2">
        <f t="shared" si="133"/>
        <v>0.70833333333333326</v>
      </c>
      <c r="AH899" t="s">
        <v>27</v>
      </c>
    </row>
    <row r="900" spans="1:34" x14ac:dyDescent="0.25">
      <c r="A900">
        <v>1391757</v>
      </c>
      <c r="B900" t="s">
        <v>20</v>
      </c>
      <c r="C900" t="s">
        <v>28</v>
      </c>
      <c r="D900" t="s">
        <v>22</v>
      </c>
      <c r="E900">
        <v>53211</v>
      </c>
      <c r="F900" t="s">
        <v>23</v>
      </c>
      <c r="G900" t="s">
        <v>24</v>
      </c>
      <c r="H900">
        <v>11164</v>
      </c>
      <c r="I900" t="s">
        <v>43</v>
      </c>
      <c r="J900">
        <f>VLOOKUP(I900,Key!$A$1:$C$72,2,FALSE)</f>
        <v>43.03886</v>
      </c>
      <c r="K900">
        <f>VLOOKUP(I900,Key!$A$1:$C$72,3,FALSE)</f>
        <v>-87.902720000000002</v>
      </c>
      <c r="L900" t="s">
        <v>36</v>
      </c>
      <c r="M900">
        <f>VLOOKUP(L900,Key!$A$1:$C$72,2,FALSE)</f>
        <v>43.038580000000003</v>
      </c>
      <c r="N900">
        <f>VLOOKUP(L900,Key!$A$1:$C$72,3,FALSE)</f>
        <v>-87.90934</v>
      </c>
      <c r="O900">
        <v>3</v>
      </c>
      <c r="P900">
        <v>0</v>
      </c>
      <c r="Q900">
        <v>0.5</v>
      </c>
      <c r="R900">
        <v>0.4</v>
      </c>
      <c r="S900">
        <v>18</v>
      </c>
      <c r="T900">
        <f t="shared" si="134"/>
        <v>-1</v>
      </c>
      <c r="U900" s="1">
        <v>42800</v>
      </c>
      <c r="V900" s="3">
        <f t="shared" si="128"/>
        <v>42795</v>
      </c>
      <c r="W900" s="4">
        <f t="shared" si="135"/>
        <v>42800</v>
      </c>
      <c r="X900" s="1" t="str">
        <f t="shared" si="129"/>
        <v>Monday</v>
      </c>
      <c r="Y900" s="2">
        <v>0.72777777777777775</v>
      </c>
      <c r="Z900" s="2">
        <f t="shared" si="130"/>
        <v>0.70833333333333326</v>
      </c>
      <c r="AA900">
        <f>1</f>
        <v>1</v>
      </c>
      <c r="AB900" s="1">
        <v>42800</v>
      </c>
      <c r="AC900" s="3">
        <f t="shared" si="131"/>
        <v>42795</v>
      </c>
      <c r="AD900" s="4">
        <f t="shared" si="136"/>
        <v>42800</v>
      </c>
      <c r="AE900" s="1" t="str">
        <f t="shared" si="132"/>
        <v>Monday</v>
      </c>
      <c r="AF900" s="2">
        <v>0.73001157407407413</v>
      </c>
      <c r="AG900" s="2">
        <f t="shared" si="133"/>
        <v>0.75</v>
      </c>
      <c r="AH900" t="s">
        <v>27</v>
      </c>
    </row>
    <row r="901" spans="1:34" x14ac:dyDescent="0.25">
      <c r="A901">
        <v>1337848</v>
      </c>
      <c r="B901" t="s">
        <v>20</v>
      </c>
      <c r="C901" t="s">
        <v>28</v>
      </c>
      <c r="D901" t="s">
        <v>22</v>
      </c>
      <c r="E901">
        <v>53202</v>
      </c>
      <c r="F901" t="s">
        <v>23</v>
      </c>
      <c r="G901" t="s">
        <v>24</v>
      </c>
      <c r="H901">
        <v>5428</v>
      </c>
      <c r="I901" t="s">
        <v>44</v>
      </c>
      <c r="J901">
        <f>VLOOKUP(I901,Key!$A$1:$C$72,2,FALSE)</f>
        <v>43.045712999999999</v>
      </c>
      <c r="K901">
        <f>VLOOKUP(I901,Key!$A$1:$C$72,3,FALSE)</f>
        <v>-87.899756999999994</v>
      </c>
      <c r="L901" t="s">
        <v>32</v>
      </c>
      <c r="M901">
        <f>VLOOKUP(L901,Key!$A$1:$C$72,2,FALSE)</f>
        <v>43.038719999999998</v>
      </c>
      <c r="N901">
        <f>VLOOKUP(L901,Key!$A$1:$C$72,3,FALSE)</f>
        <v>-87.905339999999995</v>
      </c>
      <c r="O901">
        <v>8</v>
      </c>
      <c r="P901">
        <v>0</v>
      </c>
      <c r="Q901">
        <v>1.2</v>
      </c>
      <c r="R901">
        <v>1.1000000000000001</v>
      </c>
      <c r="S901">
        <v>48</v>
      </c>
      <c r="T901">
        <f t="shared" si="134"/>
        <v>-1</v>
      </c>
      <c r="U901" s="1">
        <v>42801</v>
      </c>
      <c r="V901" s="3">
        <f t="shared" si="128"/>
        <v>42795</v>
      </c>
      <c r="W901" s="4">
        <f t="shared" si="135"/>
        <v>42801</v>
      </c>
      <c r="X901" s="1" t="str">
        <f t="shared" si="129"/>
        <v>Tuesday</v>
      </c>
      <c r="Y901" s="2">
        <v>0.46598379629629627</v>
      </c>
      <c r="Z901" s="2">
        <f t="shared" si="130"/>
        <v>0.45833333333333331</v>
      </c>
      <c r="AA901">
        <f>1</f>
        <v>1</v>
      </c>
      <c r="AB901" s="1">
        <v>42801</v>
      </c>
      <c r="AC901" s="3">
        <f t="shared" si="131"/>
        <v>42795</v>
      </c>
      <c r="AD901" s="4">
        <f t="shared" si="136"/>
        <v>42801</v>
      </c>
      <c r="AE901" s="1" t="str">
        <f t="shared" si="132"/>
        <v>Tuesday</v>
      </c>
      <c r="AF901" s="2">
        <v>0.47197916666666667</v>
      </c>
      <c r="AG901" s="2">
        <f t="shared" si="133"/>
        <v>0.45833333333333331</v>
      </c>
      <c r="AH901" t="s">
        <v>27</v>
      </c>
    </row>
    <row r="902" spans="1:34" x14ac:dyDescent="0.25">
      <c r="A902">
        <v>558783</v>
      </c>
      <c r="B902" t="s">
        <v>20</v>
      </c>
      <c r="C902" t="s">
        <v>42</v>
      </c>
      <c r="D902" t="s">
        <v>22</v>
      </c>
      <c r="E902">
        <v>53066</v>
      </c>
      <c r="F902" t="s">
        <v>23</v>
      </c>
      <c r="G902" t="s">
        <v>24</v>
      </c>
      <c r="H902">
        <v>5531</v>
      </c>
      <c r="I902" t="s">
        <v>43</v>
      </c>
      <c r="J902">
        <f>VLOOKUP(I902,Key!$A$1:$C$72,2,FALSE)</f>
        <v>43.03886</v>
      </c>
      <c r="K902">
        <f>VLOOKUP(I902,Key!$A$1:$C$72,3,FALSE)</f>
        <v>-87.902720000000002</v>
      </c>
      <c r="L902" t="s">
        <v>31</v>
      </c>
      <c r="M902">
        <f>VLOOKUP(L902,Key!$A$1:$C$72,2,FALSE)</f>
        <v>43.03519</v>
      </c>
      <c r="N902">
        <f>VLOOKUP(L902,Key!$A$1:$C$72,3,FALSE)</f>
        <v>-87.907390000000007</v>
      </c>
      <c r="O902">
        <v>3</v>
      </c>
      <c r="P902">
        <v>0</v>
      </c>
      <c r="Q902">
        <v>0.5</v>
      </c>
      <c r="R902">
        <v>0.4</v>
      </c>
      <c r="S902">
        <v>18</v>
      </c>
      <c r="T902">
        <f t="shared" si="134"/>
        <v>-1</v>
      </c>
      <c r="U902" s="1">
        <v>42801</v>
      </c>
      <c r="V902" s="3">
        <f t="shared" si="128"/>
        <v>42795</v>
      </c>
      <c r="W902" s="4">
        <f t="shared" si="135"/>
        <v>42801</v>
      </c>
      <c r="X902" s="1" t="str">
        <f t="shared" si="129"/>
        <v>Tuesday</v>
      </c>
      <c r="Y902" s="2">
        <v>0.4777777777777778</v>
      </c>
      <c r="Z902" s="2">
        <f t="shared" si="130"/>
        <v>0.45833333333333331</v>
      </c>
      <c r="AA902">
        <f>1</f>
        <v>1</v>
      </c>
      <c r="AB902" s="1">
        <v>42801</v>
      </c>
      <c r="AC902" s="3">
        <f t="shared" si="131"/>
        <v>42795</v>
      </c>
      <c r="AD902" s="4">
        <f t="shared" si="136"/>
        <v>42801</v>
      </c>
      <c r="AE902" s="1" t="str">
        <f t="shared" si="132"/>
        <v>Tuesday</v>
      </c>
      <c r="AF902" s="2">
        <v>0.4800578703703704</v>
      </c>
      <c r="AG902" s="2">
        <f t="shared" si="133"/>
        <v>0.5</v>
      </c>
      <c r="AH902" t="s">
        <v>27</v>
      </c>
    </row>
    <row r="903" spans="1:34" x14ac:dyDescent="0.25">
      <c r="A903">
        <v>1298099</v>
      </c>
      <c r="B903" t="s">
        <v>20</v>
      </c>
      <c r="C903" t="s">
        <v>28</v>
      </c>
      <c r="D903" t="s">
        <v>22</v>
      </c>
      <c r="E903">
        <v>53233</v>
      </c>
      <c r="F903" t="s">
        <v>23</v>
      </c>
      <c r="G903" t="s">
        <v>24</v>
      </c>
      <c r="H903">
        <v>11123</v>
      </c>
      <c r="I903" t="s">
        <v>80</v>
      </c>
      <c r="J903">
        <f>VLOOKUP(I903,Key!$A$1:$C$72,2,FALSE)</f>
        <v>43.052460000000004</v>
      </c>
      <c r="K903">
        <f>VLOOKUP(I903,Key!$A$1:$C$72,3,FALSE)</f>
        <v>-87.891000000000005</v>
      </c>
      <c r="L903" t="s">
        <v>61</v>
      </c>
      <c r="M903">
        <f>VLOOKUP(L903,Key!$A$1:$C$72,2,FALSE)</f>
        <v>43.058619999999998</v>
      </c>
      <c r="N903">
        <f>VLOOKUP(L903,Key!$A$1:$C$72,3,FALSE)</f>
        <v>-87.885319999999993</v>
      </c>
      <c r="O903">
        <v>3</v>
      </c>
      <c r="P903">
        <v>0</v>
      </c>
      <c r="Q903">
        <v>0.5</v>
      </c>
      <c r="R903">
        <v>0.4</v>
      </c>
      <c r="S903">
        <v>18</v>
      </c>
      <c r="T903">
        <f t="shared" si="134"/>
        <v>-1</v>
      </c>
      <c r="U903" s="1">
        <v>42801</v>
      </c>
      <c r="V903" s="3">
        <f t="shared" si="128"/>
        <v>42795</v>
      </c>
      <c r="W903" s="4">
        <f t="shared" si="135"/>
        <v>42801</v>
      </c>
      <c r="X903" s="1" t="str">
        <f t="shared" si="129"/>
        <v>Tuesday</v>
      </c>
      <c r="Y903" s="2">
        <v>0.55061342592592599</v>
      </c>
      <c r="Z903" s="2">
        <f t="shared" si="130"/>
        <v>0.54166666666666663</v>
      </c>
      <c r="AA903">
        <f>1</f>
        <v>1</v>
      </c>
      <c r="AB903" s="1">
        <v>42801</v>
      </c>
      <c r="AC903" s="3">
        <f t="shared" si="131"/>
        <v>42795</v>
      </c>
      <c r="AD903" s="4">
        <f t="shared" si="136"/>
        <v>42801</v>
      </c>
      <c r="AE903" s="1" t="str">
        <f t="shared" si="132"/>
        <v>Tuesday</v>
      </c>
      <c r="AF903" s="2">
        <v>0.5525578703703703</v>
      </c>
      <c r="AG903" s="2">
        <f t="shared" si="133"/>
        <v>0.54166666666666663</v>
      </c>
      <c r="AH903" t="s">
        <v>27</v>
      </c>
    </row>
    <row r="904" spans="1:34" x14ac:dyDescent="0.25">
      <c r="A904">
        <v>1260485</v>
      </c>
      <c r="B904" t="s">
        <v>20</v>
      </c>
      <c r="C904" t="s">
        <v>101</v>
      </c>
      <c r="D904" t="s">
        <v>22</v>
      </c>
      <c r="E904">
        <v>53211</v>
      </c>
      <c r="F904" t="s">
        <v>23</v>
      </c>
      <c r="G904" t="s">
        <v>24</v>
      </c>
      <c r="H904">
        <v>5506</v>
      </c>
      <c r="I904" t="s">
        <v>32</v>
      </c>
      <c r="J904">
        <f>VLOOKUP(I904,Key!$A$1:$C$72,2,FALSE)</f>
        <v>43.038719999999998</v>
      </c>
      <c r="K904">
        <f>VLOOKUP(I904,Key!$A$1:$C$72,3,FALSE)</f>
        <v>-87.905339999999995</v>
      </c>
      <c r="L904" t="s">
        <v>43</v>
      </c>
      <c r="M904">
        <f>VLOOKUP(L904,Key!$A$1:$C$72,2,FALSE)</f>
        <v>43.03886</v>
      </c>
      <c r="N904">
        <f>VLOOKUP(L904,Key!$A$1:$C$72,3,FALSE)</f>
        <v>-87.902720000000002</v>
      </c>
      <c r="O904">
        <v>2</v>
      </c>
      <c r="P904">
        <v>0</v>
      </c>
      <c r="Q904">
        <v>0.3</v>
      </c>
      <c r="R904">
        <v>0.3</v>
      </c>
      <c r="S904">
        <v>12</v>
      </c>
      <c r="T904">
        <f t="shared" si="134"/>
        <v>-1</v>
      </c>
      <c r="U904" s="1">
        <v>42801</v>
      </c>
      <c r="V904" s="3">
        <f t="shared" si="128"/>
        <v>42795</v>
      </c>
      <c r="W904" s="4">
        <f t="shared" si="135"/>
        <v>42801</v>
      </c>
      <c r="X904" s="1" t="str">
        <f t="shared" si="129"/>
        <v>Tuesday</v>
      </c>
      <c r="Y904" s="2">
        <v>0.56562499999999993</v>
      </c>
      <c r="Z904" s="2">
        <f t="shared" si="130"/>
        <v>0.58333333333333326</v>
      </c>
      <c r="AA904">
        <f>1</f>
        <v>1</v>
      </c>
      <c r="AB904" s="1">
        <v>42801</v>
      </c>
      <c r="AC904" s="3">
        <f t="shared" si="131"/>
        <v>42795</v>
      </c>
      <c r="AD904" s="4">
        <f t="shared" si="136"/>
        <v>42801</v>
      </c>
      <c r="AE904" s="1" t="str">
        <f t="shared" si="132"/>
        <v>Tuesday</v>
      </c>
      <c r="AF904" s="2">
        <v>0.56685185185185183</v>
      </c>
      <c r="AG904" s="2">
        <f t="shared" si="133"/>
        <v>0.58333333333333326</v>
      </c>
      <c r="AH904" t="s">
        <v>27</v>
      </c>
    </row>
    <row r="905" spans="1:34" x14ac:dyDescent="0.25">
      <c r="A905">
        <v>1466945</v>
      </c>
      <c r="B905" t="s">
        <v>20</v>
      </c>
      <c r="C905" t="s">
        <v>28</v>
      </c>
      <c r="D905" t="s">
        <v>22</v>
      </c>
      <c r="E905">
        <v>53211</v>
      </c>
      <c r="F905" t="s">
        <v>23</v>
      </c>
      <c r="G905" t="s">
        <v>24</v>
      </c>
      <c r="H905">
        <v>168</v>
      </c>
      <c r="I905" t="s">
        <v>92</v>
      </c>
      <c r="J905">
        <f>VLOOKUP(I905,Key!$A$1:$C$72,2,FALSE)</f>
        <v>43.069021999999997</v>
      </c>
      <c r="K905">
        <f>VLOOKUP(I905,Key!$A$1:$C$72,3,FALSE)</f>
        <v>-87.887940999999998</v>
      </c>
      <c r="L905" t="s">
        <v>77</v>
      </c>
      <c r="M905">
        <f>VLOOKUP(L905,Key!$A$1:$C$72,2,FALSE)</f>
        <v>43.074655999999997</v>
      </c>
      <c r="N905">
        <f>VLOOKUP(L905,Key!$A$1:$C$72,3,FALSE)</f>
        <v>-87.889011999999994</v>
      </c>
      <c r="O905">
        <v>6</v>
      </c>
      <c r="P905">
        <v>0</v>
      </c>
      <c r="Q905">
        <v>0.9</v>
      </c>
      <c r="R905">
        <v>0.9</v>
      </c>
      <c r="S905">
        <v>36</v>
      </c>
      <c r="T905">
        <f t="shared" si="134"/>
        <v>-1</v>
      </c>
      <c r="U905" s="1">
        <v>42801</v>
      </c>
      <c r="V905" s="3">
        <f t="shared" si="128"/>
        <v>42795</v>
      </c>
      <c r="W905" s="4">
        <f t="shared" si="135"/>
        <v>42801</v>
      </c>
      <c r="X905" s="1" t="str">
        <f t="shared" si="129"/>
        <v>Tuesday</v>
      </c>
      <c r="Y905" s="2">
        <v>0.72950231481481476</v>
      </c>
      <c r="Z905" s="2">
        <f t="shared" si="130"/>
        <v>0.75</v>
      </c>
      <c r="AA905">
        <f>1</f>
        <v>1</v>
      </c>
      <c r="AB905" s="1">
        <v>42801</v>
      </c>
      <c r="AC905" s="3">
        <f t="shared" si="131"/>
        <v>42795</v>
      </c>
      <c r="AD905" s="4">
        <f t="shared" si="136"/>
        <v>42801</v>
      </c>
      <c r="AE905" s="1" t="str">
        <f t="shared" si="132"/>
        <v>Tuesday</v>
      </c>
      <c r="AF905" s="2">
        <v>0.73350694444444453</v>
      </c>
      <c r="AG905" s="2">
        <f t="shared" si="133"/>
        <v>0.75</v>
      </c>
      <c r="AH905" t="s">
        <v>27</v>
      </c>
    </row>
    <row r="906" spans="1:34" x14ac:dyDescent="0.25">
      <c r="A906">
        <v>1360169</v>
      </c>
      <c r="B906" t="s">
        <v>20</v>
      </c>
      <c r="C906" t="s">
        <v>105</v>
      </c>
      <c r="D906" t="s">
        <v>22</v>
      </c>
      <c r="E906">
        <v>53121</v>
      </c>
      <c r="F906" t="s">
        <v>23</v>
      </c>
      <c r="G906" t="s">
        <v>24</v>
      </c>
      <c r="H906">
        <v>173</v>
      </c>
      <c r="I906" t="s">
        <v>81</v>
      </c>
      <c r="J906">
        <f>VLOOKUP(I906,Key!$A$1:$C$72,2,FALSE)</f>
        <v>43.06033</v>
      </c>
      <c r="K906">
        <f>VLOOKUP(I906,Key!$A$1:$C$72,3,FALSE)</f>
        <v>-87.89546</v>
      </c>
      <c r="L906" t="s">
        <v>78</v>
      </c>
      <c r="M906">
        <f>VLOOKUP(L906,Key!$A$1:$C$72,2,FALSE)</f>
        <v>43.060250000000003</v>
      </c>
      <c r="N906">
        <f>VLOOKUP(L906,Key!$A$1:$C$72,3,FALSE)</f>
        <v>-87.892169999999993</v>
      </c>
      <c r="O906">
        <v>1</v>
      </c>
      <c r="P906">
        <v>0</v>
      </c>
      <c r="Q906">
        <v>0.2</v>
      </c>
      <c r="R906">
        <v>0.1</v>
      </c>
      <c r="S906">
        <v>6</v>
      </c>
      <c r="T906">
        <f t="shared" si="134"/>
        <v>-1</v>
      </c>
      <c r="U906" s="1">
        <v>42802</v>
      </c>
      <c r="V906" s="3">
        <f t="shared" si="128"/>
        <v>42795</v>
      </c>
      <c r="W906" s="4">
        <f t="shared" si="135"/>
        <v>42802</v>
      </c>
      <c r="X906" s="1" t="str">
        <f t="shared" si="129"/>
        <v>Wednesday</v>
      </c>
      <c r="Y906" s="2">
        <v>8.7546296296296289E-2</v>
      </c>
      <c r="Z906" s="2">
        <f t="shared" si="130"/>
        <v>8.3333333333333329E-2</v>
      </c>
      <c r="AA906">
        <f>1</f>
        <v>1</v>
      </c>
      <c r="AB906" s="1">
        <v>42802</v>
      </c>
      <c r="AC906" s="3">
        <f t="shared" si="131"/>
        <v>42795</v>
      </c>
      <c r="AD906" s="4">
        <f t="shared" si="136"/>
        <v>42802</v>
      </c>
      <c r="AE906" s="1" t="str">
        <f t="shared" si="132"/>
        <v>Wednesday</v>
      </c>
      <c r="AF906" s="2">
        <v>8.8263888888888878E-2</v>
      </c>
      <c r="AG906" s="2">
        <f t="shared" si="133"/>
        <v>8.3333333333333329E-2</v>
      </c>
      <c r="AH906" t="s">
        <v>27</v>
      </c>
    </row>
    <row r="907" spans="1:34" x14ac:dyDescent="0.25">
      <c r="A907">
        <v>1328721</v>
      </c>
      <c r="B907" t="s">
        <v>20</v>
      </c>
      <c r="C907" t="s">
        <v>28</v>
      </c>
      <c r="D907" t="s">
        <v>22</v>
      </c>
      <c r="E907">
        <v>53207</v>
      </c>
      <c r="F907" t="s">
        <v>23</v>
      </c>
      <c r="G907" t="s">
        <v>24</v>
      </c>
      <c r="H907">
        <v>3</v>
      </c>
      <c r="I907" t="s">
        <v>85</v>
      </c>
      <c r="J907">
        <f>VLOOKUP(I907,Key!$A$1:$C$72,2,FALSE)</f>
        <v>43.041646999999998</v>
      </c>
      <c r="K907">
        <f>VLOOKUP(I907,Key!$A$1:$C$72,3,FALSE)</f>
        <v>-87.927257999999995</v>
      </c>
      <c r="L907" t="s">
        <v>82</v>
      </c>
      <c r="M907">
        <f>VLOOKUP(L907,Key!$A$1:$C$72,2,FALSE)</f>
        <v>43.026229999999998</v>
      </c>
      <c r="N907">
        <f>VLOOKUP(L907,Key!$A$1:$C$72,3,FALSE)</f>
        <v>-87.912809999999993</v>
      </c>
      <c r="O907">
        <v>10</v>
      </c>
      <c r="P907">
        <v>0</v>
      </c>
      <c r="Q907">
        <v>1.5</v>
      </c>
      <c r="R907">
        <v>1.4</v>
      </c>
      <c r="S907">
        <v>60</v>
      </c>
      <c r="T907">
        <f t="shared" si="134"/>
        <v>-1</v>
      </c>
      <c r="U907" s="1">
        <v>42802</v>
      </c>
      <c r="V907" s="3">
        <f t="shared" si="128"/>
        <v>42795</v>
      </c>
      <c r="W907" s="4">
        <f t="shared" si="135"/>
        <v>42802</v>
      </c>
      <c r="X907" s="1" t="str">
        <f t="shared" si="129"/>
        <v>Wednesday</v>
      </c>
      <c r="Y907" s="2">
        <v>0.43124999999999997</v>
      </c>
      <c r="Z907" s="2">
        <f t="shared" si="130"/>
        <v>0.41666666666666663</v>
      </c>
      <c r="AA907">
        <f>1</f>
        <v>1</v>
      </c>
      <c r="AB907" s="1">
        <v>42802</v>
      </c>
      <c r="AC907" s="3">
        <f t="shared" si="131"/>
        <v>42795</v>
      </c>
      <c r="AD907" s="4">
        <f t="shared" si="136"/>
        <v>42802</v>
      </c>
      <c r="AE907" s="1" t="str">
        <f t="shared" si="132"/>
        <v>Wednesday</v>
      </c>
      <c r="AF907" s="2">
        <v>0.43865740740740744</v>
      </c>
      <c r="AG907" s="2">
        <f t="shared" si="133"/>
        <v>0.45833333333333331</v>
      </c>
      <c r="AH907" t="s">
        <v>27</v>
      </c>
    </row>
    <row r="908" spans="1:34" x14ac:dyDescent="0.25">
      <c r="A908">
        <v>1260485</v>
      </c>
      <c r="B908" t="s">
        <v>20</v>
      </c>
      <c r="C908" t="s">
        <v>101</v>
      </c>
      <c r="D908" t="s">
        <v>22</v>
      </c>
      <c r="E908">
        <v>53211</v>
      </c>
      <c r="F908" t="s">
        <v>23</v>
      </c>
      <c r="G908" t="s">
        <v>24</v>
      </c>
      <c r="H908">
        <v>231</v>
      </c>
      <c r="I908" t="s">
        <v>43</v>
      </c>
      <c r="J908">
        <f>VLOOKUP(I908,Key!$A$1:$C$72,2,FALSE)</f>
        <v>43.03886</v>
      </c>
      <c r="K908">
        <f>VLOOKUP(I908,Key!$A$1:$C$72,3,FALSE)</f>
        <v>-87.902720000000002</v>
      </c>
      <c r="L908" t="s">
        <v>32</v>
      </c>
      <c r="M908">
        <f>VLOOKUP(L908,Key!$A$1:$C$72,2,FALSE)</f>
        <v>43.038719999999998</v>
      </c>
      <c r="N908">
        <f>VLOOKUP(L908,Key!$A$1:$C$72,3,FALSE)</f>
        <v>-87.905339999999995</v>
      </c>
      <c r="O908">
        <v>2</v>
      </c>
      <c r="P908">
        <v>0</v>
      </c>
      <c r="Q908">
        <v>0.3</v>
      </c>
      <c r="R908">
        <v>0.3</v>
      </c>
      <c r="S908">
        <v>12</v>
      </c>
      <c r="T908">
        <f t="shared" si="134"/>
        <v>-1</v>
      </c>
      <c r="U908" s="1">
        <v>42802</v>
      </c>
      <c r="V908" s="3">
        <f t="shared" si="128"/>
        <v>42795</v>
      </c>
      <c r="W908" s="4">
        <f t="shared" si="135"/>
        <v>42802</v>
      </c>
      <c r="X908" s="1" t="str">
        <f t="shared" si="129"/>
        <v>Wednesday</v>
      </c>
      <c r="Y908" s="2">
        <v>0.5287384259259259</v>
      </c>
      <c r="Z908" s="2">
        <f t="shared" si="130"/>
        <v>0.54166666666666663</v>
      </c>
      <c r="AA908">
        <f>1</f>
        <v>1</v>
      </c>
      <c r="AB908" s="1">
        <v>42802</v>
      </c>
      <c r="AC908" s="3">
        <f t="shared" si="131"/>
        <v>42795</v>
      </c>
      <c r="AD908" s="4">
        <f t="shared" si="136"/>
        <v>42802</v>
      </c>
      <c r="AE908" s="1" t="str">
        <f t="shared" si="132"/>
        <v>Wednesday</v>
      </c>
      <c r="AF908" s="2">
        <v>0.53003472222222225</v>
      </c>
      <c r="AG908" s="2">
        <f t="shared" si="133"/>
        <v>0.54166666666666663</v>
      </c>
      <c r="AH908" t="s">
        <v>27</v>
      </c>
    </row>
    <row r="909" spans="1:34" x14ac:dyDescent="0.25">
      <c r="A909">
        <v>946290</v>
      </c>
      <c r="B909" t="s">
        <v>20</v>
      </c>
      <c r="C909" t="s">
        <v>28</v>
      </c>
      <c r="D909" t="s">
        <v>22</v>
      </c>
      <c r="E909">
        <v>53208</v>
      </c>
      <c r="F909" t="s">
        <v>23</v>
      </c>
      <c r="G909" t="s">
        <v>24</v>
      </c>
      <c r="H909">
        <v>5522</v>
      </c>
      <c r="I909" t="s">
        <v>92</v>
      </c>
      <c r="J909">
        <f>VLOOKUP(I909,Key!$A$1:$C$72,2,FALSE)</f>
        <v>43.069021999999997</v>
      </c>
      <c r="K909">
        <f>VLOOKUP(I909,Key!$A$1:$C$72,3,FALSE)</f>
        <v>-87.887940999999998</v>
      </c>
      <c r="L909" t="s">
        <v>87</v>
      </c>
      <c r="M909">
        <f>VLOOKUP(L909,Key!$A$1:$C$72,2,FALSE)</f>
        <v>43.077359999999999</v>
      </c>
      <c r="N909">
        <f>VLOOKUP(L909,Key!$A$1:$C$72,3,FALSE)</f>
        <v>-87.880769999999998</v>
      </c>
      <c r="O909">
        <v>7</v>
      </c>
      <c r="P909">
        <v>0</v>
      </c>
      <c r="Q909">
        <v>1.1000000000000001</v>
      </c>
      <c r="R909">
        <v>1</v>
      </c>
      <c r="S909">
        <v>42</v>
      </c>
      <c r="T909">
        <f t="shared" si="134"/>
        <v>-1</v>
      </c>
      <c r="U909" s="1">
        <v>42802</v>
      </c>
      <c r="V909" s="3">
        <f t="shared" si="128"/>
        <v>42795</v>
      </c>
      <c r="W909" s="4">
        <f t="shared" si="135"/>
        <v>42802</v>
      </c>
      <c r="X909" s="1" t="str">
        <f t="shared" si="129"/>
        <v>Wednesday</v>
      </c>
      <c r="Y909" s="2">
        <v>0.56482638888888892</v>
      </c>
      <c r="Z909" s="2">
        <f t="shared" si="130"/>
        <v>0.58333333333333326</v>
      </c>
      <c r="AA909">
        <f>1</f>
        <v>1</v>
      </c>
      <c r="AB909" s="1">
        <v>42802</v>
      </c>
      <c r="AC909" s="3">
        <f t="shared" si="131"/>
        <v>42795</v>
      </c>
      <c r="AD909" s="4">
        <f t="shared" si="136"/>
        <v>42802</v>
      </c>
      <c r="AE909" s="1" t="str">
        <f t="shared" si="132"/>
        <v>Wednesday</v>
      </c>
      <c r="AF909" s="2">
        <v>0.56958333333333333</v>
      </c>
      <c r="AG909" s="2">
        <f t="shared" si="133"/>
        <v>0.58333333333333326</v>
      </c>
      <c r="AH909" t="s">
        <v>27</v>
      </c>
    </row>
    <row r="910" spans="1:34" x14ac:dyDescent="0.25">
      <c r="A910">
        <v>563412</v>
      </c>
      <c r="B910" t="s">
        <v>20</v>
      </c>
      <c r="C910" t="s">
        <v>45</v>
      </c>
      <c r="D910" t="s">
        <v>46</v>
      </c>
      <c r="E910">
        <v>60043</v>
      </c>
      <c r="F910" t="s">
        <v>23</v>
      </c>
      <c r="G910" t="s">
        <v>24</v>
      </c>
      <c r="H910">
        <v>5533</v>
      </c>
      <c r="I910" t="s">
        <v>47</v>
      </c>
      <c r="J910">
        <f>VLOOKUP(I910,Key!$A$1:$C$72,2,FALSE)</f>
        <v>43.049230000000001</v>
      </c>
      <c r="K910">
        <f>VLOOKUP(I910,Key!$A$1:$C$72,3,FALSE)</f>
        <v>-87.911940000000001</v>
      </c>
      <c r="L910" t="s">
        <v>33</v>
      </c>
      <c r="M910">
        <f>VLOOKUP(L910,Key!$A$1:$C$72,2,FALSE)</f>
        <v>43.034619999999997</v>
      </c>
      <c r="N910">
        <f>VLOOKUP(L910,Key!$A$1:$C$72,3,FALSE)</f>
        <v>-87.917500000000004</v>
      </c>
      <c r="O910">
        <v>15</v>
      </c>
      <c r="P910">
        <v>0</v>
      </c>
      <c r="Q910">
        <v>2.2999999999999998</v>
      </c>
      <c r="R910">
        <v>2.1</v>
      </c>
      <c r="S910">
        <v>90</v>
      </c>
      <c r="T910">
        <f t="shared" si="134"/>
        <v>-1</v>
      </c>
      <c r="U910" s="1">
        <v>42802</v>
      </c>
      <c r="V910" s="3">
        <f t="shared" si="128"/>
        <v>42795</v>
      </c>
      <c r="W910" s="4">
        <f t="shared" si="135"/>
        <v>42802</v>
      </c>
      <c r="X910" s="1" t="str">
        <f t="shared" si="129"/>
        <v>Wednesday</v>
      </c>
      <c r="Y910" s="2">
        <v>0.72343750000000007</v>
      </c>
      <c r="Z910" s="2">
        <f t="shared" si="130"/>
        <v>0.70833333333333326</v>
      </c>
      <c r="AA910">
        <f>1</f>
        <v>1</v>
      </c>
      <c r="AB910" s="1">
        <v>42802</v>
      </c>
      <c r="AC910" s="3">
        <f t="shared" si="131"/>
        <v>42795</v>
      </c>
      <c r="AD910" s="4">
        <f t="shared" si="136"/>
        <v>42802</v>
      </c>
      <c r="AE910" s="1" t="str">
        <f t="shared" si="132"/>
        <v>Wednesday</v>
      </c>
      <c r="AF910" s="2">
        <v>0.73350694444444453</v>
      </c>
      <c r="AG910" s="2">
        <f t="shared" si="133"/>
        <v>0.75</v>
      </c>
      <c r="AH910" t="s">
        <v>27</v>
      </c>
    </row>
    <row r="911" spans="1:34" x14ac:dyDescent="0.25">
      <c r="A911">
        <v>1249286</v>
      </c>
      <c r="B911" t="s">
        <v>20</v>
      </c>
      <c r="C911" t="s">
        <v>109</v>
      </c>
      <c r="D911" t="s">
        <v>46</v>
      </c>
      <c r="E911">
        <v>60077</v>
      </c>
      <c r="F911" t="s">
        <v>23</v>
      </c>
      <c r="G911" t="s">
        <v>96</v>
      </c>
      <c r="H911">
        <v>5465</v>
      </c>
      <c r="I911" t="s">
        <v>63</v>
      </c>
      <c r="J911">
        <f>VLOOKUP(I911,Key!$A$1:$C$72,2,FALSE)</f>
        <v>43.078530000000001</v>
      </c>
      <c r="K911">
        <f>VLOOKUP(I911,Key!$A$1:$C$72,3,FALSE)</f>
        <v>-87.882620000000003</v>
      </c>
      <c r="L911" t="s">
        <v>77</v>
      </c>
      <c r="M911">
        <f>VLOOKUP(L911,Key!$A$1:$C$72,2,FALSE)</f>
        <v>43.074655999999997</v>
      </c>
      <c r="N911">
        <f>VLOOKUP(L911,Key!$A$1:$C$72,3,FALSE)</f>
        <v>-87.889011999999994</v>
      </c>
      <c r="O911">
        <v>15</v>
      </c>
      <c r="P911">
        <v>0</v>
      </c>
      <c r="Q911">
        <v>2.2999999999999998</v>
      </c>
      <c r="R911">
        <v>2.1</v>
      </c>
      <c r="S911">
        <v>90</v>
      </c>
      <c r="T911">
        <f t="shared" si="134"/>
        <v>-1</v>
      </c>
      <c r="U911" s="1">
        <v>42802</v>
      </c>
      <c r="V911" s="3">
        <f t="shared" si="128"/>
        <v>42795</v>
      </c>
      <c r="W911" s="4">
        <f t="shared" si="135"/>
        <v>42802</v>
      </c>
      <c r="X911" s="1" t="str">
        <f t="shared" si="129"/>
        <v>Wednesday</v>
      </c>
      <c r="Y911" s="2">
        <v>0.82732638888888888</v>
      </c>
      <c r="Z911" s="2">
        <f t="shared" si="130"/>
        <v>0.83333333333333326</v>
      </c>
      <c r="AA911">
        <f>1</f>
        <v>1</v>
      </c>
      <c r="AB911" s="1">
        <v>42802</v>
      </c>
      <c r="AC911" s="3">
        <f t="shared" si="131"/>
        <v>42795</v>
      </c>
      <c r="AD911" s="4">
        <f t="shared" si="136"/>
        <v>42802</v>
      </c>
      <c r="AE911" s="1" t="str">
        <f t="shared" si="132"/>
        <v>Wednesday</v>
      </c>
      <c r="AF911" s="2">
        <v>0.8378472222222223</v>
      </c>
      <c r="AG911" s="2">
        <f t="shared" si="133"/>
        <v>0.83333333333333326</v>
      </c>
      <c r="AH911" t="s">
        <v>27</v>
      </c>
    </row>
    <row r="912" spans="1:34" x14ac:dyDescent="0.25">
      <c r="A912">
        <v>1518070</v>
      </c>
      <c r="B912" t="s">
        <v>20</v>
      </c>
      <c r="C912" t="s">
        <v>28</v>
      </c>
      <c r="D912" t="s">
        <v>22</v>
      </c>
      <c r="E912">
        <v>53211</v>
      </c>
      <c r="F912" t="s">
        <v>23</v>
      </c>
      <c r="G912" t="s">
        <v>91</v>
      </c>
      <c r="H912">
        <v>11051</v>
      </c>
      <c r="I912" t="s">
        <v>92</v>
      </c>
      <c r="J912">
        <f>VLOOKUP(I912,Key!$A$1:$C$72,2,FALSE)</f>
        <v>43.069021999999997</v>
      </c>
      <c r="K912">
        <f>VLOOKUP(I912,Key!$A$1:$C$72,3,FALSE)</f>
        <v>-87.887940999999998</v>
      </c>
      <c r="L912" t="s">
        <v>30</v>
      </c>
      <c r="M912">
        <f>VLOOKUP(L912,Key!$A$1:$C$72,2,FALSE)</f>
        <v>43.05847</v>
      </c>
      <c r="N912">
        <f>VLOOKUP(L912,Key!$A$1:$C$72,3,FALSE)</f>
        <v>-87.898079999999993</v>
      </c>
      <c r="O912">
        <v>8</v>
      </c>
      <c r="P912">
        <v>0</v>
      </c>
      <c r="Q912">
        <v>1.2</v>
      </c>
      <c r="R912">
        <v>1.1000000000000001</v>
      </c>
      <c r="S912">
        <v>48</v>
      </c>
      <c r="T912">
        <f t="shared" si="134"/>
        <v>-1</v>
      </c>
      <c r="U912" s="1">
        <v>42802</v>
      </c>
      <c r="V912" s="3">
        <f t="shared" si="128"/>
        <v>42795</v>
      </c>
      <c r="W912" s="4">
        <f t="shared" si="135"/>
        <v>42802</v>
      </c>
      <c r="X912" s="1" t="str">
        <f t="shared" si="129"/>
        <v>Wednesday</v>
      </c>
      <c r="Y912" s="2">
        <v>0.837824074074074</v>
      </c>
      <c r="Z912" s="2">
        <f t="shared" si="130"/>
        <v>0.83333333333333326</v>
      </c>
      <c r="AA912">
        <f>1</f>
        <v>1</v>
      </c>
      <c r="AB912" s="1">
        <v>42802</v>
      </c>
      <c r="AC912" s="3">
        <f t="shared" si="131"/>
        <v>42795</v>
      </c>
      <c r="AD912" s="4">
        <f t="shared" si="136"/>
        <v>42802</v>
      </c>
      <c r="AE912" s="1" t="str">
        <f t="shared" si="132"/>
        <v>Wednesday</v>
      </c>
      <c r="AF912" s="2">
        <v>0.8434490740740741</v>
      </c>
      <c r="AG912" s="2">
        <f t="shared" si="133"/>
        <v>0.83333333333333326</v>
      </c>
      <c r="AH912" t="s">
        <v>27</v>
      </c>
    </row>
    <row r="913" spans="1:34" x14ac:dyDescent="0.25">
      <c r="A913">
        <v>1408049</v>
      </c>
      <c r="B913" t="s">
        <v>20</v>
      </c>
      <c r="C913" t="s">
        <v>28</v>
      </c>
      <c r="D913" t="s">
        <v>22</v>
      </c>
      <c r="E913">
        <v>53202</v>
      </c>
      <c r="F913" t="s">
        <v>23</v>
      </c>
      <c r="G913" t="s">
        <v>24</v>
      </c>
      <c r="H913">
        <v>263</v>
      </c>
      <c r="I913" t="s">
        <v>33</v>
      </c>
      <c r="J913">
        <f>VLOOKUP(I913,Key!$A$1:$C$72,2,FALSE)</f>
        <v>43.034619999999997</v>
      </c>
      <c r="K913">
        <f>VLOOKUP(I913,Key!$A$1:$C$72,3,FALSE)</f>
        <v>-87.917500000000004</v>
      </c>
      <c r="L913" t="s">
        <v>40</v>
      </c>
      <c r="M913">
        <f>VLOOKUP(L913,Key!$A$1:$C$72,2,FALSE)</f>
        <v>43.031480000000002</v>
      </c>
      <c r="N913">
        <f>VLOOKUP(L913,Key!$A$1:$C$72,3,FALSE)</f>
        <v>-87.908169999999998</v>
      </c>
      <c r="O913">
        <v>8</v>
      </c>
      <c r="P913">
        <v>0</v>
      </c>
      <c r="Q913">
        <v>1.2</v>
      </c>
      <c r="R913">
        <v>1.1000000000000001</v>
      </c>
      <c r="S913">
        <v>48</v>
      </c>
      <c r="T913">
        <f t="shared" si="134"/>
        <v>-1</v>
      </c>
      <c r="U913" s="1">
        <v>42802</v>
      </c>
      <c r="V913" s="3">
        <f t="shared" si="128"/>
        <v>42795</v>
      </c>
      <c r="W913" s="4">
        <f t="shared" si="135"/>
        <v>42802</v>
      </c>
      <c r="X913" s="1" t="str">
        <f t="shared" si="129"/>
        <v>Wednesday</v>
      </c>
      <c r="Y913" s="2">
        <v>0.86038194444444438</v>
      </c>
      <c r="Z913" s="2">
        <f t="shared" si="130"/>
        <v>0.875</v>
      </c>
      <c r="AA913">
        <f>1</f>
        <v>1</v>
      </c>
      <c r="AB913" s="1">
        <v>42802</v>
      </c>
      <c r="AC913" s="3">
        <f t="shared" si="131"/>
        <v>42795</v>
      </c>
      <c r="AD913" s="4">
        <f t="shared" si="136"/>
        <v>42802</v>
      </c>
      <c r="AE913" s="1" t="str">
        <f t="shared" si="132"/>
        <v>Wednesday</v>
      </c>
      <c r="AF913" s="2">
        <v>0.8658217592592593</v>
      </c>
      <c r="AG913" s="2">
        <f t="shared" si="133"/>
        <v>0.875</v>
      </c>
      <c r="AH913" t="s">
        <v>27</v>
      </c>
    </row>
    <row r="914" spans="1:34" x14ac:dyDescent="0.25">
      <c r="A914">
        <v>1360169</v>
      </c>
      <c r="B914" t="s">
        <v>20</v>
      </c>
      <c r="C914" t="s">
        <v>105</v>
      </c>
      <c r="D914" t="s">
        <v>22</v>
      </c>
      <c r="E914">
        <v>53121</v>
      </c>
      <c r="F914" t="s">
        <v>23</v>
      </c>
      <c r="G914" t="s">
        <v>24</v>
      </c>
      <c r="H914">
        <v>234</v>
      </c>
      <c r="I914" t="s">
        <v>81</v>
      </c>
      <c r="J914">
        <f>VLOOKUP(I914,Key!$A$1:$C$72,2,FALSE)</f>
        <v>43.06033</v>
      </c>
      <c r="K914">
        <f>VLOOKUP(I914,Key!$A$1:$C$72,3,FALSE)</f>
        <v>-87.89546</v>
      </c>
      <c r="L914" t="s">
        <v>78</v>
      </c>
      <c r="M914">
        <f>VLOOKUP(L914,Key!$A$1:$C$72,2,FALSE)</f>
        <v>43.060250000000003</v>
      </c>
      <c r="N914">
        <f>VLOOKUP(L914,Key!$A$1:$C$72,3,FALSE)</f>
        <v>-87.892169999999993</v>
      </c>
      <c r="O914">
        <v>1</v>
      </c>
      <c r="P914">
        <v>0</v>
      </c>
      <c r="Q914">
        <v>0.2</v>
      </c>
      <c r="R914">
        <v>0.1</v>
      </c>
      <c r="S914">
        <v>6</v>
      </c>
      <c r="T914">
        <f t="shared" si="134"/>
        <v>-1</v>
      </c>
      <c r="U914" s="1">
        <v>42803</v>
      </c>
      <c r="V914" s="3">
        <f t="shared" si="128"/>
        <v>42795</v>
      </c>
      <c r="W914" s="4">
        <f t="shared" si="135"/>
        <v>42803</v>
      </c>
      <c r="X914" s="1" t="str">
        <f t="shared" si="129"/>
        <v>Thursday</v>
      </c>
      <c r="Y914" s="2">
        <v>0.10572916666666667</v>
      </c>
      <c r="Z914" s="2">
        <f t="shared" si="130"/>
        <v>0.125</v>
      </c>
      <c r="AA914">
        <f>1</f>
        <v>1</v>
      </c>
      <c r="AB914" s="1">
        <v>42803</v>
      </c>
      <c r="AC914" s="3">
        <f t="shared" si="131"/>
        <v>42795</v>
      </c>
      <c r="AD914" s="4">
        <f t="shared" si="136"/>
        <v>42803</v>
      </c>
      <c r="AE914" s="1" t="str">
        <f t="shared" si="132"/>
        <v>Thursday</v>
      </c>
      <c r="AF914" s="2">
        <v>0.10648148148148147</v>
      </c>
      <c r="AG914" s="2">
        <f t="shared" si="133"/>
        <v>0.125</v>
      </c>
      <c r="AH914" t="s">
        <v>27</v>
      </c>
    </row>
    <row r="915" spans="1:34" x14ac:dyDescent="0.25">
      <c r="A915">
        <v>1360169</v>
      </c>
      <c r="B915" t="s">
        <v>20</v>
      </c>
      <c r="C915" t="s">
        <v>105</v>
      </c>
      <c r="D915" t="s">
        <v>22</v>
      </c>
      <c r="E915">
        <v>53121</v>
      </c>
      <c r="F915" t="s">
        <v>23</v>
      </c>
      <c r="G915" t="s">
        <v>24</v>
      </c>
      <c r="H915">
        <v>5433</v>
      </c>
      <c r="I915" t="s">
        <v>81</v>
      </c>
      <c r="J915">
        <f>VLOOKUP(I915,Key!$A$1:$C$72,2,FALSE)</f>
        <v>43.06033</v>
      </c>
      <c r="K915">
        <f>VLOOKUP(I915,Key!$A$1:$C$72,3,FALSE)</f>
        <v>-87.89546</v>
      </c>
      <c r="L915" t="s">
        <v>78</v>
      </c>
      <c r="M915">
        <f>VLOOKUP(L915,Key!$A$1:$C$72,2,FALSE)</f>
        <v>43.060250000000003</v>
      </c>
      <c r="N915">
        <f>VLOOKUP(L915,Key!$A$1:$C$72,3,FALSE)</f>
        <v>-87.892169999999993</v>
      </c>
      <c r="O915">
        <v>2</v>
      </c>
      <c r="P915">
        <v>0</v>
      </c>
      <c r="Q915">
        <v>0.3</v>
      </c>
      <c r="R915">
        <v>0.3</v>
      </c>
      <c r="S915">
        <v>12</v>
      </c>
      <c r="T915">
        <f t="shared" si="134"/>
        <v>-1</v>
      </c>
      <c r="U915" s="1">
        <v>42803</v>
      </c>
      <c r="V915" s="3">
        <f t="shared" si="128"/>
        <v>42795</v>
      </c>
      <c r="W915" s="4">
        <f t="shared" si="135"/>
        <v>42803</v>
      </c>
      <c r="X915" s="1" t="str">
        <f t="shared" si="129"/>
        <v>Thursday</v>
      </c>
      <c r="Y915" s="2">
        <v>0.57123842592592589</v>
      </c>
      <c r="Z915" s="2">
        <f t="shared" si="130"/>
        <v>0.58333333333333326</v>
      </c>
      <c r="AA915">
        <f>1</f>
        <v>1</v>
      </c>
      <c r="AB915" s="1">
        <v>42803</v>
      </c>
      <c r="AC915" s="3">
        <f t="shared" si="131"/>
        <v>42795</v>
      </c>
      <c r="AD915" s="4">
        <f t="shared" si="136"/>
        <v>42803</v>
      </c>
      <c r="AE915" s="1" t="str">
        <f t="shared" si="132"/>
        <v>Thursday</v>
      </c>
      <c r="AF915" s="2">
        <v>0.57231481481481483</v>
      </c>
      <c r="AG915" s="2">
        <f t="shared" si="133"/>
        <v>0.58333333333333326</v>
      </c>
      <c r="AH915" t="s">
        <v>27</v>
      </c>
    </row>
    <row r="916" spans="1:34" x14ac:dyDescent="0.25">
      <c r="A916">
        <v>545427</v>
      </c>
      <c r="B916" t="s">
        <v>20</v>
      </c>
      <c r="C916" t="s">
        <v>28</v>
      </c>
      <c r="D916" t="s">
        <v>22</v>
      </c>
      <c r="E916">
        <v>53211</v>
      </c>
      <c r="F916" t="s">
        <v>23</v>
      </c>
      <c r="G916" t="s">
        <v>24</v>
      </c>
      <c r="H916">
        <v>47</v>
      </c>
      <c r="I916" t="s">
        <v>31</v>
      </c>
      <c r="J916">
        <f>VLOOKUP(I916,Key!$A$1:$C$72,2,FALSE)</f>
        <v>43.03519</v>
      </c>
      <c r="K916">
        <f>VLOOKUP(I916,Key!$A$1:$C$72,3,FALSE)</f>
        <v>-87.907390000000007</v>
      </c>
      <c r="L916" t="s">
        <v>32</v>
      </c>
      <c r="M916">
        <f>VLOOKUP(L916,Key!$A$1:$C$72,2,FALSE)</f>
        <v>43.038719999999998</v>
      </c>
      <c r="N916">
        <f>VLOOKUP(L916,Key!$A$1:$C$72,3,FALSE)</f>
        <v>-87.905339999999995</v>
      </c>
      <c r="O916">
        <v>4</v>
      </c>
      <c r="P916">
        <v>0</v>
      </c>
      <c r="Q916">
        <v>0.6</v>
      </c>
      <c r="R916">
        <v>0.6</v>
      </c>
      <c r="S916">
        <v>24</v>
      </c>
      <c r="T916">
        <f t="shared" si="134"/>
        <v>-1</v>
      </c>
      <c r="U916" s="1">
        <v>42803</v>
      </c>
      <c r="V916" s="3">
        <f t="shared" si="128"/>
        <v>42795</v>
      </c>
      <c r="W916" s="4">
        <f t="shared" si="135"/>
        <v>42803</v>
      </c>
      <c r="X916" s="1" t="str">
        <f t="shared" si="129"/>
        <v>Thursday</v>
      </c>
      <c r="Y916" s="2">
        <v>0.60704861111111108</v>
      </c>
      <c r="Z916" s="2">
        <f t="shared" si="130"/>
        <v>0.625</v>
      </c>
      <c r="AA916">
        <f>1</f>
        <v>1</v>
      </c>
      <c r="AB916" s="1">
        <v>42803</v>
      </c>
      <c r="AC916" s="3">
        <f t="shared" si="131"/>
        <v>42795</v>
      </c>
      <c r="AD916" s="4">
        <f t="shared" si="136"/>
        <v>42803</v>
      </c>
      <c r="AE916" s="1" t="str">
        <f t="shared" si="132"/>
        <v>Thursday</v>
      </c>
      <c r="AF916" s="2">
        <v>0.60996527777777776</v>
      </c>
      <c r="AG916" s="2">
        <f t="shared" si="133"/>
        <v>0.625</v>
      </c>
      <c r="AH916" t="s">
        <v>27</v>
      </c>
    </row>
    <row r="917" spans="1:34" x14ac:dyDescent="0.25">
      <c r="A917">
        <v>1527212</v>
      </c>
      <c r="B917" t="s">
        <v>20</v>
      </c>
      <c r="C917" t="s">
        <v>28</v>
      </c>
      <c r="D917" t="s">
        <v>22</v>
      </c>
      <c r="E917">
        <v>53202</v>
      </c>
      <c r="F917" t="s">
        <v>23</v>
      </c>
      <c r="G917" t="s">
        <v>24</v>
      </c>
      <c r="H917">
        <v>17</v>
      </c>
      <c r="I917" t="s">
        <v>67</v>
      </c>
      <c r="J917">
        <f>VLOOKUP(I917,Key!$A$1:$C$72,2,FALSE)</f>
        <v>43.074890000000003</v>
      </c>
      <c r="K917">
        <f>VLOOKUP(I917,Key!$A$1:$C$72,3,FALSE)</f>
        <v>-87.882810000000006</v>
      </c>
      <c r="L917" t="s">
        <v>65</v>
      </c>
      <c r="M917">
        <f>VLOOKUP(L917,Key!$A$1:$C$72,2,FALSE)</f>
        <v>43.060786</v>
      </c>
      <c r="N917">
        <f>VLOOKUP(L917,Key!$A$1:$C$72,3,FALSE)</f>
        <v>-87.883825999999999</v>
      </c>
      <c r="O917">
        <v>10</v>
      </c>
      <c r="P917">
        <v>0</v>
      </c>
      <c r="Q917">
        <v>1.5</v>
      </c>
      <c r="R917">
        <v>1.4</v>
      </c>
      <c r="S917">
        <v>60</v>
      </c>
      <c r="T917">
        <f t="shared" si="134"/>
        <v>-1</v>
      </c>
      <c r="U917" s="1">
        <v>42803</v>
      </c>
      <c r="V917" s="3">
        <f t="shared" si="128"/>
        <v>42795</v>
      </c>
      <c r="W917" s="4">
        <f t="shared" si="135"/>
        <v>42803</v>
      </c>
      <c r="X917" s="1" t="str">
        <f t="shared" si="129"/>
        <v>Thursday</v>
      </c>
      <c r="Y917" s="2">
        <v>0.63192129629629623</v>
      </c>
      <c r="Z917" s="2">
        <f t="shared" si="130"/>
        <v>0.625</v>
      </c>
      <c r="AA917">
        <f>1</f>
        <v>1</v>
      </c>
      <c r="AB917" s="1">
        <v>42803</v>
      </c>
      <c r="AC917" s="3">
        <f t="shared" si="131"/>
        <v>42795</v>
      </c>
      <c r="AD917" s="4">
        <f t="shared" si="136"/>
        <v>42803</v>
      </c>
      <c r="AE917" s="1" t="str">
        <f t="shared" si="132"/>
        <v>Thursday</v>
      </c>
      <c r="AF917" s="2">
        <v>0.638738425925926</v>
      </c>
      <c r="AG917" s="2">
        <f t="shared" si="133"/>
        <v>0.625</v>
      </c>
      <c r="AH917" t="s">
        <v>27</v>
      </c>
    </row>
    <row r="918" spans="1:34" x14ac:dyDescent="0.25">
      <c r="A918">
        <v>1518070</v>
      </c>
      <c r="B918" t="s">
        <v>20</v>
      </c>
      <c r="C918" t="s">
        <v>28</v>
      </c>
      <c r="D918" t="s">
        <v>22</v>
      </c>
      <c r="E918">
        <v>53211</v>
      </c>
      <c r="F918" t="s">
        <v>23</v>
      </c>
      <c r="G918" t="s">
        <v>91</v>
      </c>
      <c r="H918">
        <v>5446</v>
      </c>
      <c r="I918" t="s">
        <v>92</v>
      </c>
      <c r="J918">
        <f>VLOOKUP(I918,Key!$A$1:$C$72,2,FALSE)</f>
        <v>43.069021999999997</v>
      </c>
      <c r="K918">
        <f>VLOOKUP(I918,Key!$A$1:$C$72,3,FALSE)</f>
        <v>-87.887940999999998</v>
      </c>
      <c r="L918" t="s">
        <v>81</v>
      </c>
      <c r="M918">
        <f>VLOOKUP(L918,Key!$A$1:$C$72,2,FALSE)</f>
        <v>43.06033</v>
      </c>
      <c r="N918">
        <f>VLOOKUP(L918,Key!$A$1:$C$72,3,FALSE)</f>
        <v>-87.89546</v>
      </c>
      <c r="O918">
        <v>7</v>
      </c>
      <c r="P918">
        <v>0</v>
      </c>
      <c r="Q918">
        <v>1.1000000000000001</v>
      </c>
      <c r="R918">
        <v>1</v>
      </c>
      <c r="S918">
        <v>42</v>
      </c>
      <c r="T918">
        <f t="shared" si="134"/>
        <v>-1</v>
      </c>
      <c r="U918" s="1">
        <v>42803</v>
      </c>
      <c r="V918" s="3">
        <f t="shared" si="128"/>
        <v>42795</v>
      </c>
      <c r="W918" s="4">
        <f t="shared" si="135"/>
        <v>42803</v>
      </c>
      <c r="X918" s="1" t="str">
        <f t="shared" si="129"/>
        <v>Thursday</v>
      </c>
      <c r="Y918" s="2">
        <v>0.78438657407407408</v>
      </c>
      <c r="Z918" s="2">
        <f t="shared" si="130"/>
        <v>0.79166666666666663</v>
      </c>
      <c r="AA918">
        <f>1</f>
        <v>1</v>
      </c>
      <c r="AB918" s="1">
        <v>42803</v>
      </c>
      <c r="AC918" s="3">
        <f t="shared" si="131"/>
        <v>42795</v>
      </c>
      <c r="AD918" s="4">
        <f t="shared" si="136"/>
        <v>42803</v>
      </c>
      <c r="AE918" s="1" t="str">
        <f t="shared" si="132"/>
        <v>Thursday</v>
      </c>
      <c r="AF918" s="2">
        <v>0.78896990740740736</v>
      </c>
      <c r="AG918" s="2">
        <f t="shared" si="133"/>
        <v>0.79166666666666663</v>
      </c>
      <c r="AH918" t="s">
        <v>27</v>
      </c>
    </row>
    <row r="919" spans="1:34" x14ac:dyDescent="0.25">
      <c r="A919">
        <v>1269318</v>
      </c>
      <c r="B919" t="s">
        <v>20</v>
      </c>
      <c r="C919" t="s">
        <v>28</v>
      </c>
      <c r="D919" t="s">
        <v>22</v>
      </c>
      <c r="E919">
        <v>53204</v>
      </c>
      <c r="F919" t="s">
        <v>23</v>
      </c>
      <c r="G919" t="s">
        <v>24</v>
      </c>
      <c r="H919">
        <v>11144</v>
      </c>
      <c r="I919" t="s">
        <v>72</v>
      </c>
      <c r="J919">
        <f>VLOOKUP(I919,Key!$A$1:$C$72,2,FALSE)</f>
        <v>43.02948</v>
      </c>
      <c r="K919">
        <f>VLOOKUP(I919,Key!$A$1:$C$72,3,FALSE)</f>
        <v>-87.912819999999996</v>
      </c>
      <c r="L919" t="s">
        <v>39</v>
      </c>
      <c r="M919">
        <f>VLOOKUP(L919,Key!$A$1:$C$72,2,FALSE)</f>
        <v>43.03913</v>
      </c>
      <c r="N919">
        <f>VLOOKUP(L919,Key!$A$1:$C$72,3,FALSE)</f>
        <v>-87.916150000000002</v>
      </c>
      <c r="O919">
        <v>7</v>
      </c>
      <c r="P919">
        <v>0</v>
      </c>
      <c r="Q919">
        <v>1.1000000000000001</v>
      </c>
      <c r="R919">
        <v>1</v>
      </c>
      <c r="S919">
        <v>42</v>
      </c>
      <c r="T919">
        <f t="shared" si="134"/>
        <v>-1</v>
      </c>
      <c r="U919" s="1">
        <v>42804</v>
      </c>
      <c r="V919" s="3">
        <f t="shared" si="128"/>
        <v>42795</v>
      </c>
      <c r="W919" s="4">
        <f t="shared" si="135"/>
        <v>42804</v>
      </c>
      <c r="X919" s="1" t="str">
        <f t="shared" si="129"/>
        <v>Friday</v>
      </c>
      <c r="Y919" s="2">
        <v>0.37562500000000004</v>
      </c>
      <c r="Z919" s="2">
        <f t="shared" si="130"/>
        <v>0.375</v>
      </c>
      <c r="AA919">
        <f>1</f>
        <v>1</v>
      </c>
      <c r="AB919" s="1">
        <v>42804</v>
      </c>
      <c r="AC919" s="3">
        <f t="shared" si="131"/>
        <v>42795</v>
      </c>
      <c r="AD919" s="4">
        <f t="shared" si="136"/>
        <v>42804</v>
      </c>
      <c r="AE919" s="1" t="str">
        <f t="shared" si="132"/>
        <v>Friday</v>
      </c>
      <c r="AF919" s="2">
        <v>0.37994212962962964</v>
      </c>
      <c r="AG919" s="2">
        <f t="shared" si="133"/>
        <v>0.375</v>
      </c>
      <c r="AH919" t="s">
        <v>27</v>
      </c>
    </row>
    <row r="920" spans="1:34" x14ac:dyDescent="0.25">
      <c r="A920">
        <v>1164700</v>
      </c>
      <c r="B920" t="s">
        <v>20</v>
      </c>
      <c r="C920" t="s">
        <v>28</v>
      </c>
      <c r="D920" t="s">
        <v>22</v>
      </c>
      <c r="E920">
        <v>53202</v>
      </c>
      <c r="F920" t="s">
        <v>23</v>
      </c>
      <c r="G920" t="s">
        <v>24</v>
      </c>
      <c r="H920">
        <v>11086</v>
      </c>
      <c r="I920" t="s">
        <v>54</v>
      </c>
      <c r="J920">
        <f>VLOOKUP(I920,Key!$A$1:$C$72,2,FALSE)</f>
        <v>43.046570000000003</v>
      </c>
      <c r="K920">
        <f>VLOOKUP(I920,Key!$A$1:$C$72,3,FALSE)</f>
        <v>-87.908720000000002</v>
      </c>
      <c r="L920" t="s">
        <v>47</v>
      </c>
      <c r="M920">
        <f>VLOOKUP(L920,Key!$A$1:$C$72,2,FALSE)</f>
        <v>43.049230000000001</v>
      </c>
      <c r="N920">
        <f>VLOOKUP(L920,Key!$A$1:$C$72,3,FALSE)</f>
        <v>-87.911940000000001</v>
      </c>
      <c r="O920">
        <v>3</v>
      </c>
      <c r="P920">
        <v>0</v>
      </c>
      <c r="Q920">
        <v>0.5</v>
      </c>
      <c r="R920">
        <v>0.4</v>
      </c>
      <c r="S920">
        <v>18</v>
      </c>
      <c r="T920">
        <f t="shared" si="134"/>
        <v>-1</v>
      </c>
      <c r="U920" s="1">
        <v>42804</v>
      </c>
      <c r="V920" s="3">
        <f t="shared" si="128"/>
        <v>42795</v>
      </c>
      <c r="W920" s="4">
        <f t="shared" si="135"/>
        <v>42804</v>
      </c>
      <c r="X920" s="1" t="str">
        <f t="shared" si="129"/>
        <v>Friday</v>
      </c>
      <c r="Y920" s="2">
        <v>0.42011574074074076</v>
      </c>
      <c r="Z920" s="2">
        <f t="shared" si="130"/>
        <v>0.41666666666666663</v>
      </c>
      <c r="AA920">
        <f>1</f>
        <v>1</v>
      </c>
      <c r="AB920" s="1">
        <v>42804</v>
      </c>
      <c r="AC920" s="3">
        <f t="shared" si="131"/>
        <v>42795</v>
      </c>
      <c r="AD920" s="4">
        <f t="shared" si="136"/>
        <v>42804</v>
      </c>
      <c r="AE920" s="1" t="str">
        <f t="shared" si="132"/>
        <v>Friday</v>
      </c>
      <c r="AF920" s="2">
        <v>0.42199074074074078</v>
      </c>
      <c r="AG920" s="2">
        <f t="shared" si="133"/>
        <v>0.41666666666666663</v>
      </c>
      <c r="AH920" t="s">
        <v>27</v>
      </c>
    </row>
    <row r="921" spans="1:34" x14ac:dyDescent="0.25">
      <c r="A921">
        <v>1433213</v>
      </c>
      <c r="B921" t="s">
        <v>20</v>
      </c>
      <c r="C921" t="s">
        <v>28</v>
      </c>
      <c r="D921" t="s">
        <v>22</v>
      </c>
      <c r="E921">
        <v>53233</v>
      </c>
      <c r="F921" t="s">
        <v>23</v>
      </c>
      <c r="G921" t="s">
        <v>24</v>
      </c>
      <c r="H921">
        <v>11138</v>
      </c>
      <c r="I921" t="s">
        <v>74</v>
      </c>
      <c r="J921">
        <f>VLOOKUP(I921,Key!$A$1:$C$72,2,FALSE)</f>
        <v>43.040154000000001</v>
      </c>
      <c r="K921">
        <f>VLOOKUP(I921,Key!$A$1:$C$72,3,FALSE)</f>
        <v>-87.932113000000001</v>
      </c>
      <c r="L921" t="s">
        <v>61</v>
      </c>
      <c r="M921">
        <f>VLOOKUP(L921,Key!$A$1:$C$72,2,FALSE)</f>
        <v>43.058619999999998</v>
      </c>
      <c r="N921">
        <f>VLOOKUP(L921,Key!$A$1:$C$72,3,FALSE)</f>
        <v>-87.885319999999993</v>
      </c>
      <c r="O921">
        <v>23</v>
      </c>
      <c r="P921">
        <v>0</v>
      </c>
      <c r="Q921">
        <v>3.5</v>
      </c>
      <c r="R921">
        <v>3.3</v>
      </c>
      <c r="S921">
        <v>138</v>
      </c>
      <c r="T921">
        <f t="shared" si="134"/>
        <v>-1</v>
      </c>
      <c r="U921" s="1">
        <v>42804</v>
      </c>
      <c r="V921" s="3">
        <f t="shared" si="128"/>
        <v>42795</v>
      </c>
      <c r="W921" s="4">
        <f t="shared" si="135"/>
        <v>42804</v>
      </c>
      <c r="X921" s="1" t="str">
        <f t="shared" si="129"/>
        <v>Friday</v>
      </c>
      <c r="Y921" s="2">
        <v>0.48568287037037039</v>
      </c>
      <c r="Z921" s="2">
        <f t="shared" si="130"/>
        <v>0.5</v>
      </c>
      <c r="AA921">
        <f>1</f>
        <v>1</v>
      </c>
      <c r="AB921" s="1">
        <v>42804</v>
      </c>
      <c r="AC921" s="3">
        <f t="shared" si="131"/>
        <v>42795</v>
      </c>
      <c r="AD921" s="4">
        <f t="shared" si="136"/>
        <v>42804</v>
      </c>
      <c r="AE921" s="1" t="str">
        <f t="shared" si="132"/>
        <v>Friday</v>
      </c>
      <c r="AF921" s="2">
        <v>0.50173611111111105</v>
      </c>
      <c r="AG921" s="2">
        <f t="shared" si="133"/>
        <v>0.5</v>
      </c>
      <c r="AH921" t="s">
        <v>27</v>
      </c>
    </row>
    <row r="922" spans="1:34" x14ac:dyDescent="0.25">
      <c r="A922">
        <v>558783</v>
      </c>
      <c r="B922" t="s">
        <v>20</v>
      </c>
      <c r="C922" t="s">
        <v>42</v>
      </c>
      <c r="D922" t="s">
        <v>22</v>
      </c>
      <c r="E922">
        <v>53066</v>
      </c>
      <c r="F922" t="s">
        <v>23</v>
      </c>
      <c r="G922" t="s">
        <v>24</v>
      </c>
      <c r="H922">
        <v>5433</v>
      </c>
      <c r="I922" t="s">
        <v>43</v>
      </c>
      <c r="J922">
        <f>VLOOKUP(I922,Key!$A$1:$C$72,2,FALSE)</f>
        <v>43.03886</v>
      </c>
      <c r="K922">
        <f>VLOOKUP(I922,Key!$A$1:$C$72,3,FALSE)</f>
        <v>-87.902720000000002</v>
      </c>
      <c r="L922" t="s">
        <v>31</v>
      </c>
      <c r="M922">
        <f>VLOOKUP(L922,Key!$A$1:$C$72,2,FALSE)</f>
        <v>43.03519</v>
      </c>
      <c r="N922">
        <f>VLOOKUP(L922,Key!$A$1:$C$72,3,FALSE)</f>
        <v>-87.907390000000007</v>
      </c>
      <c r="O922">
        <v>4</v>
      </c>
      <c r="P922">
        <v>0</v>
      </c>
      <c r="Q922">
        <v>0.6</v>
      </c>
      <c r="R922">
        <v>0.6</v>
      </c>
      <c r="S922">
        <v>24</v>
      </c>
      <c r="T922">
        <f t="shared" si="134"/>
        <v>-1</v>
      </c>
      <c r="U922" s="1">
        <v>42804</v>
      </c>
      <c r="V922" s="3">
        <f t="shared" si="128"/>
        <v>42795</v>
      </c>
      <c r="W922" s="4">
        <f t="shared" si="135"/>
        <v>42804</v>
      </c>
      <c r="X922" s="1" t="str">
        <f t="shared" si="129"/>
        <v>Friday</v>
      </c>
      <c r="Y922" s="2">
        <v>0.52290509259259255</v>
      </c>
      <c r="Z922" s="2">
        <f t="shared" si="130"/>
        <v>0.54166666666666663</v>
      </c>
      <c r="AA922">
        <f>1</f>
        <v>1</v>
      </c>
      <c r="AB922" s="1">
        <v>42804</v>
      </c>
      <c r="AC922" s="3">
        <f t="shared" si="131"/>
        <v>42795</v>
      </c>
      <c r="AD922" s="4">
        <f t="shared" si="136"/>
        <v>42804</v>
      </c>
      <c r="AE922" s="1" t="str">
        <f t="shared" si="132"/>
        <v>Friday</v>
      </c>
      <c r="AF922" s="2">
        <v>0.52521990740740743</v>
      </c>
      <c r="AG922" s="2">
        <f t="shared" si="133"/>
        <v>0.54166666666666663</v>
      </c>
      <c r="AH922" t="s">
        <v>27</v>
      </c>
    </row>
    <row r="923" spans="1:34" x14ac:dyDescent="0.25">
      <c r="A923">
        <v>825934</v>
      </c>
      <c r="B923" t="s">
        <v>20</v>
      </c>
      <c r="C923" t="s">
        <v>28</v>
      </c>
      <c r="D923" t="s">
        <v>22</v>
      </c>
      <c r="E923">
        <v>53208</v>
      </c>
      <c r="F923" t="s">
        <v>23</v>
      </c>
      <c r="G923" t="s">
        <v>24</v>
      </c>
      <c r="H923">
        <v>5</v>
      </c>
      <c r="I923" t="s">
        <v>29</v>
      </c>
      <c r="J923">
        <f>VLOOKUP(I923,Key!$A$1:$C$72,2,FALSE)</f>
        <v>43.042490000000001</v>
      </c>
      <c r="K923">
        <f>VLOOKUP(I923,Key!$A$1:$C$72,3,FALSE)</f>
        <v>-87.909959999999998</v>
      </c>
      <c r="L923" t="s">
        <v>48</v>
      </c>
      <c r="M923">
        <f>VLOOKUP(L923,Key!$A$1:$C$72,2,FALSE)</f>
        <v>43.05097</v>
      </c>
      <c r="N923">
        <f>VLOOKUP(L923,Key!$A$1:$C$72,3,FALSE)</f>
        <v>-87.906440000000003</v>
      </c>
      <c r="O923">
        <v>6</v>
      </c>
      <c r="P923">
        <v>0</v>
      </c>
      <c r="Q923">
        <v>0.9</v>
      </c>
      <c r="R923">
        <v>0.9</v>
      </c>
      <c r="S923">
        <v>36</v>
      </c>
      <c r="T923">
        <f t="shared" si="134"/>
        <v>-1</v>
      </c>
      <c r="U923" s="1">
        <v>42804</v>
      </c>
      <c r="V923" s="3">
        <f t="shared" si="128"/>
        <v>42795</v>
      </c>
      <c r="W923" s="4">
        <f t="shared" si="135"/>
        <v>42804</v>
      </c>
      <c r="X923" s="1" t="str">
        <f t="shared" si="129"/>
        <v>Friday</v>
      </c>
      <c r="Y923" s="2">
        <v>0.60069444444444442</v>
      </c>
      <c r="Z923" s="2">
        <f t="shared" si="130"/>
        <v>0.58333333333333326</v>
      </c>
      <c r="AA923">
        <f>1</f>
        <v>1</v>
      </c>
      <c r="AB923" s="1">
        <v>42804</v>
      </c>
      <c r="AC923" s="3">
        <f t="shared" si="131"/>
        <v>42795</v>
      </c>
      <c r="AD923" s="4">
        <f t="shared" si="136"/>
        <v>42804</v>
      </c>
      <c r="AE923" s="1" t="str">
        <f t="shared" si="132"/>
        <v>Friday</v>
      </c>
      <c r="AF923" s="2">
        <v>0.60554398148148147</v>
      </c>
      <c r="AG923" s="2">
        <f t="shared" si="133"/>
        <v>0.625</v>
      </c>
      <c r="AH923" t="s">
        <v>27</v>
      </c>
    </row>
    <row r="924" spans="1:34" x14ac:dyDescent="0.25">
      <c r="A924">
        <v>1328721</v>
      </c>
      <c r="B924" t="s">
        <v>20</v>
      </c>
      <c r="C924" t="s">
        <v>28</v>
      </c>
      <c r="D924" t="s">
        <v>22</v>
      </c>
      <c r="E924">
        <v>53207</v>
      </c>
      <c r="F924" t="s">
        <v>23</v>
      </c>
      <c r="G924" t="s">
        <v>24</v>
      </c>
      <c r="H924">
        <v>315</v>
      </c>
      <c r="I924" t="s">
        <v>82</v>
      </c>
      <c r="J924">
        <f>VLOOKUP(I924,Key!$A$1:$C$72,2,FALSE)</f>
        <v>43.026229999999998</v>
      </c>
      <c r="K924">
        <f>VLOOKUP(I924,Key!$A$1:$C$72,3,FALSE)</f>
        <v>-87.912809999999993</v>
      </c>
      <c r="L924" t="s">
        <v>36</v>
      </c>
      <c r="M924">
        <f>VLOOKUP(L924,Key!$A$1:$C$72,2,FALSE)</f>
        <v>43.038580000000003</v>
      </c>
      <c r="N924">
        <f>VLOOKUP(L924,Key!$A$1:$C$72,3,FALSE)</f>
        <v>-87.90934</v>
      </c>
      <c r="O924">
        <v>21</v>
      </c>
      <c r="P924">
        <v>0</v>
      </c>
      <c r="Q924">
        <v>3.2</v>
      </c>
      <c r="R924">
        <v>3</v>
      </c>
      <c r="S924">
        <v>126</v>
      </c>
      <c r="T924">
        <f t="shared" si="134"/>
        <v>-1</v>
      </c>
      <c r="U924" s="1">
        <v>42805</v>
      </c>
      <c r="V924" s="3">
        <f t="shared" si="128"/>
        <v>42795</v>
      </c>
      <c r="W924" s="4">
        <f t="shared" si="135"/>
        <v>42805</v>
      </c>
      <c r="X924" s="1" t="str">
        <f t="shared" si="129"/>
        <v>Saturday</v>
      </c>
      <c r="Y924" s="2">
        <v>0.27616898148148145</v>
      </c>
      <c r="Z924" s="2">
        <f t="shared" si="130"/>
        <v>0.29166666666666663</v>
      </c>
      <c r="AA924">
        <f>1</f>
        <v>1</v>
      </c>
      <c r="AB924" s="1">
        <v>42805</v>
      </c>
      <c r="AC924" s="3">
        <f t="shared" si="131"/>
        <v>42795</v>
      </c>
      <c r="AD924" s="4">
        <f t="shared" si="136"/>
        <v>42805</v>
      </c>
      <c r="AE924" s="1" t="str">
        <f t="shared" si="132"/>
        <v>Saturday</v>
      </c>
      <c r="AF924" s="2">
        <v>0.29094907407407405</v>
      </c>
      <c r="AG924" s="2">
        <f t="shared" si="133"/>
        <v>0.29166666666666663</v>
      </c>
      <c r="AH924" t="s">
        <v>27</v>
      </c>
    </row>
    <row r="925" spans="1:34" x14ac:dyDescent="0.25">
      <c r="A925">
        <v>1397107</v>
      </c>
      <c r="B925" t="s">
        <v>20</v>
      </c>
      <c r="C925" t="s">
        <v>90</v>
      </c>
      <c r="D925" t="s">
        <v>22</v>
      </c>
      <c r="E925">
        <v>53233</v>
      </c>
      <c r="F925" t="s">
        <v>23</v>
      </c>
      <c r="G925" t="s">
        <v>24</v>
      </c>
      <c r="H925">
        <v>11134</v>
      </c>
      <c r="I925" t="s">
        <v>73</v>
      </c>
      <c r="J925">
        <f>VLOOKUP(I925,Key!$A$1:$C$72,2,FALSE)</f>
        <v>43.040349999999997</v>
      </c>
      <c r="K925">
        <f>VLOOKUP(I925,Key!$A$1:$C$72,3,FALSE)</f>
        <v>-87.920760000000001</v>
      </c>
      <c r="L925" t="s">
        <v>70</v>
      </c>
      <c r="M925">
        <f>VLOOKUP(L925,Key!$A$1:$C$72,2,FALSE)</f>
        <v>43.053040000000003</v>
      </c>
      <c r="N925">
        <f>VLOOKUP(L925,Key!$A$1:$C$72,3,FALSE)</f>
        <v>-87.897660000000002</v>
      </c>
      <c r="O925">
        <v>81</v>
      </c>
      <c r="P925">
        <v>3</v>
      </c>
      <c r="Q925">
        <v>12.2</v>
      </c>
      <c r="R925">
        <v>11.5</v>
      </c>
      <c r="S925">
        <v>486</v>
      </c>
      <c r="T925">
        <f t="shared" si="134"/>
        <v>-1</v>
      </c>
      <c r="U925" s="1">
        <v>42805</v>
      </c>
      <c r="V925" s="3">
        <f t="shared" si="128"/>
        <v>42795</v>
      </c>
      <c r="W925" s="4">
        <f t="shared" si="135"/>
        <v>42805</v>
      </c>
      <c r="X925" s="1" t="str">
        <f t="shared" si="129"/>
        <v>Saturday</v>
      </c>
      <c r="Y925" s="2">
        <v>0.43230324074074072</v>
      </c>
      <c r="Z925" s="2">
        <f t="shared" si="130"/>
        <v>0.41666666666666663</v>
      </c>
      <c r="AA925">
        <f>1</f>
        <v>1</v>
      </c>
      <c r="AB925" s="1">
        <v>42805</v>
      </c>
      <c r="AC925" s="3">
        <f t="shared" si="131"/>
        <v>42795</v>
      </c>
      <c r="AD925" s="4">
        <f t="shared" si="136"/>
        <v>42805</v>
      </c>
      <c r="AE925" s="1" t="str">
        <f t="shared" si="132"/>
        <v>Saturday</v>
      </c>
      <c r="AF925" s="2">
        <v>0.4887037037037037</v>
      </c>
      <c r="AG925" s="2">
        <f t="shared" si="133"/>
        <v>0.5</v>
      </c>
      <c r="AH925" t="s">
        <v>27</v>
      </c>
    </row>
    <row r="926" spans="1:34" x14ac:dyDescent="0.25">
      <c r="A926">
        <v>1466945</v>
      </c>
      <c r="B926" t="s">
        <v>20</v>
      </c>
      <c r="C926" t="s">
        <v>28</v>
      </c>
      <c r="D926" t="s">
        <v>22</v>
      </c>
      <c r="E926">
        <v>53211</v>
      </c>
      <c r="F926" t="s">
        <v>23</v>
      </c>
      <c r="G926" t="s">
        <v>24</v>
      </c>
      <c r="H926">
        <v>228</v>
      </c>
      <c r="I926" t="s">
        <v>92</v>
      </c>
      <c r="J926">
        <f>VLOOKUP(I926,Key!$A$1:$C$72,2,FALSE)</f>
        <v>43.069021999999997</v>
      </c>
      <c r="K926">
        <f>VLOOKUP(I926,Key!$A$1:$C$72,3,FALSE)</f>
        <v>-87.887940999999998</v>
      </c>
      <c r="L926" t="s">
        <v>67</v>
      </c>
      <c r="M926">
        <f>VLOOKUP(L926,Key!$A$1:$C$72,2,FALSE)</f>
        <v>43.074890000000003</v>
      </c>
      <c r="N926">
        <f>VLOOKUP(L926,Key!$A$1:$C$72,3,FALSE)</f>
        <v>-87.882810000000006</v>
      </c>
      <c r="O926">
        <v>5</v>
      </c>
      <c r="P926">
        <v>0</v>
      </c>
      <c r="Q926">
        <v>0.8</v>
      </c>
      <c r="R926">
        <v>0.7</v>
      </c>
      <c r="S926">
        <v>30</v>
      </c>
      <c r="T926">
        <f t="shared" si="134"/>
        <v>-1</v>
      </c>
      <c r="U926" s="1">
        <v>42805</v>
      </c>
      <c r="V926" s="3">
        <f t="shared" si="128"/>
        <v>42795</v>
      </c>
      <c r="W926" s="4">
        <f t="shared" si="135"/>
        <v>42805</v>
      </c>
      <c r="X926" s="1" t="str">
        <f t="shared" si="129"/>
        <v>Saturday</v>
      </c>
      <c r="Y926" s="2">
        <v>0.55863425925925925</v>
      </c>
      <c r="Z926" s="2">
        <f t="shared" si="130"/>
        <v>0.54166666666666663</v>
      </c>
      <c r="AA926">
        <f>1</f>
        <v>1</v>
      </c>
      <c r="AB926" s="1">
        <v>42805</v>
      </c>
      <c r="AC926" s="3">
        <f t="shared" si="131"/>
        <v>42795</v>
      </c>
      <c r="AD926" s="4">
        <f t="shared" si="136"/>
        <v>42805</v>
      </c>
      <c r="AE926" s="1" t="str">
        <f t="shared" si="132"/>
        <v>Saturday</v>
      </c>
      <c r="AF926" s="2">
        <v>0.56209490740740742</v>
      </c>
      <c r="AG926" s="2">
        <f t="shared" si="133"/>
        <v>0.54166666666666663</v>
      </c>
      <c r="AH926" t="s">
        <v>27</v>
      </c>
    </row>
    <row r="927" spans="1:34" x14ac:dyDescent="0.25">
      <c r="A927">
        <v>1249909</v>
      </c>
      <c r="B927" t="s">
        <v>20</v>
      </c>
      <c r="C927" t="s">
        <v>111</v>
      </c>
      <c r="D927" t="s">
        <v>22</v>
      </c>
      <c r="E927">
        <v>54914</v>
      </c>
      <c r="F927" t="s">
        <v>23</v>
      </c>
      <c r="G927" t="s">
        <v>96</v>
      </c>
      <c r="H927">
        <v>5470</v>
      </c>
      <c r="I927" t="s">
        <v>67</v>
      </c>
      <c r="J927">
        <f>VLOOKUP(I927,Key!$A$1:$C$72,2,FALSE)</f>
        <v>43.074890000000003</v>
      </c>
      <c r="K927">
        <f>VLOOKUP(I927,Key!$A$1:$C$72,3,FALSE)</f>
        <v>-87.882810000000006</v>
      </c>
      <c r="L927" t="s">
        <v>77</v>
      </c>
      <c r="M927">
        <f>VLOOKUP(L927,Key!$A$1:$C$72,2,FALSE)</f>
        <v>43.074655999999997</v>
      </c>
      <c r="N927">
        <f>VLOOKUP(L927,Key!$A$1:$C$72,3,FALSE)</f>
        <v>-87.889011999999994</v>
      </c>
      <c r="O927">
        <v>2</v>
      </c>
      <c r="P927">
        <v>0</v>
      </c>
      <c r="Q927">
        <v>0.3</v>
      </c>
      <c r="R927">
        <v>0.3</v>
      </c>
      <c r="S927">
        <v>12</v>
      </c>
      <c r="T927">
        <f t="shared" si="134"/>
        <v>-1</v>
      </c>
      <c r="U927" s="1">
        <v>42805</v>
      </c>
      <c r="V927" s="3">
        <f t="shared" si="128"/>
        <v>42795</v>
      </c>
      <c r="W927" s="4">
        <f t="shared" si="135"/>
        <v>42805</v>
      </c>
      <c r="X927" s="1" t="str">
        <f t="shared" si="129"/>
        <v>Saturday</v>
      </c>
      <c r="Y927" s="2">
        <v>0.65934027777777782</v>
      </c>
      <c r="Z927" s="2">
        <f t="shared" si="130"/>
        <v>0.66666666666666663</v>
      </c>
      <c r="AA927">
        <f>1</f>
        <v>1</v>
      </c>
      <c r="AB927" s="1">
        <v>42805</v>
      </c>
      <c r="AC927" s="3">
        <f t="shared" si="131"/>
        <v>42795</v>
      </c>
      <c r="AD927" s="4">
        <f t="shared" si="136"/>
        <v>42805</v>
      </c>
      <c r="AE927" s="1" t="str">
        <f t="shared" si="132"/>
        <v>Saturday</v>
      </c>
      <c r="AF927" s="2">
        <v>0.66083333333333327</v>
      </c>
      <c r="AG927" s="2">
        <f t="shared" si="133"/>
        <v>0.66666666666666663</v>
      </c>
      <c r="AH927" t="s">
        <v>27</v>
      </c>
    </row>
    <row r="928" spans="1:34" x14ac:dyDescent="0.25">
      <c r="A928">
        <v>1358589</v>
      </c>
      <c r="B928" t="s">
        <v>20</v>
      </c>
      <c r="C928" t="s">
        <v>28</v>
      </c>
      <c r="D928" t="s">
        <v>22</v>
      </c>
      <c r="E928">
        <v>53211</v>
      </c>
      <c r="F928" t="s">
        <v>23</v>
      </c>
      <c r="G928" t="s">
        <v>24</v>
      </c>
      <c r="H928">
        <v>993</v>
      </c>
      <c r="I928" t="s">
        <v>44</v>
      </c>
      <c r="J928">
        <f>VLOOKUP(I928,Key!$A$1:$C$72,2,FALSE)</f>
        <v>43.045712999999999</v>
      </c>
      <c r="K928">
        <f>VLOOKUP(I928,Key!$A$1:$C$72,3,FALSE)</f>
        <v>-87.899756999999994</v>
      </c>
      <c r="L928" t="s">
        <v>41</v>
      </c>
      <c r="M928">
        <f>VLOOKUP(L928,Key!$A$1:$C$72,2,FALSE)</f>
        <v>43.04824</v>
      </c>
      <c r="N928">
        <f>VLOOKUP(L928,Key!$A$1:$C$72,3,FALSE)</f>
        <v>-87.904970000000006</v>
      </c>
      <c r="O928">
        <v>3</v>
      </c>
      <c r="P928">
        <v>0</v>
      </c>
      <c r="Q928">
        <v>0.5</v>
      </c>
      <c r="R928">
        <v>0.4</v>
      </c>
      <c r="S928">
        <v>18</v>
      </c>
      <c r="T928">
        <f t="shared" si="134"/>
        <v>-1</v>
      </c>
      <c r="U928" s="1">
        <v>42806</v>
      </c>
      <c r="V928" s="3">
        <f t="shared" si="128"/>
        <v>42795</v>
      </c>
      <c r="W928" s="4">
        <f t="shared" si="135"/>
        <v>42806</v>
      </c>
      <c r="X928" s="1" t="str">
        <f t="shared" si="129"/>
        <v>Sunday</v>
      </c>
      <c r="Y928" s="2">
        <v>0.49534722222222222</v>
      </c>
      <c r="Z928" s="2">
        <f t="shared" si="130"/>
        <v>0.5</v>
      </c>
      <c r="AA928">
        <f>1</f>
        <v>1</v>
      </c>
      <c r="AB928" s="1">
        <v>42806</v>
      </c>
      <c r="AC928" s="3">
        <f t="shared" si="131"/>
        <v>42795</v>
      </c>
      <c r="AD928" s="4">
        <f t="shared" si="136"/>
        <v>42806</v>
      </c>
      <c r="AE928" s="1" t="str">
        <f t="shared" si="132"/>
        <v>Sunday</v>
      </c>
      <c r="AF928" s="2">
        <v>0.49761574074074072</v>
      </c>
      <c r="AG928" s="2">
        <f t="shared" si="133"/>
        <v>0.5</v>
      </c>
      <c r="AH928" t="s">
        <v>27</v>
      </c>
    </row>
    <row r="929" spans="1:34" x14ac:dyDescent="0.25">
      <c r="A929">
        <v>1425087</v>
      </c>
      <c r="B929" t="s">
        <v>20</v>
      </c>
      <c r="C929" t="s">
        <v>95</v>
      </c>
      <c r="D929" t="s">
        <v>22</v>
      </c>
      <c r="E929">
        <v>53212</v>
      </c>
      <c r="F929" t="s">
        <v>23</v>
      </c>
      <c r="G929" t="s">
        <v>24</v>
      </c>
      <c r="H929">
        <v>5459</v>
      </c>
      <c r="I929" t="s">
        <v>39</v>
      </c>
      <c r="J929">
        <f>VLOOKUP(I929,Key!$A$1:$C$72,2,FALSE)</f>
        <v>43.03913</v>
      </c>
      <c r="K929">
        <f>VLOOKUP(I929,Key!$A$1:$C$72,3,FALSE)</f>
        <v>-87.916150000000002</v>
      </c>
      <c r="L929" t="s">
        <v>81</v>
      </c>
      <c r="M929">
        <f>VLOOKUP(L929,Key!$A$1:$C$72,2,FALSE)</f>
        <v>43.06033</v>
      </c>
      <c r="N929">
        <f>VLOOKUP(L929,Key!$A$1:$C$72,3,FALSE)</f>
        <v>-87.89546</v>
      </c>
      <c r="O929">
        <v>17</v>
      </c>
      <c r="P929">
        <v>0</v>
      </c>
      <c r="Q929">
        <v>2.6</v>
      </c>
      <c r="R929">
        <v>2.4</v>
      </c>
      <c r="S929">
        <v>102</v>
      </c>
      <c r="T929">
        <f t="shared" si="134"/>
        <v>-1</v>
      </c>
      <c r="U929" s="1">
        <v>42806</v>
      </c>
      <c r="V929" s="3">
        <f t="shared" si="128"/>
        <v>42795</v>
      </c>
      <c r="W929" s="4">
        <f t="shared" si="135"/>
        <v>42806</v>
      </c>
      <c r="X929" s="1" t="str">
        <f t="shared" si="129"/>
        <v>Sunday</v>
      </c>
      <c r="Y929" s="2">
        <v>0.66843750000000002</v>
      </c>
      <c r="Z929" s="2">
        <f t="shared" si="130"/>
        <v>0.66666666666666663</v>
      </c>
      <c r="AA929">
        <f>1</f>
        <v>1</v>
      </c>
      <c r="AB929" s="1">
        <v>42806</v>
      </c>
      <c r="AC929" s="3">
        <f t="shared" si="131"/>
        <v>42795</v>
      </c>
      <c r="AD929" s="4">
        <f t="shared" si="136"/>
        <v>42806</v>
      </c>
      <c r="AE929" s="1" t="str">
        <f t="shared" si="132"/>
        <v>Sunday</v>
      </c>
      <c r="AF929" s="2">
        <v>0.68010416666666673</v>
      </c>
      <c r="AG929" s="2">
        <f t="shared" si="133"/>
        <v>0.66666666666666663</v>
      </c>
      <c r="AH929" t="s">
        <v>27</v>
      </c>
    </row>
    <row r="930" spans="1:34" x14ac:dyDescent="0.25">
      <c r="A930">
        <v>1373301</v>
      </c>
      <c r="B930" t="s">
        <v>20</v>
      </c>
      <c r="C930" t="s">
        <v>122</v>
      </c>
      <c r="D930" t="s">
        <v>22</v>
      </c>
      <c r="E930">
        <v>53092</v>
      </c>
      <c r="F930" t="s">
        <v>23</v>
      </c>
      <c r="G930" t="s">
        <v>24</v>
      </c>
      <c r="H930">
        <v>362</v>
      </c>
      <c r="I930" t="s">
        <v>78</v>
      </c>
      <c r="J930">
        <f>VLOOKUP(I930,Key!$A$1:$C$72,2,FALSE)</f>
        <v>43.060250000000003</v>
      </c>
      <c r="K930">
        <f>VLOOKUP(I930,Key!$A$1:$C$72,3,FALSE)</f>
        <v>-87.892169999999993</v>
      </c>
      <c r="L930" t="s">
        <v>66</v>
      </c>
      <c r="M930">
        <f>VLOOKUP(L930,Key!$A$1:$C$72,2,FALSE)</f>
        <v>43.060155999999999</v>
      </c>
      <c r="N930">
        <f>VLOOKUP(L930,Key!$A$1:$C$72,3,FALSE)</f>
        <v>-87.881258000000003</v>
      </c>
      <c r="O930">
        <v>12</v>
      </c>
      <c r="P930">
        <v>0</v>
      </c>
      <c r="Q930">
        <v>1.8</v>
      </c>
      <c r="R930">
        <v>1.7</v>
      </c>
      <c r="S930">
        <v>72</v>
      </c>
      <c r="T930">
        <f t="shared" si="134"/>
        <v>-1</v>
      </c>
      <c r="U930" s="1">
        <v>42806</v>
      </c>
      <c r="V930" s="3">
        <f t="shared" si="128"/>
        <v>42795</v>
      </c>
      <c r="W930" s="4">
        <f t="shared" si="135"/>
        <v>42806</v>
      </c>
      <c r="X930" s="1" t="str">
        <f t="shared" si="129"/>
        <v>Sunday</v>
      </c>
      <c r="Y930" s="2">
        <v>0.7064583333333333</v>
      </c>
      <c r="Z930" s="2">
        <f t="shared" si="130"/>
        <v>0.70833333333333326</v>
      </c>
      <c r="AA930">
        <f>1</f>
        <v>1</v>
      </c>
      <c r="AB930" s="1">
        <v>42806</v>
      </c>
      <c r="AC930" s="3">
        <f t="shared" si="131"/>
        <v>42795</v>
      </c>
      <c r="AD930" s="4">
        <f t="shared" si="136"/>
        <v>42806</v>
      </c>
      <c r="AE930" s="1" t="str">
        <f t="shared" si="132"/>
        <v>Sunday</v>
      </c>
      <c r="AF930" s="2">
        <v>0.71490740740740744</v>
      </c>
      <c r="AG930" s="2">
        <f t="shared" si="133"/>
        <v>0.70833333333333326</v>
      </c>
      <c r="AH930" t="s">
        <v>27</v>
      </c>
    </row>
    <row r="931" spans="1:34" x14ac:dyDescent="0.25">
      <c r="A931">
        <v>1373301</v>
      </c>
      <c r="B931" t="s">
        <v>20</v>
      </c>
      <c r="C931" t="s">
        <v>122</v>
      </c>
      <c r="D931" t="s">
        <v>22</v>
      </c>
      <c r="E931">
        <v>53092</v>
      </c>
      <c r="F931" t="s">
        <v>23</v>
      </c>
      <c r="G931" t="s">
        <v>24</v>
      </c>
      <c r="H931">
        <v>5521</v>
      </c>
      <c r="I931" t="s">
        <v>66</v>
      </c>
      <c r="J931">
        <f>VLOOKUP(I931,Key!$A$1:$C$72,2,FALSE)</f>
        <v>43.060155999999999</v>
      </c>
      <c r="K931">
        <f>VLOOKUP(I931,Key!$A$1:$C$72,3,FALSE)</f>
        <v>-87.881258000000003</v>
      </c>
      <c r="L931" t="s">
        <v>78</v>
      </c>
      <c r="M931">
        <f>VLOOKUP(L931,Key!$A$1:$C$72,2,FALSE)</f>
        <v>43.060250000000003</v>
      </c>
      <c r="N931">
        <f>VLOOKUP(L931,Key!$A$1:$C$72,3,FALSE)</f>
        <v>-87.892169999999993</v>
      </c>
      <c r="O931">
        <v>42</v>
      </c>
      <c r="P931">
        <v>0</v>
      </c>
      <c r="Q931">
        <v>6.3</v>
      </c>
      <c r="R931">
        <v>6</v>
      </c>
      <c r="S931">
        <v>252</v>
      </c>
      <c r="T931">
        <f t="shared" si="134"/>
        <v>-1</v>
      </c>
      <c r="U931" s="1">
        <v>42806</v>
      </c>
      <c r="V931" s="3">
        <f t="shared" si="128"/>
        <v>42795</v>
      </c>
      <c r="W931" s="4">
        <f t="shared" si="135"/>
        <v>42806</v>
      </c>
      <c r="X931" s="1" t="str">
        <f t="shared" si="129"/>
        <v>Sunday</v>
      </c>
      <c r="Y931" s="2">
        <v>0.71498842592592593</v>
      </c>
      <c r="Z931" s="2">
        <f t="shared" si="130"/>
        <v>0.70833333333333326</v>
      </c>
      <c r="AA931">
        <f>1</f>
        <v>1</v>
      </c>
      <c r="AB931" s="1">
        <v>42806</v>
      </c>
      <c r="AC931" s="3">
        <f t="shared" si="131"/>
        <v>42795</v>
      </c>
      <c r="AD931" s="4">
        <f t="shared" si="136"/>
        <v>42806</v>
      </c>
      <c r="AE931" s="1" t="str">
        <f t="shared" si="132"/>
        <v>Sunday</v>
      </c>
      <c r="AF931" s="2">
        <v>0.74428240740740748</v>
      </c>
      <c r="AG931" s="2">
        <f t="shared" si="133"/>
        <v>0.75</v>
      </c>
      <c r="AH931" t="s">
        <v>27</v>
      </c>
    </row>
    <row r="932" spans="1:34" x14ac:dyDescent="0.25">
      <c r="A932">
        <v>583361</v>
      </c>
      <c r="B932" t="s">
        <v>20</v>
      </c>
      <c r="C932" t="s">
        <v>28</v>
      </c>
      <c r="D932" t="s">
        <v>22</v>
      </c>
      <c r="E932">
        <v>53202</v>
      </c>
      <c r="F932" t="s">
        <v>23</v>
      </c>
      <c r="G932" t="s">
        <v>24</v>
      </c>
      <c r="H932">
        <v>247</v>
      </c>
      <c r="I932" t="s">
        <v>37</v>
      </c>
      <c r="J932">
        <f>VLOOKUP(I932,Key!$A$1:$C$72,2,FALSE)</f>
        <v>43.031320000000001</v>
      </c>
      <c r="K932">
        <f>VLOOKUP(I932,Key!$A$1:$C$72,3,FALSE)</f>
        <v>-87.904259999999994</v>
      </c>
      <c r="L932" t="s">
        <v>40</v>
      </c>
      <c r="M932">
        <f>VLOOKUP(L932,Key!$A$1:$C$72,2,FALSE)</f>
        <v>43.031480000000002</v>
      </c>
      <c r="N932">
        <f>VLOOKUP(L932,Key!$A$1:$C$72,3,FALSE)</f>
        <v>-87.908169999999998</v>
      </c>
      <c r="O932">
        <v>2</v>
      </c>
      <c r="P932">
        <v>0</v>
      </c>
      <c r="Q932">
        <v>0.3</v>
      </c>
      <c r="R932">
        <v>0.3</v>
      </c>
      <c r="S932">
        <v>12</v>
      </c>
      <c r="T932">
        <f t="shared" si="134"/>
        <v>-1</v>
      </c>
      <c r="U932" s="1">
        <v>42806</v>
      </c>
      <c r="V932" s="3">
        <f t="shared" si="128"/>
        <v>42795</v>
      </c>
      <c r="W932" s="4">
        <f t="shared" si="135"/>
        <v>42806</v>
      </c>
      <c r="X932" s="1" t="str">
        <f t="shared" si="129"/>
        <v>Sunday</v>
      </c>
      <c r="Y932" s="2">
        <v>0.72991898148148149</v>
      </c>
      <c r="Z932" s="2">
        <f t="shared" si="130"/>
        <v>0.75</v>
      </c>
      <c r="AA932">
        <f>1</f>
        <v>1</v>
      </c>
      <c r="AB932" s="1">
        <v>42806</v>
      </c>
      <c r="AC932" s="3">
        <f t="shared" si="131"/>
        <v>42795</v>
      </c>
      <c r="AD932" s="4">
        <f t="shared" si="136"/>
        <v>42806</v>
      </c>
      <c r="AE932" s="1" t="str">
        <f t="shared" si="132"/>
        <v>Sunday</v>
      </c>
      <c r="AF932" s="2">
        <v>0.73126157407407411</v>
      </c>
      <c r="AG932" s="2">
        <f t="shared" si="133"/>
        <v>0.75</v>
      </c>
      <c r="AH932" t="s">
        <v>27</v>
      </c>
    </row>
    <row r="933" spans="1:34" x14ac:dyDescent="0.25">
      <c r="A933">
        <v>1088320</v>
      </c>
      <c r="B933" t="s">
        <v>20</v>
      </c>
      <c r="C933" t="s">
        <v>95</v>
      </c>
      <c r="D933" t="s">
        <v>22</v>
      </c>
      <c r="E933">
        <v>53202</v>
      </c>
      <c r="F933" t="s">
        <v>23</v>
      </c>
      <c r="G933" t="s">
        <v>24</v>
      </c>
      <c r="H933">
        <v>21</v>
      </c>
      <c r="I933" t="s">
        <v>43</v>
      </c>
      <c r="J933">
        <f>VLOOKUP(I933,Key!$A$1:$C$72,2,FALSE)</f>
        <v>43.03886</v>
      </c>
      <c r="K933">
        <f>VLOOKUP(I933,Key!$A$1:$C$72,3,FALSE)</f>
        <v>-87.902720000000002</v>
      </c>
      <c r="L933" t="s">
        <v>41</v>
      </c>
      <c r="M933">
        <f>VLOOKUP(L933,Key!$A$1:$C$72,2,FALSE)</f>
        <v>43.04824</v>
      </c>
      <c r="N933">
        <f>VLOOKUP(L933,Key!$A$1:$C$72,3,FALSE)</f>
        <v>-87.904970000000006</v>
      </c>
      <c r="O933">
        <v>385</v>
      </c>
      <c r="P933">
        <v>0</v>
      </c>
      <c r="Q933">
        <v>18</v>
      </c>
      <c r="R933">
        <v>17.100000000000001</v>
      </c>
      <c r="S933">
        <v>720</v>
      </c>
      <c r="T933">
        <f t="shared" si="134"/>
        <v>-1</v>
      </c>
      <c r="U933" s="1">
        <v>42807</v>
      </c>
      <c r="V933" s="3">
        <f t="shared" si="128"/>
        <v>42795</v>
      </c>
      <c r="W933" s="4">
        <f t="shared" si="135"/>
        <v>42807</v>
      </c>
      <c r="X933" s="1" t="str">
        <f t="shared" si="129"/>
        <v>Monday</v>
      </c>
      <c r="Y933" s="2">
        <v>0.73327546296296298</v>
      </c>
      <c r="Z933" s="2">
        <f t="shared" si="130"/>
        <v>0.75</v>
      </c>
      <c r="AA933">
        <f>1</f>
        <v>1</v>
      </c>
      <c r="AB933" s="1">
        <v>42808</v>
      </c>
      <c r="AC933" s="3">
        <f t="shared" si="131"/>
        <v>42795</v>
      </c>
      <c r="AD933" s="4">
        <f t="shared" si="136"/>
        <v>42808</v>
      </c>
      <c r="AE933" s="1" t="str">
        <f t="shared" si="132"/>
        <v>Tuesday</v>
      </c>
      <c r="AF933" s="2">
        <v>5.6712962962962956E-4</v>
      </c>
      <c r="AG933" s="2">
        <f t="shared" si="133"/>
        <v>0</v>
      </c>
      <c r="AH933" t="s">
        <v>27</v>
      </c>
    </row>
    <row r="934" spans="1:34" x14ac:dyDescent="0.25">
      <c r="A934">
        <v>1088320</v>
      </c>
      <c r="B934" t="s">
        <v>20</v>
      </c>
      <c r="C934" t="s">
        <v>95</v>
      </c>
      <c r="D934" t="s">
        <v>22</v>
      </c>
      <c r="E934">
        <v>53202</v>
      </c>
      <c r="F934" t="s">
        <v>23</v>
      </c>
      <c r="G934" t="s">
        <v>24</v>
      </c>
      <c r="H934">
        <v>11087</v>
      </c>
      <c r="I934" t="s">
        <v>69</v>
      </c>
      <c r="J934">
        <f>VLOOKUP(I934,Key!$A$1:$C$72,2,FALSE)</f>
        <v>43.048200000000001</v>
      </c>
      <c r="K934">
        <f>VLOOKUP(I934,Key!$A$1:$C$72,3,FALSE)</f>
        <v>-87.900859999999994</v>
      </c>
      <c r="L934" t="s">
        <v>43</v>
      </c>
      <c r="M934">
        <f>VLOOKUP(L934,Key!$A$1:$C$72,2,FALSE)</f>
        <v>43.03886</v>
      </c>
      <c r="N934">
        <f>VLOOKUP(L934,Key!$A$1:$C$72,3,FALSE)</f>
        <v>-87.902720000000002</v>
      </c>
      <c r="O934">
        <v>7</v>
      </c>
      <c r="P934">
        <v>0</v>
      </c>
      <c r="Q934">
        <v>1.1000000000000001</v>
      </c>
      <c r="R934">
        <v>1</v>
      </c>
      <c r="S934">
        <v>42</v>
      </c>
      <c r="T934">
        <f t="shared" si="134"/>
        <v>-1</v>
      </c>
      <c r="U934" s="1">
        <v>42808</v>
      </c>
      <c r="V934" s="3">
        <f t="shared" si="128"/>
        <v>42795</v>
      </c>
      <c r="W934" s="4">
        <f t="shared" si="135"/>
        <v>42808</v>
      </c>
      <c r="X934" s="1" t="str">
        <f t="shared" si="129"/>
        <v>Tuesday</v>
      </c>
      <c r="Y934" s="2">
        <v>0.34334490740740736</v>
      </c>
      <c r="Z934" s="2">
        <f t="shared" si="130"/>
        <v>0.33333333333333331</v>
      </c>
      <c r="AA934">
        <f>1</f>
        <v>1</v>
      </c>
      <c r="AB934" s="1">
        <v>42808</v>
      </c>
      <c r="AC934" s="3">
        <f t="shared" si="131"/>
        <v>42795</v>
      </c>
      <c r="AD934" s="4">
        <f t="shared" si="136"/>
        <v>42808</v>
      </c>
      <c r="AE934" s="1" t="str">
        <f t="shared" si="132"/>
        <v>Tuesday</v>
      </c>
      <c r="AF934" s="2">
        <v>0.34804398148148147</v>
      </c>
      <c r="AG934" s="2">
        <f t="shared" si="133"/>
        <v>0.33333333333333331</v>
      </c>
      <c r="AH934" t="s">
        <v>27</v>
      </c>
    </row>
    <row r="935" spans="1:34" x14ac:dyDescent="0.25">
      <c r="A935">
        <v>1442430</v>
      </c>
      <c r="B935" t="s">
        <v>20</v>
      </c>
      <c r="C935" t="s">
        <v>28</v>
      </c>
      <c r="D935" t="s">
        <v>22</v>
      </c>
      <c r="E935">
        <v>53211</v>
      </c>
      <c r="F935" t="s">
        <v>23</v>
      </c>
      <c r="G935" t="s">
        <v>24</v>
      </c>
      <c r="H935">
        <v>11047</v>
      </c>
      <c r="I935" t="s">
        <v>77</v>
      </c>
      <c r="J935">
        <f>VLOOKUP(I935,Key!$A$1:$C$72,2,FALSE)</f>
        <v>43.074655999999997</v>
      </c>
      <c r="K935">
        <f>VLOOKUP(I935,Key!$A$1:$C$72,3,FALSE)</f>
        <v>-87.889011999999994</v>
      </c>
      <c r="L935" t="s">
        <v>67</v>
      </c>
      <c r="M935">
        <f>VLOOKUP(L935,Key!$A$1:$C$72,2,FALSE)</f>
        <v>43.074890000000003</v>
      </c>
      <c r="N935">
        <f>VLOOKUP(L935,Key!$A$1:$C$72,3,FALSE)</f>
        <v>-87.882810000000006</v>
      </c>
      <c r="O935">
        <v>2</v>
      </c>
      <c r="P935">
        <v>0</v>
      </c>
      <c r="Q935">
        <v>0.3</v>
      </c>
      <c r="R935">
        <v>0.3</v>
      </c>
      <c r="S935">
        <v>12</v>
      </c>
      <c r="T935">
        <f t="shared" si="134"/>
        <v>-1</v>
      </c>
      <c r="U935" s="1">
        <v>42808</v>
      </c>
      <c r="V935" s="3">
        <f t="shared" si="128"/>
        <v>42795</v>
      </c>
      <c r="W935" s="4">
        <f t="shared" si="135"/>
        <v>42808</v>
      </c>
      <c r="X935" s="1" t="str">
        <f t="shared" si="129"/>
        <v>Tuesday</v>
      </c>
      <c r="Y935" s="2">
        <v>0.64484953703703707</v>
      </c>
      <c r="Z935" s="2">
        <f t="shared" si="130"/>
        <v>0.625</v>
      </c>
      <c r="AA935">
        <f>1</f>
        <v>1</v>
      </c>
      <c r="AB935" s="1">
        <v>42808</v>
      </c>
      <c r="AC935" s="3">
        <f t="shared" si="131"/>
        <v>42795</v>
      </c>
      <c r="AD935" s="4">
        <f t="shared" si="136"/>
        <v>42808</v>
      </c>
      <c r="AE935" s="1" t="str">
        <f t="shared" si="132"/>
        <v>Tuesday</v>
      </c>
      <c r="AF935" s="2">
        <v>0.6464699074074074</v>
      </c>
      <c r="AG935" s="2">
        <f t="shared" si="133"/>
        <v>0.66666666666666663</v>
      </c>
      <c r="AH935" t="s">
        <v>27</v>
      </c>
    </row>
    <row r="936" spans="1:34" x14ac:dyDescent="0.25">
      <c r="A936">
        <v>1518070</v>
      </c>
      <c r="B936" t="s">
        <v>20</v>
      </c>
      <c r="C936" t="s">
        <v>28</v>
      </c>
      <c r="D936" t="s">
        <v>22</v>
      </c>
      <c r="E936">
        <v>53211</v>
      </c>
      <c r="F936" t="s">
        <v>23</v>
      </c>
      <c r="G936" t="s">
        <v>91</v>
      </c>
      <c r="H936">
        <v>11126</v>
      </c>
      <c r="I936" t="s">
        <v>50</v>
      </c>
      <c r="J936">
        <f>VLOOKUP(I936,Key!$A$1:$C$72,2,FALSE)</f>
        <v>43.052549999999997</v>
      </c>
      <c r="K936">
        <f>VLOOKUP(I936,Key!$A$1:$C$72,3,FALSE)</f>
        <v>-87.909329999999997</v>
      </c>
      <c r="L936" t="s">
        <v>51</v>
      </c>
      <c r="M936">
        <f>VLOOKUP(L936,Key!$A$1:$C$72,2,FALSE)</f>
        <v>43.05536</v>
      </c>
      <c r="N936">
        <f>VLOOKUP(L936,Key!$A$1:$C$72,3,FALSE)</f>
        <v>-87.90504</v>
      </c>
      <c r="O936">
        <v>3</v>
      </c>
      <c r="P936">
        <v>0</v>
      </c>
      <c r="Q936">
        <v>0.5</v>
      </c>
      <c r="R936">
        <v>0.4</v>
      </c>
      <c r="S936">
        <v>18</v>
      </c>
      <c r="T936">
        <f t="shared" si="134"/>
        <v>-1</v>
      </c>
      <c r="U936" s="1">
        <v>42808</v>
      </c>
      <c r="V936" s="3">
        <f t="shared" si="128"/>
        <v>42795</v>
      </c>
      <c r="W936" s="4">
        <f t="shared" si="135"/>
        <v>42808</v>
      </c>
      <c r="X936" s="1" t="str">
        <f t="shared" si="129"/>
        <v>Tuesday</v>
      </c>
      <c r="Y936" s="2">
        <v>0.71864583333333332</v>
      </c>
      <c r="Z936" s="2">
        <f t="shared" si="130"/>
        <v>0.70833333333333326</v>
      </c>
      <c r="AA936">
        <f>1</f>
        <v>1</v>
      </c>
      <c r="AB936" s="1">
        <v>42808</v>
      </c>
      <c r="AC936" s="3">
        <f t="shared" si="131"/>
        <v>42795</v>
      </c>
      <c r="AD936" s="4">
        <f t="shared" si="136"/>
        <v>42808</v>
      </c>
      <c r="AE936" s="1" t="str">
        <f t="shared" si="132"/>
        <v>Tuesday</v>
      </c>
      <c r="AF936" s="2">
        <v>0.72056712962962965</v>
      </c>
      <c r="AG936" s="2">
        <f t="shared" si="133"/>
        <v>0.70833333333333326</v>
      </c>
      <c r="AH936" t="s">
        <v>27</v>
      </c>
    </row>
    <row r="937" spans="1:34" x14ac:dyDescent="0.25">
      <c r="A937">
        <v>986622</v>
      </c>
      <c r="B937" t="s">
        <v>20</v>
      </c>
      <c r="C937" t="s">
        <v>94</v>
      </c>
      <c r="D937" t="s">
        <v>46</v>
      </c>
      <c r="E937">
        <v>60085</v>
      </c>
      <c r="F937" t="s">
        <v>23</v>
      </c>
      <c r="G937" t="s">
        <v>24</v>
      </c>
      <c r="H937">
        <v>11087</v>
      </c>
      <c r="I937" t="s">
        <v>40</v>
      </c>
      <c r="J937">
        <f>VLOOKUP(I937,Key!$A$1:$C$72,2,FALSE)</f>
        <v>43.031480000000002</v>
      </c>
      <c r="K937">
        <f>VLOOKUP(I937,Key!$A$1:$C$72,3,FALSE)</f>
        <v>-87.908169999999998</v>
      </c>
      <c r="L937" t="s">
        <v>32</v>
      </c>
      <c r="M937">
        <f>VLOOKUP(L937,Key!$A$1:$C$72,2,FALSE)</f>
        <v>43.038719999999998</v>
      </c>
      <c r="N937">
        <f>VLOOKUP(L937,Key!$A$1:$C$72,3,FALSE)</f>
        <v>-87.905339999999995</v>
      </c>
      <c r="O937">
        <v>7</v>
      </c>
      <c r="P937">
        <v>0</v>
      </c>
      <c r="Q937">
        <v>1.1000000000000001</v>
      </c>
      <c r="R937">
        <v>1</v>
      </c>
      <c r="S937">
        <v>42</v>
      </c>
      <c r="T937">
        <f t="shared" si="134"/>
        <v>-1</v>
      </c>
      <c r="U937" s="1">
        <v>42808</v>
      </c>
      <c r="V937" s="3">
        <f t="shared" si="128"/>
        <v>42795</v>
      </c>
      <c r="W937" s="4">
        <f t="shared" si="135"/>
        <v>42808</v>
      </c>
      <c r="X937" s="1" t="str">
        <f t="shared" si="129"/>
        <v>Tuesday</v>
      </c>
      <c r="Y937" s="2">
        <v>0.72697916666666673</v>
      </c>
      <c r="Z937" s="2">
        <f t="shared" si="130"/>
        <v>0.70833333333333326</v>
      </c>
      <c r="AA937">
        <f>1</f>
        <v>1</v>
      </c>
      <c r="AB937" s="1">
        <v>42808</v>
      </c>
      <c r="AC937" s="3">
        <f t="shared" si="131"/>
        <v>42795</v>
      </c>
      <c r="AD937" s="4">
        <f t="shared" si="136"/>
        <v>42808</v>
      </c>
      <c r="AE937" s="1" t="str">
        <f t="shared" si="132"/>
        <v>Tuesday</v>
      </c>
      <c r="AF937" s="2">
        <v>0.73172453703703699</v>
      </c>
      <c r="AG937" s="2">
        <f t="shared" si="133"/>
        <v>0.75</v>
      </c>
      <c r="AH937" t="s">
        <v>27</v>
      </c>
    </row>
    <row r="938" spans="1:34" x14ac:dyDescent="0.25">
      <c r="A938">
        <v>1407702</v>
      </c>
      <c r="B938" t="s">
        <v>20</v>
      </c>
      <c r="C938" t="s">
        <v>28</v>
      </c>
      <c r="D938" t="s">
        <v>22</v>
      </c>
      <c r="E938">
        <v>53202</v>
      </c>
      <c r="F938" t="s">
        <v>23</v>
      </c>
      <c r="G938" t="s">
        <v>24</v>
      </c>
      <c r="H938">
        <v>250</v>
      </c>
      <c r="I938" t="s">
        <v>87</v>
      </c>
      <c r="J938">
        <f>VLOOKUP(I938,Key!$A$1:$C$72,2,FALSE)</f>
        <v>43.077359999999999</v>
      </c>
      <c r="K938">
        <f>VLOOKUP(I938,Key!$A$1:$C$72,3,FALSE)</f>
        <v>-87.880769999999998</v>
      </c>
      <c r="L938" t="s">
        <v>77</v>
      </c>
      <c r="M938">
        <f>VLOOKUP(L938,Key!$A$1:$C$72,2,FALSE)</f>
        <v>43.074655999999997</v>
      </c>
      <c r="N938">
        <f>VLOOKUP(L938,Key!$A$1:$C$72,3,FALSE)</f>
        <v>-87.889011999999994</v>
      </c>
      <c r="O938">
        <v>6</v>
      </c>
      <c r="P938">
        <v>0</v>
      </c>
      <c r="Q938">
        <v>0.9</v>
      </c>
      <c r="R938">
        <v>0.9</v>
      </c>
      <c r="S938">
        <v>36</v>
      </c>
      <c r="T938">
        <f t="shared" si="134"/>
        <v>-1</v>
      </c>
      <c r="U938" s="1">
        <v>42808</v>
      </c>
      <c r="V938" s="3">
        <f t="shared" si="128"/>
        <v>42795</v>
      </c>
      <c r="W938" s="4">
        <f t="shared" si="135"/>
        <v>42808</v>
      </c>
      <c r="X938" s="1" t="str">
        <f t="shared" si="129"/>
        <v>Tuesday</v>
      </c>
      <c r="Y938" s="2">
        <v>0.81353009259259268</v>
      </c>
      <c r="Z938" s="2">
        <f t="shared" si="130"/>
        <v>0.83333333333333326</v>
      </c>
      <c r="AA938">
        <f>1</f>
        <v>1</v>
      </c>
      <c r="AB938" s="1">
        <v>42808</v>
      </c>
      <c r="AC938" s="3">
        <f t="shared" si="131"/>
        <v>42795</v>
      </c>
      <c r="AD938" s="4">
        <f t="shared" si="136"/>
        <v>42808</v>
      </c>
      <c r="AE938" s="1" t="str">
        <f t="shared" si="132"/>
        <v>Tuesday</v>
      </c>
      <c r="AF938" s="2">
        <v>0.81804398148148139</v>
      </c>
      <c r="AG938" s="2">
        <f t="shared" si="133"/>
        <v>0.83333333333333326</v>
      </c>
      <c r="AH938" t="s">
        <v>27</v>
      </c>
    </row>
    <row r="939" spans="1:34" x14ac:dyDescent="0.25">
      <c r="A939">
        <v>1010620</v>
      </c>
      <c r="B939" t="s">
        <v>20</v>
      </c>
      <c r="C939" t="s">
        <v>28</v>
      </c>
      <c r="D939" t="s">
        <v>22</v>
      </c>
      <c r="E939">
        <v>53202</v>
      </c>
      <c r="F939" t="s">
        <v>23</v>
      </c>
      <c r="G939" t="s">
        <v>24</v>
      </c>
      <c r="H939">
        <v>5489</v>
      </c>
      <c r="I939" t="s">
        <v>69</v>
      </c>
      <c r="J939">
        <f>VLOOKUP(I939,Key!$A$1:$C$72,2,FALSE)</f>
        <v>43.048200000000001</v>
      </c>
      <c r="K939">
        <f>VLOOKUP(I939,Key!$A$1:$C$72,3,FALSE)</f>
        <v>-87.900859999999994</v>
      </c>
      <c r="L939" t="s">
        <v>67</v>
      </c>
      <c r="M939">
        <f>VLOOKUP(L939,Key!$A$1:$C$72,2,FALSE)</f>
        <v>43.074890000000003</v>
      </c>
      <c r="N939">
        <f>VLOOKUP(L939,Key!$A$1:$C$72,3,FALSE)</f>
        <v>-87.882810000000006</v>
      </c>
      <c r="O939">
        <v>20</v>
      </c>
      <c r="P939">
        <v>0</v>
      </c>
      <c r="Q939">
        <v>3</v>
      </c>
      <c r="R939">
        <v>2.9</v>
      </c>
      <c r="S939">
        <v>120</v>
      </c>
      <c r="T939">
        <f t="shared" si="134"/>
        <v>-1</v>
      </c>
      <c r="U939" s="1">
        <v>42809</v>
      </c>
      <c r="V939" s="3">
        <f t="shared" si="128"/>
        <v>42795</v>
      </c>
      <c r="W939" s="4">
        <f t="shared" si="135"/>
        <v>42809</v>
      </c>
      <c r="X939" s="1" t="str">
        <f t="shared" si="129"/>
        <v>Wednesday</v>
      </c>
      <c r="Y939" s="2">
        <v>0.51644675925925931</v>
      </c>
      <c r="Z939" s="2">
        <f t="shared" si="130"/>
        <v>0.5</v>
      </c>
      <c r="AA939">
        <f>1</f>
        <v>1</v>
      </c>
      <c r="AB939" s="1">
        <v>42809</v>
      </c>
      <c r="AC939" s="3">
        <f t="shared" si="131"/>
        <v>42795</v>
      </c>
      <c r="AD939" s="4">
        <f t="shared" si="136"/>
        <v>42809</v>
      </c>
      <c r="AE939" s="1" t="str">
        <f t="shared" si="132"/>
        <v>Wednesday</v>
      </c>
      <c r="AF939" s="2">
        <v>0.52989583333333334</v>
      </c>
      <c r="AG939" s="2">
        <f t="shared" si="133"/>
        <v>0.54166666666666663</v>
      </c>
      <c r="AH939" t="s">
        <v>27</v>
      </c>
    </row>
    <row r="940" spans="1:34" x14ac:dyDescent="0.25">
      <c r="A940">
        <v>1417084</v>
      </c>
      <c r="B940" t="s">
        <v>20</v>
      </c>
      <c r="C940" t="s">
        <v>125</v>
      </c>
      <c r="D940" t="s">
        <v>22</v>
      </c>
      <c r="E940">
        <v>53188</v>
      </c>
      <c r="F940" t="s">
        <v>23</v>
      </c>
      <c r="G940" t="s">
        <v>24</v>
      </c>
      <c r="H940">
        <v>5440</v>
      </c>
      <c r="I940" t="s">
        <v>67</v>
      </c>
      <c r="J940">
        <f>VLOOKUP(I940,Key!$A$1:$C$72,2,FALSE)</f>
        <v>43.074890000000003</v>
      </c>
      <c r="K940">
        <f>VLOOKUP(I940,Key!$A$1:$C$72,3,FALSE)</f>
        <v>-87.882810000000006</v>
      </c>
      <c r="L940" t="s">
        <v>92</v>
      </c>
      <c r="M940">
        <f>VLOOKUP(L940,Key!$A$1:$C$72,2,FALSE)</f>
        <v>43.069021999999997</v>
      </c>
      <c r="N940">
        <f>VLOOKUP(L940,Key!$A$1:$C$72,3,FALSE)</f>
        <v>-87.887940999999998</v>
      </c>
      <c r="O940">
        <v>4</v>
      </c>
      <c r="P940">
        <v>0</v>
      </c>
      <c r="Q940">
        <v>0.6</v>
      </c>
      <c r="R940">
        <v>0.6</v>
      </c>
      <c r="S940">
        <v>24</v>
      </c>
      <c r="T940">
        <f t="shared" si="134"/>
        <v>-1</v>
      </c>
      <c r="U940" s="1">
        <v>42810</v>
      </c>
      <c r="V940" s="3">
        <f t="shared" si="128"/>
        <v>42795</v>
      </c>
      <c r="W940" s="4">
        <f t="shared" si="135"/>
        <v>42810</v>
      </c>
      <c r="X940" s="1" t="str">
        <f t="shared" si="129"/>
        <v>Thursday</v>
      </c>
      <c r="Y940" s="2">
        <v>0.70465277777777768</v>
      </c>
      <c r="Z940" s="2">
        <f t="shared" si="130"/>
        <v>0.70833333333333326</v>
      </c>
      <c r="AA940">
        <f>1</f>
        <v>1</v>
      </c>
      <c r="AB940" s="1">
        <v>42810</v>
      </c>
      <c r="AC940" s="3">
        <f t="shared" si="131"/>
        <v>42795</v>
      </c>
      <c r="AD940" s="4">
        <f t="shared" si="136"/>
        <v>42810</v>
      </c>
      <c r="AE940" s="1" t="str">
        <f t="shared" si="132"/>
        <v>Thursday</v>
      </c>
      <c r="AF940" s="2">
        <v>0.70746527777777779</v>
      </c>
      <c r="AG940" s="2">
        <f t="shared" si="133"/>
        <v>0.70833333333333326</v>
      </c>
      <c r="AH940" t="s">
        <v>27</v>
      </c>
    </row>
    <row r="941" spans="1:34" x14ac:dyDescent="0.25">
      <c r="A941">
        <v>1536102</v>
      </c>
      <c r="B941" t="s">
        <v>20</v>
      </c>
      <c r="C941" t="s">
        <v>101</v>
      </c>
      <c r="D941" t="s">
        <v>22</v>
      </c>
      <c r="E941">
        <v>53211</v>
      </c>
      <c r="F941" t="s">
        <v>23</v>
      </c>
      <c r="G941" t="s">
        <v>24</v>
      </c>
      <c r="H941">
        <v>5468</v>
      </c>
      <c r="I941" t="s">
        <v>65</v>
      </c>
      <c r="J941">
        <f>VLOOKUP(I941,Key!$A$1:$C$72,2,FALSE)</f>
        <v>43.060786</v>
      </c>
      <c r="K941">
        <f>VLOOKUP(I941,Key!$A$1:$C$72,3,FALSE)</f>
        <v>-87.883825999999999</v>
      </c>
      <c r="L941" t="s">
        <v>67</v>
      </c>
      <c r="M941">
        <f>VLOOKUP(L941,Key!$A$1:$C$72,2,FALSE)</f>
        <v>43.074890000000003</v>
      </c>
      <c r="N941">
        <f>VLOOKUP(L941,Key!$A$1:$C$72,3,FALSE)</f>
        <v>-87.882810000000006</v>
      </c>
      <c r="O941">
        <v>9</v>
      </c>
      <c r="P941">
        <v>0</v>
      </c>
      <c r="Q941">
        <v>1.4</v>
      </c>
      <c r="R941">
        <v>1.3</v>
      </c>
      <c r="S941">
        <v>54</v>
      </c>
      <c r="T941">
        <f t="shared" si="134"/>
        <v>-1</v>
      </c>
      <c r="U941" s="1">
        <v>42810</v>
      </c>
      <c r="V941" s="3">
        <f t="shared" si="128"/>
        <v>42795</v>
      </c>
      <c r="W941" s="4">
        <f t="shared" si="135"/>
        <v>42810</v>
      </c>
      <c r="X941" s="1" t="str">
        <f t="shared" si="129"/>
        <v>Thursday</v>
      </c>
      <c r="Y941" s="2">
        <v>0.75747685185185187</v>
      </c>
      <c r="Z941" s="2">
        <f t="shared" si="130"/>
        <v>0.75</v>
      </c>
      <c r="AA941">
        <f>1</f>
        <v>1</v>
      </c>
      <c r="AB941" s="1">
        <v>42810</v>
      </c>
      <c r="AC941" s="3">
        <f t="shared" si="131"/>
        <v>42795</v>
      </c>
      <c r="AD941" s="4">
        <f t="shared" si="136"/>
        <v>42810</v>
      </c>
      <c r="AE941" s="1" t="str">
        <f t="shared" si="132"/>
        <v>Thursday</v>
      </c>
      <c r="AF941" s="2">
        <v>0.76358796296296294</v>
      </c>
      <c r="AG941" s="2">
        <f t="shared" si="133"/>
        <v>0.75</v>
      </c>
      <c r="AH941" t="s">
        <v>27</v>
      </c>
    </row>
    <row r="942" spans="1:34" x14ac:dyDescent="0.25">
      <c r="A942">
        <v>1441219</v>
      </c>
      <c r="B942" t="s">
        <v>20</v>
      </c>
      <c r="C942" t="s">
        <v>28</v>
      </c>
      <c r="D942" t="s">
        <v>22</v>
      </c>
      <c r="E942">
        <v>53202</v>
      </c>
      <c r="F942" t="s">
        <v>23</v>
      </c>
      <c r="G942" t="s">
        <v>24</v>
      </c>
      <c r="H942">
        <v>5472</v>
      </c>
      <c r="I942" t="s">
        <v>68</v>
      </c>
      <c r="J942">
        <f>VLOOKUP(I942,Key!$A$1:$C$72,2,FALSE)</f>
        <v>43.04804</v>
      </c>
      <c r="K942">
        <f>VLOOKUP(I942,Key!$A$1:$C$72,3,FALSE)</f>
        <v>-87.896720000000002</v>
      </c>
      <c r="L942" t="s">
        <v>68</v>
      </c>
      <c r="M942">
        <f>VLOOKUP(L942,Key!$A$1:$C$72,2,FALSE)</f>
        <v>43.04804</v>
      </c>
      <c r="N942">
        <f>VLOOKUP(L942,Key!$A$1:$C$72,3,FALSE)</f>
        <v>-87.896720000000002</v>
      </c>
      <c r="O942">
        <v>9</v>
      </c>
      <c r="P942">
        <v>0</v>
      </c>
      <c r="Q942">
        <v>1.4</v>
      </c>
      <c r="R942">
        <v>1.3</v>
      </c>
      <c r="S942">
        <v>54</v>
      </c>
      <c r="T942">
        <f t="shared" si="134"/>
        <v>-1</v>
      </c>
      <c r="U942" s="1">
        <v>42810</v>
      </c>
      <c r="V942" s="3">
        <f t="shared" si="128"/>
        <v>42795</v>
      </c>
      <c r="W942" s="4">
        <f t="shared" si="135"/>
        <v>42810</v>
      </c>
      <c r="X942" s="1" t="str">
        <f t="shared" si="129"/>
        <v>Thursday</v>
      </c>
      <c r="Y942" s="2">
        <v>0.83388888888888879</v>
      </c>
      <c r="Z942" s="2">
        <f t="shared" si="130"/>
        <v>0.83333333333333326</v>
      </c>
      <c r="AA942">
        <f>1</f>
        <v>1</v>
      </c>
      <c r="AB942" s="1">
        <v>42810</v>
      </c>
      <c r="AC942" s="3">
        <f t="shared" si="131"/>
        <v>42795</v>
      </c>
      <c r="AD942" s="4">
        <f t="shared" si="136"/>
        <v>42810</v>
      </c>
      <c r="AE942" s="1" t="str">
        <f t="shared" si="132"/>
        <v>Thursday</v>
      </c>
      <c r="AF942" s="2">
        <v>0.84016203703703696</v>
      </c>
      <c r="AG942" s="2">
        <f t="shared" si="133"/>
        <v>0.83333333333333326</v>
      </c>
      <c r="AH942" t="s">
        <v>35</v>
      </c>
    </row>
    <row r="943" spans="1:34" x14ac:dyDescent="0.25">
      <c r="A943">
        <v>1214824</v>
      </c>
      <c r="B943" t="s">
        <v>20</v>
      </c>
      <c r="C943" t="s">
        <v>21</v>
      </c>
      <c r="D943" t="s">
        <v>22</v>
      </c>
      <c r="E943">
        <v>53222</v>
      </c>
      <c r="F943" t="s">
        <v>23</v>
      </c>
      <c r="G943" t="s">
        <v>24</v>
      </c>
      <c r="H943">
        <v>5558</v>
      </c>
      <c r="I943" t="s">
        <v>39</v>
      </c>
      <c r="J943">
        <f>VLOOKUP(I943,Key!$A$1:$C$72,2,FALSE)</f>
        <v>43.03913</v>
      </c>
      <c r="K943">
        <f>VLOOKUP(I943,Key!$A$1:$C$72,3,FALSE)</f>
        <v>-87.916150000000002</v>
      </c>
      <c r="L943" t="s">
        <v>72</v>
      </c>
      <c r="M943">
        <f>VLOOKUP(L943,Key!$A$1:$C$72,2,FALSE)</f>
        <v>43.02948</v>
      </c>
      <c r="N943">
        <f>VLOOKUP(L943,Key!$A$1:$C$72,3,FALSE)</f>
        <v>-87.912819999999996</v>
      </c>
      <c r="O943">
        <v>8</v>
      </c>
      <c r="P943">
        <v>0</v>
      </c>
      <c r="Q943">
        <v>1.2</v>
      </c>
      <c r="R943">
        <v>1.1000000000000001</v>
      </c>
      <c r="S943">
        <v>48</v>
      </c>
      <c r="T943">
        <f t="shared" si="134"/>
        <v>-1</v>
      </c>
      <c r="U943" s="1">
        <v>42810</v>
      </c>
      <c r="V943" s="3">
        <f t="shared" si="128"/>
        <v>42795</v>
      </c>
      <c r="W943" s="4">
        <f t="shared" si="135"/>
        <v>42810</v>
      </c>
      <c r="X943" s="1" t="str">
        <f t="shared" si="129"/>
        <v>Thursday</v>
      </c>
      <c r="Y943" s="2">
        <v>0.83449074074074081</v>
      </c>
      <c r="Z943" s="2">
        <f t="shared" si="130"/>
        <v>0.83333333333333326</v>
      </c>
      <c r="AA943">
        <f>1</f>
        <v>1</v>
      </c>
      <c r="AB943" s="1">
        <v>42810</v>
      </c>
      <c r="AC943" s="3">
        <f t="shared" si="131"/>
        <v>42795</v>
      </c>
      <c r="AD943" s="4">
        <f t="shared" si="136"/>
        <v>42810</v>
      </c>
      <c r="AE943" s="1" t="str">
        <f t="shared" si="132"/>
        <v>Thursday</v>
      </c>
      <c r="AF943" s="2">
        <v>0.83994212962962955</v>
      </c>
      <c r="AG943" s="2">
        <f t="shared" si="133"/>
        <v>0.83333333333333326</v>
      </c>
      <c r="AH943" t="s">
        <v>27</v>
      </c>
    </row>
    <row r="944" spans="1:34" x14ac:dyDescent="0.25">
      <c r="A944">
        <v>1249103</v>
      </c>
      <c r="B944" t="s">
        <v>20</v>
      </c>
      <c r="C944" t="s">
        <v>142</v>
      </c>
      <c r="D944" t="s">
        <v>22</v>
      </c>
      <c r="E944">
        <v>53213</v>
      </c>
      <c r="F944" t="s">
        <v>23</v>
      </c>
      <c r="G944" t="s">
        <v>96</v>
      </c>
      <c r="H944">
        <v>5537</v>
      </c>
      <c r="I944" t="s">
        <v>77</v>
      </c>
      <c r="J944">
        <f>VLOOKUP(I944,Key!$A$1:$C$72,2,FALSE)</f>
        <v>43.074655999999997</v>
      </c>
      <c r="K944">
        <f>VLOOKUP(I944,Key!$A$1:$C$72,3,FALSE)</f>
        <v>-87.889011999999994</v>
      </c>
      <c r="L944" t="s">
        <v>67</v>
      </c>
      <c r="M944">
        <f>VLOOKUP(L944,Key!$A$1:$C$72,2,FALSE)</f>
        <v>43.074890000000003</v>
      </c>
      <c r="N944">
        <f>VLOOKUP(L944,Key!$A$1:$C$72,3,FALSE)</f>
        <v>-87.882810000000006</v>
      </c>
      <c r="O944">
        <v>3</v>
      </c>
      <c r="P944">
        <v>0</v>
      </c>
      <c r="Q944">
        <v>0.5</v>
      </c>
      <c r="R944">
        <v>0.4</v>
      </c>
      <c r="S944">
        <v>18</v>
      </c>
      <c r="T944">
        <f t="shared" si="134"/>
        <v>-1</v>
      </c>
      <c r="U944" s="1">
        <v>42811</v>
      </c>
      <c r="V944" s="3">
        <f t="shared" si="128"/>
        <v>42795</v>
      </c>
      <c r="W944" s="4">
        <f t="shared" si="135"/>
        <v>42811</v>
      </c>
      <c r="X944" s="1" t="str">
        <f t="shared" si="129"/>
        <v>Friday</v>
      </c>
      <c r="Y944" s="2">
        <v>0.59266203703703701</v>
      </c>
      <c r="Z944" s="2">
        <f t="shared" si="130"/>
        <v>0.58333333333333326</v>
      </c>
      <c r="AA944">
        <f>1</f>
        <v>1</v>
      </c>
      <c r="AB944" s="1">
        <v>42811</v>
      </c>
      <c r="AC944" s="3">
        <f t="shared" si="131"/>
        <v>42795</v>
      </c>
      <c r="AD944" s="4">
        <f t="shared" si="136"/>
        <v>42811</v>
      </c>
      <c r="AE944" s="1" t="str">
        <f t="shared" si="132"/>
        <v>Friday</v>
      </c>
      <c r="AF944" s="2">
        <v>0.59512731481481485</v>
      </c>
      <c r="AG944" s="2">
        <f t="shared" si="133"/>
        <v>0.58333333333333326</v>
      </c>
      <c r="AH944" t="s">
        <v>27</v>
      </c>
    </row>
    <row r="945" spans="1:34" x14ac:dyDescent="0.25">
      <c r="A945">
        <v>1224715</v>
      </c>
      <c r="B945" t="s">
        <v>20</v>
      </c>
      <c r="C945" t="s">
        <v>28</v>
      </c>
      <c r="D945" t="s">
        <v>22</v>
      </c>
      <c r="E945">
        <v>53212</v>
      </c>
      <c r="F945" t="s">
        <v>23</v>
      </c>
      <c r="G945" t="s">
        <v>24</v>
      </c>
      <c r="H945">
        <v>11100</v>
      </c>
      <c r="I945" t="s">
        <v>29</v>
      </c>
      <c r="J945">
        <f>VLOOKUP(I945,Key!$A$1:$C$72,2,FALSE)</f>
        <v>43.042490000000001</v>
      </c>
      <c r="K945">
        <f>VLOOKUP(I945,Key!$A$1:$C$72,3,FALSE)</f>
        <v>-87.909959999999998</v>
      </c>
      <c r="L945" t="s">
        <v>30</v>
      </c>
      <c r="M945">
        <f>VLOOKUP(L945,Key!$A$1:$C$72,2,FALSE)</f>
        <v>43.05847</v>
      </c>
      <c r="N945">
        <f>VLOOKUP(L945,Key!$A$1:$C$72,3,FALSE)</f>
        <v>-87.898079999999993</v>
      </c>
      <c r="O945">
        <v>13</v>
      </c>
      <c r="P945">
        <v>0</v>
      </c>
      <c r="Q945">
        <v>2</v>
      </c>
      <c r="R945">
        <v>1.9</v>
      </c>
      <c r="S945">
        <v>78</v>
      </c>
      <c r="T945">
        <f t="shared" si="134"/>
        <v>-1</v>
      </c>
      <c r="U945" s="1">
        <v>42811</v>
      </c>
      <c r="V945" s="3">
        <f t="shared" si="128"/>
        <v>42795</v>
      </c>
      <c r="W945" s="4">
        <f t="shared" si="135"/>
        <v>42811</v>
      </c>
      <c r="X945" s="1" t="str">
        <f t="shared" si="129"/>
        <v>Friday</v>
      </c>
      <c r="Y945" s="2">
        <v>0.69733796296296291</v>
      </c>
      <c r="Z945" s="2">
        <f t="shared" si="130"/>
        <v>0.70833333333333326</v>
      </c>
      <c r="AA945">
        <f>1</f>
        <v>1</v>
      </c>
      <c r="AB945" s="1">
        <v>42811</v>
      </c>
      <c r="AC945" s="3">
        <f t="shared" si="131"/>
        <v>42795</v>
      </c>
      <c r="AD945" s="4">
        <f t="shared" si="136"/>
        <v>42811</v>
      </c>
      <c r="AE945" s="1" t="str">
        <f t="shared" si="132"/>
        <v>Friday</v>
      </c>
      <c r="AF945" s="2">
        <v>0.70658564814814817</v>
      </c>
      <c r="AG945" s="2">
        <f t="shared" si="133"/>
        <v>0.70833333333333326</v>
      </c>
      <c r="AH945" t="s">
        <v>27</v>
      </c>
    </row>
    <row r="946" spans="1:34" x14ac:dyDescent="0.25">
      <c r="A946">
        <v>1164700</v>
      </c>
      <c r="B946" t="s">
        <v>20</v>
      </c>
      <c r="C946" t="s">
        <v>28</v>
      </c>
      <c r="D946" t="s">
        <v>22</v>
      </c>
      <c r="E946">
        <v>53202</v>
      </c>
      <c r="F946" t="s">
        <v>23</v>
      </c>
      <c r="G946" t="s">
        <v>24</v>
      </c>
      <c r="H946">
        <v>5567</v>
      </c>
      <c r="I946" t="s">
        <v>41</v>
      </c>
      <c r="J946">
        <f>VLOOKUP(I946,Key!$A$1:$C$72,2,FALSE)</f>
        <v>43.04824</v>
      </c>
      <c r="K946">
        <f>VLOOKUP(I946,Key!$A$1:$C$72,3,FALSE)</f>
        <v>-87.904970000000006</v>
      </c>
      <c r="L946" t="s">
        <v>47</v>
      </c>
      <c r="M946">
        <f>VLOOKUP(L946,Key!$A$1:$C$72,2,FALSE)</f>
        <v>43.049230000000001</v>
      </c>
      <c r="N946">
        <f>VLOOKUP(L946,Key!$A$1:$C$72,3,FALSE)</f>
        <v>-87.911940000000001</v>
      </c>
      <c r="O946">
        <v>3</v>
      </c>
      <c r="P946">
        <v>0</v>
      </c>
      <c r="Q946">
        <v>0.5</v>
      </c>
      <c r="R946">
        <v>0.4</v>
      </c>
      <c r="S946">
        <v>18</v>
      </c>
      <c r="T946">
        <f t="shared" si="134"/>
        <v>-1</v>
      </c>
      <c r="U946" s="1">
        <v>42811</v>
      </c>
      <c r="V946" s="3">
        <f t="shared" si="128"/>
        <v>42795</v>
      </c>
      <c r="W946" s="4">
        <f t="shared" si="135"/>
        <v>42811</v>
      </c>
      <c r="X946" s="1" t="str">
        <f t="shared" si="129"/>
        <v>Friday</v>
      </c>
      <c r="Y946" s="2">
        <v>0.70446759259259262</v>
      </c>
      <c r="Z946" s="2">
        <f t="shared" si="130"/>
        <v>0.70833333333333326</v>
      </c>
      <c r="AA946">
        <f>1</f>
        <v>1</v>
      </c>
      <c r="AB946" s="1">
        <v>42811</v>
      </c>
      <c r="AC946" s="3">
        <f t="shared" si="131"/>
        <v>42795</v>
      </c>
      <c r="AD946" s="4">
        <f t="shared" si="136"/>
        <v>42811</v>
      </c>
      <c r="AE946" s="1" t="str">
        <f t="shared" si="132"/>
        <v>Friday</v>
      </c>
      <c r="AF946" s="2">
        <v>0.70689814814814811</v>
      </c>
      <c r="AG946" s="2">
        <f t="shared" si="133"/>
        <v>0.70833333333333326</v>
      </c>
      <c r="AH946" t="s">
        <v>27</v>
      </c>
    </row>
    <row r="947" spans="1:34" x14ac:dyDescent="0.25">
      <c r="A947">
        <v>1251108</v>
      </c>
      <c r="B947" t="s">
        <v>20</v>
      </c>
      <c r="C947" t="s">
        <v>108</v>
      </c>
      <c r="D947" t="s">
        <v>22</v>
      </c>
      <c r="E947">
        <v>54913</v>
      </c>
      <c r="F947" t="s">
        <v>23</v>
      </c>
      <c r="G947" t="s">
        <v>96</v>
      </c>
      <c r="H947">
        <v>11149</v>
      </c>
      <c r="I947" t="s">
        <v>78</v>
      </c>
      <c r="J947">
        <f>VLOOKUP(I947,Key!$A$1:$C$72,2,FALSE)</f>
        <v>43.060250000000003</v>
      </c>
      <c r="K947">
        <f>VLOOKUP(I947,Key!$A$1:$C$72,3,FALSE)</f>
        <v>-87.892169999999993</v>
      </c>
      <c r="L947" t="s">
        <v>81</v>
      </c>
      <c r="M947">
        <f>VLOOKUP(L947,Key!$A$1:$C$72,2,FALSE)</f>
        <v>43.06033</v>
      </c>
      <c r="N947">
        <f>VLOOKUP(L947,Key!$A$1:$C$72,3,FALSE)</f>
        <v>-87.89546</v>
      </c>
      <c r="O947">
        <v>2</v>
      </c>
      <c r="P947">
        <v>0</v>
      </c>
      <c r="Q947">
        <v>0.3</v>
      </c>
      <c r="R947">
        <v>0.3</v>
      </c>
      <c r="S947">
        <v>12</v>
      </c>
      <c r="T947">
        <f t="shared" si="134"/>
        <v>-1</v>
      </c>
      <c r="U947" s="1">
        <v>42811</v>
      </c>
      <c r="V947" s="3">
        <f t="shared" si="128"/>
        <v>42795</v>
      </c>
      <c r="W947" s="4">
        <f t="shared" si="135"/>
        <v>42811</v>
      </c>
      <c r="X947" s="1" t="str">
        <f t="shared" si="129"/>
        <v>Friday</v>
      </c>
      <c r="Y947" s="2">
        <v>0.98469907407407409</v>
      </c>
      <c r="Z947" s="2">
        <f t="shared" si="130"/>
        <v>1</v>
      </c>
      <c r="AA947">
        <f>1</f>
        <v>1</v>
      </c>
      <c r="AB947" s="1">
        <v>42811</v>
      </c>
      <c r="AC947" s="3">
        <f t="shared" si="131"/>
        <v>42795</v>
      </c>
      <c r="AD947" s="4">
        <f t="shared" si="136"/>
        <v>42811</v>
      </c>
      <c r="AE947" s="1" t="str">
        <f t="shared" si="132"/>
        <v>Friday</v>
      </c>
      <c r="AF947" s="2">
        <v>0.98585648148148142</v>
      </c>
      <c r="AG947" s="2">
        <f t="shared" si="133"/>
        <v>1</v>
      </c>
      <c r="AH947" t="s">
        <v>27</v>
      </c>
    </row>
    <row r="948" spans="1:34" x14ac:dyDescent="0.25">
      <c r="A948">
        <v>983645</v>
      </c>
      <c r="B948" t="s">
        <v>20</v>
      </c>
      <c r="C948" t="s">
        <v>28</v>
      </c>
      <c r="D948" t="s">
        <v>22</v>
      </c>
      <c r="E948">
        <v>53212</v>
      </c>
      <c r="F948" t="s">
        <v>23</v>
      </c>
      <c r="G948" t="s">
        <v>24</v>
      </c>
      <c r="H948">
        <v>31</v>
      </c>
      <c r="I948" t="s">
        <v>93</v>
      </c>
      <c r="J948">
        <f>VLOOKUP(I948,Key!$A$1:$C$72,2,FALSE)</f>
        <v>43.051119999999997</v>
      </c>
      <c r="K948">
        <f>VLOOKUP(I948,Key!$A$1:$C$72,3,FALSE)</f>
        <v>-87.918819999999997</v>
      </c>
      <c r="L948" t="s">
        <v>47</v>
      </c>
      <c r="M948">
        <f>VLOOKUP(L948,Key!$A$1:$C$72,2,FALSE)</f>
        <v>43.049230000000001</v>
      </c>
      <c r="N948">
        <f>VLOOKUP(L948,Key!$A$1:$C$72,3,FALSE)</f>
        <v>-87.911940000000001</v>
      </c>
      <c r="O948">
        <v>5</v>
      </c>
      <c r="P948">
        <v>0</v>
      </c>
      <c r="Q948">
        <v>0.8</v>
      </c>
      <c r="R948">
        <v>0.7</v>
      </c>
      <c r="S948">
        <v>30</v>
      </c>
      <c r="T948">
        <f t="shared" si="134"/>
        <v>-1</v>
      </c>
      <c r="U948" s="1">
        <v>42812</v>
      </c>
      <c r="V948" s="3">
        <f t="shared" si="128"/>
        <v>42795</v>
      </c>
      <c r="W948" s="4">
        <f t="shared" si="135"/>
        <v>42812</v>
      </c>
      <c r="X948" s="1" t="str">
        <f t="shared" si="129"/>
        <v>Saturday</v>
      </c>
      <c r="Y948" s="2">
        <v>0.52790509259259266</v>
      </c>
      <c r="Z948" s="2">
        <f t="shared" si="130"/>
        <v>0.54166666666666663</v>
      </c>
      <c r="AA948">
        <f>1</f>
        <v>1</v>
      </c>
      <c r="AB948" s="1">
        <v>42812</v>
      </c>
      <c r="AC948" s="3">
        <f t="shared" si="131"/>
        <v>42795</v>
      </c>
      <c r="AD948" s="4">
        <f t="shared" si="136"/>
        <v>42812</v>
      </c>
      <c r="AE948" s="1" t="str">
        <f t="shared" si="132"/>
        <v>Saturday</v>
      </c>
      <c r="AF948" s="2">
        <v>0.53186342592592595</v>
      </c>
      <c r="AG948" s="2">
        <f t="shared" si="133"/>
        <v>0.54166666666666663</v>
      </c>
      <c r="AH948" t="s">
        <v>27</v>
      </c>
    </row>
    <row r="949" spans="1:34" x14ac:dyDescent="0.25">
      <c r="A949">
        <v>1518070</v>
      </c>
      <c r="B949" t="s">
        <v>20</v>
      </c>
      <c r="C949" t="s">
        <v>28</v>
      </c>
      <c r="D949" t="s">
        <v>22</v>
      </c>
      <c r="E949">
        <v>53211</v>
      </c>
      <c r="F949" t="s">
        <v>23</v>
      </c>
      <c r="G949" t="s">
        <v>91</v>
      </c>
      <c r="H949">
        <v>136</v>
      </c>
      <c r="I949" t="s">
        <v>92</v>
      </c>
      <c r="J949">
        <f>VLOOKUP(I949,Key!$A$1:$C$72,2,FALSE)</f>
        <v>43.069021999999997</v>
      </c>
      <c r="K949">
        <f>VLOOKUP(I949,Key!$A$1:$C$72,3,FALSE)</f>
        <v>-87.887940999999998</v>
      </c>
      <c r="L949" t="s">
        <v>81</v>
      </c>
      <c r="M949">
        <f>VLOOKUP(L949,Key!$A$1:$C$72,2,FALSE)</f>
        <v>43.06033</v>
      </c>
      <c r="N949">
        <f>VLOOKUP(L949,Key!$A$1:$C$72,3,FALSE)</f>
        <v>-87.89546</v>
      </c>
      <c r="O949">
        <v>88</v>
      </c>
      <c r="P949">
        <v>3</v>
      </c>
      <c r="Q949">
        <v>13.2</v>
      </c>
      <c r="R949">
        <v>12.5</v>
      </c>
      <c r="S949">
        <v>528</v>
      </c>
      <c r="T949">
        <f t="shared" si="134"/>
        <v>-1</v>
      </c>
      <c r="U949" s="1">
        <v>42812</v>
      </c>
      <c r="V949" s="3">
        <f t="shared" si="128"/>
        <v>42795</v>
      </c>
      <c r="W949" s="4">
        <f t="shared" si="135"/>
        <v>42812</v>
      </c>
      <c r="X949" s="1" t="str">
        <f t="shared" si="129"/>
        <v>Saturday</v>
      </c>
      <c r="Y949" s="2">
        <v>0.74707175925925917</v>
      </c>
      <c r="Z949" s="2">
        <f t="shared" si="130"/>
        <v>0.75</v>
      </c>
      <c r="AA949">
        <f>1</f>
        <v>1</v>
      </c>
      <c r="AB949" s="1">
        <v>42812</v>
      </c>
      <c r="AC949" s="3">
        <f t="shared" si="131"/>
        <v>42795</v>
      </c>
      <c r="AD949" s="4">
        <f t="shared" si="136"/>
        <v>42812</v>
      </c>
      <c r="AE949" s="1" t="str">
        <f t="shared" si="132"/>
        <v>Saturday</v>
      </c>
      <c r="AF949" s="2">
        <v>0.80790509259259258</v>
      </c>
      <c r="AG949" s="2">
        <f t="shared" si="133"/>
        <v>0.79166666666666663</v>
      </c>
      <c r="AH949" t="s">
        <v>27</v>
      </c>
    </row>
    <row r="950" spans="1:34" x14ac:dyDescent="0.25">
      <c r="A950">
        <v>1128154</v>
      </c>
      <c r="B950" t="s">
        <v>20</v>
      </c>
      <c r="C950" t="s">
        <v>28</v>
      </c>
      <c r="D950" t="s">
        <v>22</v>
      </c>
      <c r="E950">
        <v>53211</v>
      </c>
      <c r="F950" t="s">
        <v>23</v>
      </c>
      <c r="G950" t="s">
        <v>96</v>
      </c>
      <c r="H950">
        <v>11101</v>
      </c>
      <c r="I950" t="s">
        <v>70</v>
      </c>
      <c r="J950">
        <f>VLOOKUP(I950,Key!$A$1:$C$72,2,FALSE)</f>
        <v>43.053040000000003</v>
      </c>
      <c r="K950">
        <f>VLOOKUP(I950,Key!$A$1:$C$72,3,FALSE)</f>
        <v>-87.897660000000002</v>
      </c>
      <c r="L950" t="s">
        <v>70</v>
      </c>
      <c r="M950">
        <f>VLOOKUP(L950,Key!$A$1:$C$72,2,FALSE)</f>
        <v>43.053040000000003</v>
      </c>
      <c r="N950">
        <f>VLOOKUP(L950,Key!$A$1:$C$72,3,FALSE)</f>
        <v>-87.897660000000002</v>
      </c>
      <c r="O950">
        <v>2</v>
      </c>
      <c r="P950">
        <v>0</v>
      </c>
      <c r="Q950">
        <v>0.3</v>
      </c>
      <c r="R950">
        <v>0.3</v>
      </c>
      <c r="S950">
        <v>12</v>
      </c>
      <c r="T950">
        <f t="shared" si="134"/>
        <v>-1</v>
      </c>
      <c r="U950" s="1">
        <v>42813</v>
      </c>
      <c r="V950" s="3">
        <f t="shared" si="128"/>
        <v>42795</v>
      </c>
      <c r="W950" s="4">
        <f t="shared" si="135"/>
        <v>42813</v>
      </c>
      <c r="X950" s="1" t="str">
        <f t="shared" si="129"/>
        <v>Sunday</v>
      </c>
      <c r="Y950" s="2">
        <v>6.7858796296296306E-2</v>
      </c>
      <c r="Z950" s="2">
        <f t="shared" si="130"/>
        <v>8.3333333333333329E-2</v>
      </c>
      <c r="AA950">
        <f>1</f>
        <v>1</v>
      </c>
      <c r="AB950" s="1">
        <v>42813</v>
      </c>
      <c r="AC950" s="3">
        <f t="shared" si="131"/>
        <v>42795</v>
      </c>
      <c r="AD950" s="4">
        <f t="shared" si="136"/>
        <v>42813</v>
      </c>
      <c r="AE950" s="1" t="str">
        <f t="shared" si="132"/>
        <v>Sunday</v>
      </c>
      <c r="AF950" s="2">
        <v>6.9074074074074079E-2</v>
      </c>
      <c r="AG950" s="2">
        <f t="shared" si="133"/>
        <v>8.3333333333333329E-2</v>
      </c>
      <c r="AH950" t="s">
        <v>35</v>
      </c>
    </row>
    <row r="951" spans="1:34" x14ac:dyDescent="0.25">
      <c r="A951">
        <v>1425087</v>
      </c>
      <c r="B951" t="s">
        <v>20</v>
      </c>
      <c r="C951" t="s">
        <v>95</v>
      </c>
      <c r="D951" t="s">
        <v>22</v>
      </c>
      <c r="E951">
        <v>53212</v>
      </c>
      <c r="F951" t="s">
        <v>23</v>
      </c>
      <c r="G951" t="s">
        <v>24</v>
      </c>
      <c r="H951">
        <v>5555</v>
      </c>
      <c r="I951" t="s">
        <v>81</v>
      </c>
      <c r="J951">
        <f>VLOOKUP(I951,Key!$A$1:$C$72,2,FALSE)</f>
        <v>43.06033</v>
      </c>
      <c r="K951">
        <f>VLOOKUP(I951,Key!$A$1:$C$72,3,FALSE)</f>
        <v>-87.89546</v>
      </c>
      <c r="L951" t="s">
        <v>39</v>
      </c>
      <c r="M951">
        <f>VLOOKUP(L951,Key!$A$1:$C$72,2,FALSE)</f>
        <v>43.03913</v>
      </c>
      <c r="N951">
        <f>VLOOKUP(L951,Key!$A$1:$C$72,3,FALSE)</f>
        <v>-87.916150000000002</v>
      </c>
      <c r="O951">
        <v>12</v>
      </c>
      <c r="P951">
        <v>0</v>
      </c>
      <c r="Q951">
        <v>1.8</v>
      </c>
      <c r="R951">
        <v>1.7</v>
      </c>
      <c r="S951">
        <v>72</v>
      </c>
      <c r="T951">
        <f t="shared" si="134"/>
        <v>-1</v>
      </c>
      <c r="U951" s="1">
        <v>42813</v>
      </c>
      <c r="V951" s="3">
        <f t="shared" si="128"/>
        <v>42795</v>
      </c>
      <c r="W951" s="4">
        <f t="shared" si="135"/>
        <v>42813</v>
      </c>
      <c r="X951" s="1" t="str">
        <f t="shared" si="129"/>
        <v>Sunday</v>
      </c>
      <c r="Y951" s="2">
        <v>0.35228009259259263</v>
      </c>
      <c r="Z951" s="2">
        <f t="shared" si="130"/>
        <v>0.33333333333333331</v>
      </c>
      <c r="AA951">
        <f>1</f>
        <v>1</v>
      </c>
      <c r="AB951" s="1">
        <v>42813</v>
      </c>
      <c r="AC951" s="3">
        <f t="shared" si="131"/>
        <v>42795</v>
      </c>
      <c r="AD951" s="4">
        <f t="shared" si="136"/>
        <v>42813</v>
      </c>
      <c r="AE951" s="1" t="str">
        <f t="shared" si="132"/>
        <v>Sunday</v>
      </c>
      <c r="AF951" s="2">
        <v>0.36090277777777779</v>
      </c>
      <c r="AG951" s="2">
        <f t="shared" si="133"/>
        <v>0.375</v>
      </c>
      <c r="AH951" t="s">
        <v>27</v>
      </c>
    </row>
    <row r="952" spans="1:34" x14ac:dyDescent="0.25">
      <c r="A952">
        <v>1298099</v>
      </c>
      <c r="B952" t="s">
        <v>20</v>
      </c>
      <c r="C952" t="s">
        <v>28</v>
      </c>
      <c r="D952" t="s">
        <v>22</v>
      </c>
      <c r="E952">
        <v>53233</v>
      </c>
      <c r="F952" t="s">
        <v>23</v>
      </c>
      <c r="G952" t="s">
        <v>24</v>
      </c>
      <c r="H952">
        <v>957</v>
      </c>
      <c r="I952" t="s">
        <v>65</v>
      </c>
      <c r="J952">
        <f>VLOOKUP(I952,Key!$A$1:$C$72,2,FALSE)</f>
        <v>43.060786</v>
      </c>
      <c r="K952">
        <f>VLOOKUP(I952,Key!$A$1:$C$72,3,FALSE)</f>
        <v>-87.883825999999999</v>
      </c>
      <c r="L952" t="s">
        <v>80</v>
      </c>
      <c r="M952">
        <f>VLOOKUP(L952,Key!$A$1:$C$72,2,FALSE)</f>
        <v>43.052460000000004</v>
      </c>
      <c r="N952">
        <f>VLOOKUP(L952,Key!$A$1:$C$72,3,FALSE)</f>
        <v>-87.891000000000005</v>
      </c>
      <c r="O952">
        <v>5</v>
      </c>
      <c r="P952">
        <v>0</v>
      </c>
      <c r="Q952">
        <v>0.8</v>
      </c>
      <c r="R952">
        <v>0.7</v>
      </c>
      <c r="S952">
        <v>30</v>
      </c>
      <c r="T952">
        <f t="shared" si="134"/>
        <v>-1</v>
      </c>
      <c r="U952" s="1">
        <v>42813</v>
      </c>
      <c r="V952" s="3">
        <f t="shared" si="128"/>
        <v>42795</v>
      </c>
      <c r="W952" s="4">
        <f t="shared" si="135"/>
        <v>42813</v>
      </c>
      <c r="X952" s="1" t="str">
        <f t="shared" si="129"/>
        <v>Sunday</v>
      </c>
      <c r="Y952" s="2">
        <v>0.60550925925925925</v>
      </c>
      <c r="Z952" s="2">
        <f t="shared" si="130"/>
        <v>0.625</v>
      </c>
      <c r="AA952">
        <f>1</f>
        <v>1</v>
      </c>
      <c r="AB952" s="1">
        <v>42813</v>
      </c>
      <c r="AC952" s="3">
        <f t="shared" si="131"/>
        <v>42795</v>
      </c>
      <c r="AD952" s="4">
        <f t="shared" si="136"/>
        <v>42813</v>
      </c>
      <c r="AE952" s="1" t="str">
        <f t="shared" si="132"/>
        <v>Sunday</v>
      </c>
      <c r="AF952" s="2">
        <v>0.60858796296296302</v>
      </c>
      <c r="AG952" s="2">
        <f t="shared" si="133"/>
        <v>0.625</v>
      </c>
      <c r="AH952" t="s">
        <v>27</v>
      </c>
    </row>
    <row r="953" spans="1:34" x14ac:dyDescent="0.25">
      <c r="A953">
        <v>1397248</v>
      </c>
      <c r="B953" t="s">
        <v>20</v>
      </c>
      <c r="C953" t="s">
        <v>28</v>
      </c>
      <c r="D953" t="s">
        <v>22</v>
      </c>
      <c r="E953">
        <v>53211</v>
      </c>
      <c r="F953" t="s">
        <v>23</v>
      </c>
      <c r="G953" t="s">
        <v>24</v>
      </c>
      <c r="H953">
        <v>5565</v>
      </c>
      <c r="I953" t="s">
        <v>63</v>
      </c>
      <c r="J953">
        <f>VLOOKUP(I953,Key!$A$1:$C$72,2,FALSE)</f>
        <v>43.078530000000001</v>
      </c>
      <c r="K953">
        <f>VLOOKUP(I953,Key!$A$1:$C$72,3,FALSE)</f>
        <v>-87.882620000000003</v>
      </c>
      <c r="L953" t="s">
        <v>63</v>
      </c>
      <c r="M953">
        <f>VLOOKUP(L953,Key!$A$1:$C$72,2,FALSE)</f>
        <v>43.078530000000001</v>
      </c>
      <c r="N953">
        <f>VLOOKUP(L953,Key!$A$1:$C$72,3,FALSE)</f>
        <v>-87.882620000000003</v>
      </c>
      <c r="O953">
        <v>20</v>
      </c>
      <c r="P953">
        <v>0</v>
      </c>
      <c r="Q953">
        <v>3</v>
      </c>
      <c r="R953">
        <v>2.9</v>
      </c>
      <c r="S953">
        <v>120</v>
      </c>
      <c r="T953">
        <f t="shared" si="134"/>
        <v>-1</v>
      </c>
      <c r="U953" s="1">
        <v>42814</v>
      </c>
      <c r="V953" s="3">
        <f t="shared" si="128"/>
        <v>42795</v>
      </c>
      <c r="W953" s="4">
        <f t="shared" si="135"/>
        <v>42814</v>
      </c>
      <c r="X953" s="1" t="str">
        <f t="shared" si="129"/>
        <v>Monday</v>
      </c>
      <c r="Y953" s="2">
        <v>3.7152777777777778E-2</v>
      </c>
      <c r="Z953" s="2">
        <f t="shared" si="130"/>
        <v>4.1666666666666664E-2</v>
      </c>
      <c r="AA953">
        <f>1</f>
        <v>1</v>
      </c>
      <c r="AB953" s="1">
        <v>42814</v>
      </c>
      <c r="AC953" s="3">
        <f t="shared" si="131"/>
        <v>42795</v>
      </c>
      <c r="AD953" s="4">
        <f t="shared" si="136"/>
        <v>42814</v>
      </c>
      <c r="AE953" s="1" t="str">
        <f t="shared" si="132"/>
        <v>Monday</v>
      </c>
      <c r="AF953" s="2">
        <v>5.0891203703703702E-2</v>
      </c>
      <c r="AG953" s="2">
        <f t="shared" si="133"/>
        <v>4.1666666666666664E-2</v>
      </c>
      <c r="AH953" t="s">
        <v>35</v>
      </c>
    </row>
    <row r="954" spans="1:34" x14ac:dyDescent="0.25">
      <c r="A954">
        <v>1386556</v>
      </c>
      <c r="B954" t="s">
        <v>20</v>
      </c>
      <c r="C954" t="s">
        <v>21</v>
      </c>
      <c r="D954" t="s">
        <v>22</v>
      </c>
      <c r="E954">
        <v>53213</v>
      </c>
      <c r="F954" t="s">
        <v>23</v>
      </c>
      <c r="G954" t="s">
        <v>24</v>
      </c>
      <c r="H954">
        <v>16</v>
      </c>
      <c r="I954" t="s">
        <v>92</v>
      </c>
      <c r="J954">
        <f>VLOOKUP(I954,Key!$A$1:$C$72,2,FALSE)</f>
        <v>43.069021999999997</v>
      </c>
      <c r="K954">
        <f>VLOOKUP(I954,Key!$A$1:$C$72,3,FALSE)</f>
        <v>-87.887940999999998</v>
      </c>
      <c r="L954" t="s">
        <v>80</v>
      </c>
      <c r="M954">
        <f>VLOOKUP(L954,Key!$A$1:$C$72,2,FALSE)</f>
        <v>43.052460000000004</v>
      </c>
      <c r="N954">
        <f>VLOOKUP(L954,Key!$A$1:$C$72,3,FALSE)</f>
        <v>-87.891000000000005</v>
      </c>
      <c r="O954">
        <v>11</v>
      </c>
      <c r="P954">
        <v>0</v>
      </c>
      <c r="Q954">
        <v>1.7</v>
      </c>
      <c r="R954">
        <v>1.6</v>
      </c>
      <c r="S954">
        <v>66</v>
      </c>
      <c r="T954">
        <f t="shared" si="134"/>
        <v>-1</v>
      </c>
      <c r="U954" s="1">
        <v>42814</v>
      </c>
      <c r="V954" s="3">
        <f t="shared" si="128"/>
        <v>42795</v>
      </c>
      <c r="W954" s="4">
        <f t="shared" si="135"/>
        <v>42814</v>
      </c>
      <c r="X954" s="1" t="str">
        <f t="shared" si="129"/>
        <v>Monday</v>
      </c>
      <c r="Y954" s="2">
        <v>0.4833796296296296</v>
      </c>
      <c r="Z954" s="2">
        <f t="shared" si="130"/>
        <v>0.5</v>
      </c>
      <c r="AA954">
        <f>1</f>
        <v>1</v>
      </c>
      <c r="AB954" s="1">
        <v>42814</v>
      </c>
      <c r="AC954" s="3">
        <f t="shared" si="131"/>
        <v>42795</v>
      </c>
      <c r="AD954" s="4">
        <f t="shared" si="136"/>
        <v>42814</v>
      </c>
      <c r="AE954" s="1" t="str">
        <f t="shared" si="132"/>
        <v>Monday</v>
      </c>
      <c r="AF954" s="2">
        <v>0.49104166666666665</v>
      </c>
      <c r="AG954" s="2">
        <f t="shared" si="133"/>
        <v>0.5</v>
      </c>
      <c r="AH954" t="s">
        <v>27</v>
      </c>
    </row>
    <row r="955" spans="1:34" x14ac:dyDescent="0.25">
      <c r="A955">
        <v>1538823</v>
      </c>
      <c r="B955" t="s">
        <v>20</v>
      </c>
      <c r="C955" t="s">
        <v>28</v>
      </c>
      <c r="D955" t="s">
        <v>22</v>
      </c>
      <c r="E955">
        <v>53202</v>
      </c>
      <c r="F955" t="s">
        <v>23</v>
      </c>
      <c r="G955" t="s">
        <v>24</v>
      </c>
      <c r="H955">
        <v>319</v>
      </c>
      <c r="I955" t="s">
        <v>30</v>
      </c>
      <c r="J955">
        <f>VLOOKUP(I955,Key!$A$1:$C$72,2,FALSE)</f>
        <v>43.05847</v>
      </c>
      <c r="K955">
        <f>VLOOKUP(I955,Key!$A$1:$C$72,3,FALSE)</f>
        <v>-87.898079999999993</v>
      </c>
      <c r="L955" t="s">
        <v>61</v>
      </c>
      <c r="M955">
        <f>VLOOKUP(L955,Key!$A$1:$C$72,2,FALSE)</f>
        <v>43.058619999999998</v>
      </c>
      <c r="N955">
        <f>VLOOKUP(L955,Key!$A$1:$C$72,3,FALSE)</f>
        <v>-87.885319999999993</v>
      </c>
      <c r="O955">
        <v>7</v>
      </c>
      <c r="P955">
        <v>0</v>
      </c>
      <c r="Q955">
        <v>1.1000000000000001</v>
      </c>
      <c r="R955">
        <v>1</v>
      </c>
      <c r="S955">
        <v>42</v>
      </c>
      <c r="T955">
        <f t="shared" si="134"/>
        <v>-1</v>
      </c>
      <c r="U955" s="1">
        <v>42814</v>
      </c>
      <c r="V955" s="3">
        <f t="shared" si="128"/>
        <v>42795</v>
      </c>
      <c r="W955" s="4">
        <f t="shared" si="135"/>
        <v>42814</v>
      </c>
      <c r="X955" s="1" t="str">
        <f t="shared" si="129"/>
        <v>Monday</v>
      </c>
      <c r="Y955" s="2">
        <v>0.58428240740740744</v>
      </c>
      <c r="Z955" s="2">
        <f t="shared" si="130"/>
        <v>0.58333333333333326</v>
      </c>
      <c r="AA955">
        <f>1</f>
        <v>1</v>
      </c>
      <c r="AB955" s="1">
        <v>42814</v>
      </c>
      <c r="AC955" s="3">
        <f t="shared" si="131"/>
        <v>42795</v>
      </c>
      <c r="AD955" s="4">
        <f t="shared" si="136"/>
        <v>42814</v>
      </c>
      <c r="AE955" s="1" t="str">
        <f t="shared" si="132"/>
        <v>Monday</v>
      </c>
      <c r="AF955" s="2">
        <v>0.58934027777777775</v>
      </c>
      <c r="AG955" s="2">
        <f t="shared" si="133"/>
        <v>0.58333333333333326</v>
      </c>
      <c r="AH955" t="s">
        <v>27</v>
      </c>
    </row>
    <row r="956" spans="1:34" x14ac:dyDescent="0.25">
      <c r="A956">
        <v>1201980</v>
      </c>
      <c r="B956" t="s">
        <v>20</v>
      </c>
      <c r="C956" t="s">
        <v>105</v>
      </c>
      <c r="D956" t="s">
        <v>22</v>
      </c>
      <c r="E956">
        <v>53121</v>
      </c>
      <c r="F956" t="s">
        <v>23</v>
      </c>
      <c r="G956" t="s">
        <v>24</v>
      </c>
      <c r="H956">
        <v>5221</v>
      </c>
      <c r="I956" t="s">
        <v>60</v>
      </c>
      <c r="J956">
        <f>VLOOKUP(I956,Key!$A$1:$C$72,2,FALSE)</f>
        <v>43.066893999999998</v>
      </c>
      <c r="K956">
        <f>VLOOKUP(I956,Key!$A$1:$C$72,3,FALSE)</f>
        <v>-87.877936000000005</v>
      </c>
      <c r="L956" t="s">
        <v>67</v>
      </c>
      <c r="M956">
        <f>VLOOKUP(L956,Key!$A$1:$C$72,2,FALSE)</f>
        <v>43.074890000000003</v>
      </c>
      <c r="N956">
        <f>VLOOKUP(L956,Key!$A$1:$C$72,3,FALSE)</f>
        <v>-87.882810000000006</v>
      </c>
      <c r="O956">
        <v>6</v>
      </c>
      <c r="P956">
        <v>0</v>
      </c>
      <c r="Q956">
        <v>0.9</v>
      </c>
      <c r="R956">
        <v>0.9</v>
      </c>
      <c r="S956">
        <v>36</v>
      </c>
      <c r="T956">
        <f t="shared" si="134"/>
        <v>-1</v>
      </c>
      <c r="U956" s="1">
        <v>42814</v>
      </c>
      <c r="V956" s="3">
        <f t="shared" si="128"/>
        <v>42795</v>
      </c>
      <c r="W956" s="4">
        <f t="shared" si="135"/>
        <v>42814</v>
      </c>
      <c r="X956" s="1" t="str">
        <f t="shared" si="129"/>
        <v>Monday</v>
      </c>
      <c r="Y956" s="2">
        <v>0.58564814814814814</v>
      </c>
      <c r="Z956" s="2">
        <f t="shared" si="130"/>
        <v>0.58333333333333326</v>
      </c>
      <c r="AA956">
        <f>1</f>
        <v>1</v>
      </c>
      <c r="AB956" s="1">
        <v>42814</v>
      </c>
      <c r="AC956" s="3">
        <f t="shared" si="131"/>
        <v>42795</v>
      </c>
      <c r="AD956" s="4">
        <f t="shared" si="136"/>
        <v>42814</v>
      </c>
      <c r="AE956" s="1" t="str">
        <f t="shared" si="132"/>
        <v>Monday</v>
      </c>
      <c r="AF956" s="2">
        <v>0.58994212962962966</v>
      </c>
      <c r="AG956" s="2">
        <f t="shared" si="133"/>
        <v>0.58333333333333326</v>
      </c>
      <c r="AH956" t="s">
        <v>27</v>
      </c>
    </row>
    <row r="957" spans="1:34" x14ac:dyDescent="0.25">
      <c r="A957">
        <v>1546736</v>
      </c>
      <c r="B957" t="s">
        <v>20</v>
      </c>
      <c r="C957" t="s">
        <v>99</v>
      </c>
      <c r="D957" t="s">
        <v>22</v>
      </c>
      <c r="E957">
        <v>53233</v>
      </c>
      <c r="F957" t="s">
        <v>23</v>
      </c>
      <c r="G957" t="s">
        <v>107</v>
      </c>
      <c r="H957">
        <v>11063</v>
      </c>
      <c r="I957" t="s">
        <v>74</v>
      </c>
      <c r="J957">
        <f>VLOOKUP(I957,Key!$A$1:$C$72,2,FALSE)</f>
        <v>43.040154000000001</v>
      </c>
      <c r="K957">
        <f>VLOOKUP(I957,Key!$A$1:$C$72,3,FALSE)</f>
        <v>-87.932113000000001</v>
      </c>
      <c r="L957" t="s">
        <v>74</v>
      </c>
      <c r="M957">
        <f>VLOOKUP(L957,Key!$A$1:$C$72,2,FALSE)</f>
        <v>43.040154000000001</v>
      </c>
      <c r="N957">
        <f>VLOOKUP(L957,Key!$A$1:$C$72,3,FALSE)</f>
        <v>-87.932113000000001</v>
      </c>
      <c r="O957">
        <v>75</v>
      </c>
      <c r="P957">
        <v>6</v>
      </c>
      <c r="Q957">
        <v>11.3</v>
      </c>
      <c r="R957">
        <v>10.7</v>
      </c>
      <c r="S957">
        <v>450</v>
      </c>
      <c r="T957">
        <f t="shared" si="134"/>
        <v>-1</v>
      </c>
      <c r="U957" s="1">
        <v>42814</v>
      </c>
      <c r="V957" s="3">
        <f t="shared" si="128"/>
        <v>42795</v>
      </c>
      <c r="W957" s="4">
        <f t="shared" si="135"/>
        <v>42814</v>
      </c>
      <c r="X957" s="1" t="str">
        <f t="shared" si="129"/>
        <v>Monday</v>
      </c>
      <c r="Y957" s="2">
        <v>0.67564814814814822</v>
      </c>
      <c r="Z957" s="2">
        <f t="shared" si="130"/>
        <v>0.66666666666666663</v>
      </c>
      <c r="AA957">
        <f>1</f>
        <v>1</v>
      </c>
      <c r="AB957" s="1">
        <v>42814</v>
      </c>
      <c r="AC957" s="3">
        <f t="shared" si="131"/>
        <v>42795</v>
      </c>
      <c r="AD957" s="4">
        <f t="shared" si="136"/>
        <v>42814</v>
      </c>
      <c r="AE957" s="1" t="str">
        <f t="shared" si="132"/>
        <v>Monday</v>
      </c>
      <c r="AF957" s="2">
        <v>0.7273263888888889</v>
      </c>
      <c r="AG957" s="2">
        <f t="shared" si="133"/>
        <v>0.70833333333333326</v>
      </c>
      <c r="AH957" t="s">
        <v>35</v>
      </c>
    </row>
    <row r="958" spans="1:34" x14ac:dyDescent="0.25">
      <c r="A958">
        <v>1088320</v>
      </c>
      <c r="B958" t="s">
        <v>20</v>
      </c>
      <c r="C958" t="s">
        <v>95</v>
      </c>
      <c r="D958" t="s">
        <v>22</v>
      </c>
      <c r="E958">
        <v>53202</v>
      </c>
      <c r="F958" t="s">
        <v>23</v>
      </c>
      <c r="G958" t="s">
        <v>24</v>
      </c>
      <c r="H958">
        <v>357</v>
      </c>
      <c r="I958" t="s">
        <v>43</v>
      </c>
      <c r="J958">
        <f>VLOOKUP(I958,Key!$A$1:$C$72,2,FALSE)</f>
        <v>43.03886</v>
      </c>
      <c r="K958">
        <f>VLOOKUP(I958,Key!$A$1:$C$72,3,FALSE)</f>
        <v>-87.902720000000002</v>
      </c>
      <c r="L958" t="s">
        <v>41</v>
      </c>
      <c r="M958">
        <f>VLOOKUP(L958,Key!$A$1:$C$72,2,FALSE)</f>
        <v>43.04824</v>
      </c>
      <c r="N958">
        <f>VLOOKUP(L958,Key!$A$1:$C$72,3,FALSE)</f>
        <v>-87.904970000000006</v>
      </c>
      <c r="O958">
        <v>5</v>
      </c>
      <c r="P958">
        <v>0</v>
      </c>
      <c r="Q958">
        <v>0.8</v>
      </c>
      <c r="R958">
        <v>0.7</v>
      </c>
      <c r="S958">
        <v>30</v>
      </c>
      <c r="T958">
        <f t="shared" si="134"/>
        <v>-1</v>
      </c>
      <c r="U958" s="1">
        <v>42814</v>
      </c>
      <c r="V958" s="3">
        <f t="shared" si="128"/>
        <v>42795</v>
      </c>
      <c r="W958" s="4">
        <f t="shared" si="135"/>
        <v>42814</v>
      </c>
      <c r="X958" s="1" t="str">
        <f t="shared" si="129"/>
        <v>Monday</v>
      </c>
      <c r="Y958" s="2">
        <v>0.7306597222222222</v>
      </c>
      <c r="Z958" s="2">
        <f t="shared" si="130"/>
        <v>0.75</v>
      </c>
      <c r="AA958">
        <f>1</f>
        <v>1</v>
      </c>
      <c r="AB958" s="1">
        <v>42814</v>
      </c>
      <c r="AC958" s="3">
        <f t="shared" si="131"/>
        <v>42795</v>
      </c>
      <c r="AD958" s="4">
        <f t="shared" si="136"/>
        <v>42814</v>
      </c>
      <c r="AE958" s="1" t="str">
        <f t="shared" si="132"/>
        <v>Monday</v>
      </c>
      <c r="AF958" s="2">
        <v>0.73435185185185192</v>
      </c>
      <c r="AG958" s="2">
        <f t="shared" si="133"/>
        <v>0.75</v>
      </c>
      <c r="AH958" t="s">
        <v>27</v>
      </c>
    </row>
    <row r="959" spans="1:34" x14ac:dyDescent="0.25">
      <c r="A959">
        <v>1297838</v>
      </c>
      <c r="B959" t="s">
        <v>20</v>
      </c>
      <c r="C959" t="s">
        <v>90</v>
      </c>
      <c r="D959" t="s">
        <v>22</v>
      </c>
      <c r="E959">
        <v>53204</v>
      </c>
      <c r="F959" t="s">
        <v>23</v>
      </c>
      <c r="G959" t="s">
        <v>107</v>
      </c>
      <c r="H959">
        <v>5505</v>
      </c>
      <c r="I959" t="s">
        <v>32</v>
      </c>
      <c r="J959">
        <f>VLOOKUP(I959,Key!$A$1:$C$72,2,FALSE)</f>
        <v>43.038719999999998</v>
      </c>
      <c r="K959">
        <f>VLOOKUP(I959,Key!$A$1:$C$72,3,FALSE)</f>
        <v>-87.905339999999995</v>
      </c>
      <c r="L959" t="s">
        <v>31</v>
      </c>
      <c r="M959">
        <f>VLOOKUP(L959,Key!$A$1:$C$72,2,FALSE)</f>
        <v>43.03519</v>
      </c>
      <c r="N959">
        <f>VLOOKUP(L959,Key!$A$1:$C$72,3,FALSE)</f>
        <v>-87.907390000000007</v>
      </c>
      <c r="O959">
        <v>5</v>
      </c>
      <c r="P959">
        <v>2</v>
      </c>
      <c r="Q959">
        <v>0.8</v>
      </c>
      <c r="R959">
        <v>0.7</v>
      </c>
      <c r="S959">
        <v>30</v>
      </c>
      <c r="T959">
        <f t="shared" si="134"/>
        <v>-1</v>
      </c>
      <c r="U959" s="1">
        <v>42814</v>
      </c>
      <c r="V959" s="3">
        <f t="shared" si="128"/>
        <v>42795</v>
      </c>
      <c r="W959" s="4">
        <f t="shared" si="135"/>
        <v>42814</v>
      </c>
      <c r="X959" s="1" t="str">
        <f t="shared" si="129"/>
        <v>Monday</v>
      </c>
      <c r="Y959" s="2">
        <v>0.77414351851851848</v>
      </c>
      <c r="Z959" s="2">
        <f t="shared" si="130"/>
        <v>0.79166666666666663</v>
      </c>
      <c r="AA959">
        <f>1</f>
        <v>1</v>
      </c>
      <c r="AB959" s="1">
        <v>42814</v>
      </c>
      <c r="AC959" s="3">
        <f t="shared" si="131"/>
        <v>42795</v>
      </c>
      <c r="AD959" s="4">
        <f t="shared" si="136"/>
        <v>42814</v>
      </c>
      <c r="AE959" s="1" t="str">
        <f t="shared" si="132"/>
        <v>Monday</v>
      </c>
      <c r="AF959" s="2">
        <v>0.77743055555555562</v>
      </c>
      <c r="AG959" s="2">
        <f t="shared" si="133"/>
        <v>0.79166666666666663</v>
      </c>
      <c r="AH959" t="s">
        <v>27</v>
      </c>
    </row>
    <row r="960" spans="1:34" x14ac:dyDescent="0.25">
      <c r="A960">
        <v>1546752</v>
      </c>
      <c r="B960" t="s">
        <v>20</v>
      </c>
      <c r="C960" t="s">
        <v>99</v>
      </c>
      <c r="D960" t="s">
        <v>22</v>
      </c>
      <c r="E960">
        <v>53202</v>
      </c>
      <c r="F960" t="s">
        <v>23</v>
      </c>
      <c r="G960" t="s">
        <v>24</v>
      </c>
      <c r="H960">
        <v>11109</v>
      </c>
      <c r="I960" t="s">
        <v>80</v>
      </c>
      <c r="J960">
        <f>VLOOKUP(I960,Key!$A$1:$C$72,2,FALSE)</f>
        <v>43.052460000000004</v>
      </c>
      <c r="K960">
        <f>VLOOKUP(I960,Key!$A$1:$C$72,3,FALSE)</f>
        <v>-87.891000000000005</v>
      </c>
      <c r="L960" t="s">
        <v>67</v>
      </c>
      <c r="M960">
        <f>VLOOKUP(L960,Key!$A$1:$C$72,2,FALSE)</f>
        <v>43.074890000000003</v>
      </c>
      <c r="N960">
        <f>VLOOKUP(L960,Key!$A$1:$C$72,3,FALSE)</f>
        <v>-87.882810000000006</v>
      </c>
      <c r="O960">
        <v>18</v>
      </c>
      <c r="P960">
        <v>0</v>
      </c>
      <c r="Q960">
        <v>2.7</v>
      </c>
      <c r="R960">
        <v>2.6</v>
      </c>
      <c r="S960">
        <v>108</v>
      </c>
      <c r="T960">
        <f t="shared" si="134"/>
        <v>-1</v>
      </c>
      <c r="U960" s="1">
        <v>42815</v>
      </c>
      <c r="V960" s="3">
        <f t="shared" si="128"/>
        <v>42795</v>
      </c>
      <c r="W960" s="4">
        <f t="shared" si="135"/>
        <v>42815</v>
      </c>
      <c r="X960" s="1" t="str">
        <f t="shared" si="129"/>
        <v>Tuesday</v>
      </c>
      <c r="Y960" s="2">
        <v>0.32292824074074072</v>
      </c>
      <c r="Z960" s="2">
        <f t="shared" si="130"/>
        <v>0.33333333333333331</v>
      </c>
      <c r="AA960">
        <f>1</f>
        <v>1</v>
      </c>
      <c r="AB960" s="1">
        <v>42815</v>
      </c>
      <c r="AC960" s="3">
        <f t="shared" si="131"/>
        <v>42795</v>
      </c>
      <c r="AD960" s="4">
        <f t="shared" si="136"/>
        <v>42815</v>
      </c>
      <c r="AE960" s="1" t="str">
        <f t="shared" si="132"/>
        <v>Tuesday</v>
      </c>
      <c r="AF960" s="2">
        <v>0.33545138888888887</v>
      </c>
      <c r="AG960" s="2">
        <f t="shared" si="133"/>
        <v>0.33333333333333331</v>
      </c>
      <c r="AH960" t="s">
        <v>27</v>
      </c>
    </row>
    <row r="961" spans="1:34" x14ac:dyDescent="0.25">
      <c r="A961">
        <v>563412</v>
      </c>
      <c r="B961" t="s">
        <v>20</v>
      </c>
      <c r="C961" t="s">
        <v>45</v>
      </c>
      <c r="D961" t="s">
        <v>46</v>
      </c>
      <c r="E961">
        <v>60043</v>
      </c>
      <c r="F961" t="s">
        <v>23</v>
      </c>
      <c r="G961" t="s">
        <v>24</v>
      </c>
      <c r="H961">
        <v>5572</v>
      </c>
      <c r="I961" t="s">
        <v>33</v>
      </c>
      <c r="J961">
        <f>VLOOKUP(I961,Key!$A$1:$C$72,2,FALSE)</f>
        <v>43.034619999999997</v>
      </c>
      <c r="K961">
        <f>VLOOKUP(I961,Key!$A$1:$C$72,3,FALSE)</f>
        <v>-87.917500000000004</v>
      </c>
      <c r="L961" t="s">
        <v>47</v>
      </c>
      <c r="M961">
        <f>VLOOKUP(L961,Key!$A$1:$C$72,2,FALSE)</f>
        <v>43.049230000000001</v>
      </c>
      <c r="N961">
        <f>VLOOKUP(L961,Key!$A$1:$C$72,3,FALSE)</f>
        <v>-87.911940000000001</v>
      </c>
      <c r="O961">
        <v>7</v>
      </c>
      <c r="P961">
        <v>0</v>
      </c>
      <c r="Q961">
        <v>1.1000000000000001</v>
      </c>
      <c r="R961">
        <v>1</v>
      </c>
      <c r="S961">
        <v>42</v>
      </c>
      <c r="T961">
        <f t="shared" si="134"/>
        <v>-1</v>
      </c>
      <c r="U961" s="1">
        <v>42815</v>
      </c>
      <c r="V961" s="3">
        <f t="shared" si="128"/>
        <v>42795</v>
      </c>
      <c r="W961" s="4">
        <f t="shared" si="135"/>
        <v>42815</v>
      </c>
      <c r="X961" s="1" t="str">
        <f t="shared" si="129"/>
        <v>Tuesday</v>
      </c>
      <c r="Y961" s="2">
        <v>0.32649305555555558</v>
      </c>
      <c r="Z961" s="2">
        <f t="shared" si="130"/>
        <v>0.33333333333333331</v>
      </c>
      <c r="AA961">
        <f>1</f>
        <v>1</v>
      </c>
      <c r="AB961" s="1">
        <v>42815</v>
      </c>
      <c r="AC961" s="3">
        <f t="shared" si="131"/>
        <v>42795</v>
      </c>
      <c r="AD961" s="4">
        <f t="shared" si="136"/>
        <v>42815</v>
      </c>
      <c r="AE961" s="1" t="str">
        <f t="shared" si="132"/>
        <v>Tuesday</v>
      </c>
      <c r="AF961" s="2">
        <v>0.33175925925925925</v>
      </c>
      <c r="AG961" s="2">
        <f t="shared" si="133"/>
        <v>0.33333333333333331</v>
      </c>
      <c r="AH961" t="s">
        <v>27</v>
      </c>
    </row>
    <row r="962" spans="1:34" x14ac:dyDescent="0.25">
      <c r="A962">
        <v>1509123</v>
      </c>
      <c r="B962" t="s">
        <v>20</v>
      </c>
      <c r="C962" t="s">
        <v>28</v>
      </c>
      <c r="D962" t="s">
        <v>22</v>
      </c>
      <c r="E962">
        <v>53211</v>
      </c>
      <c r="F962" t="s">
        <v>23</v>
      </c>
      <c r="G962" t="s">
        <v>24</v>
      </c>
      <c r="H962">
        <v>167</v>
      </c>
      <c r="I962" t="s">
        <v>71</v>
      </c>
      <c r="J962">
        <f>VLOOKUP(I962,Key!$A$1:$C$72,2,FALSE)</f>
        <v>43.060296999999998</v>
      </c>
      <c r="K962">
        <f>VLOOKUP(I962,Key!$A$1:$C$72,3,FALSE)</f>
        <v>-87.913150000000002</v>
      </c>
      <c r="L962" t="s">
        <v>92</v>
      </c>
      <c r="M962">
        <f>VLOOKUP(L962,Key!$A$1:$C$72,2,FALSE)</f>
        <v>43.069021999999997</v>
      </c>
      <c r="N962">
        <f>VLOOKUP(L962,Key!$A$1:$C$72,3,FALSE)</f>
        <v>-87.887940999999998</v>
      </c>
      <c r="O962">
        <v>18</v>
      </c>
      <c r="P962">
        <v>0</v>
      </c>
      <c r="Q962">
        <v>2.7</v>
      </c>
      <c r="R962">
        <v>2.6</v>
      </c>
      <c r="S962">
        <v>108</v>
      </c>
      <c r="T962">
        <f t="shared" si="134"/>
        <v>-1</v>
      </c>
      <c r="U962" s="1">
        <v>42815</v>
      </c>
      <c r="V962" s="3">
        <f t="shared" ref="V962:V1025" si="137">DATE(YEAR(U962), MONTH(U962), 1)</f>
        <v>42795</v>
      </c>
      <c r="W962" s="4">
        <f t="shared" si="135"/>
        <v>42815</v>
      </c>
      <c r="X962" s="1" t="str">
        <f t="shared" ref="X962:X1025" si="138">TEXT(W962,"dddd")</f>
        <v>Tuesday</v>
      </c>
      <c r="Y962" s="2">
        <v>0.5120717592592593</v>
      </c>
      <c r="Z962" s="2">
        <f t="shared" ref="Z962:Z1025" si="139">MROUND(Y962, "1:00")</f>
        <v>0.5</v>
      </c>
      <c r="AA962">
        <f>1</f>
        <v>1</v>
      </c>
      <c r="AB962" s="1">
        <v>42815</v>
      </c>
      <c r="AC962" s="3">
        <f t="shared" ref="AC962:AC1025" si="140">DATE(YEAR(AB962), MONTH(AB962), 1)</f>
        <v>42795</v>
      </c>
      <c r="AD962" s="4">
        <f t="shared" si="136"/>
        <v>42815</v>
      </c>
      <c r="AE962" s="1" t="str">
        <f t="shared" ref="AE962:AE1025" si="141">TEXT(AD962,"dddd")</f>
        <v>Tuesday</v>
      </c>
      <c r="AF962" s="2">
        <v>0.5245023148148148</v>
      </c>
      <c r="AG962" s="2">
        <f t="shared" ref="AG962:AG1025" si="142">MROUND(AF962, "1:00")</f>
        <v>0.54166666666666663</v>
      </c>
      <c r="AH962" t="s">
        <v>27</v>
      </c>
    </row>
    <row r="963" spans="1:34" x14ac:dyDescent="0.25">
      <c r="A963">
        <v>1432106</v>
      </c>
      <c r="B963" t="s">
        <v>20</v>
      </c>
      <c r="C963" t="s">
        <v>28</v>
      </c>
      <c r="D963" t="s">
        <v>22</v>
      </c>
      <c r="E963">
        <v>53202</v>
      </c>
      <c r="F963" t="s">
        <v>23</v>
      </c>
      <c r="G963" t="s">
        <v>24</v>
      </c>
      <c r="H963">
        <v>5463</v>
      </c>
      <c r="I963" t="s">
        <v>32</v>
      </c>
      <c r="J963">
        <f>VLOOKUP(I963,Key!$A$1:$C$72,2,FALSE)</f>
        <v>43.038719999999998</v>
      </c>
      <c r="K963">
        <f>VLOOKUP(I963,Key!$A$1:$C$72,3,FALSE)</f>
        <v>-87.905339999999995</v>
      </c>
      <c r="L963" t="s">
        <v>39</v>
      </c>
      <c r="M963">
        <f>VLOOKUP(L963,Key!$A$1:$C$72,2,FALSE)</f>
        <v>43.03913</v>
      </c>
      <c r="N963">
        <f>VLOOKUP(L963,Key!$A$1:$C$72,3,FALSE)</f>
        <v>-87.916150000000002</v>
      </c>
      <c r="O963">
        <v>8</v>
      </c>
      <c r="P963">
        <v>0</v>
      </c>
      <c r="Q963">
        <v>1.2</v>
      </c>
      <c r="R963">
        <v>1.1000000000000001</v>
      </c>
      <c r="S963">
        <v>48</v>
      </c>
      <c r="T963">
        <f t="shared" ref="T963:T1026" si="143">-1</f>
        <v>-1</v>
      </c>
      <c r="U963" s="1">
        <v>42815</v>
      </c>
      <c r="V963" s="3">
        <f t="shared" si="137"/>
        <v>42795</v>
      </c>
      <c r="W963" s="4">
        <f t="shared" ref="W963:W1026" si="144">U963</f>
        <v>42815</v>
      </c>
      <c r="X963" s="1" t="str">
        <f t="shared" si="138"/>
        <v>Tuesday</v>
      </c>
      <c r="Y963" s="2">
        <v>0.53891203703703705</v>
      </c>
      <c r="Z963" s="2">
        <f t="shared" si="139"/>
        <v>0.54166666666666663</v>
      </c>
      <c r="AA963">
        <f>1</f>
        <v>1</v>
      </c>
      <c r="AB963" s="1">
        <v>42815</v>
      </c>
      <c r="AC963" s="3">
        <f t="shared" si="140"/>
        <v>42795</v>
      </c>
      <c r="AD963" s="4">
        <f t="shared" ref="AD963:AD1026" si="145">AB963</f>
        <v>42815</v>
      </c>
      <c r="AE963" s="1" t="str">
        <f t="shared" si="141"/>
        <v>Tuesday</v>
      </c>
      <c r="AF963" s="2">
        <v>0.54464120370370372</v>
      </c>
      <c r="AG963" s="2">
        <f t="shared" si="142"/>
        <v>0.54166666666666663</v>
      </c>
      <c r="AH963" t="s">
        <v>27</v>
      </c>
    </row>
    <row r="964" spans="1:34" x14ac:dyDescent="0.25">
      <c r="A964">
        <v>783916</v>
      </c>
      <c r="B964" t="s">
        <v>20</v>
      </c>
      <c r="C964" t="s">
        <v>53</v>
      </c>
      <c r="D964" t="s">
        <v>46</v>
      </c>
      <c r="E964">
        <v>60618</v>
      </c>
      <c r="F964" t="s">
        <v>23</v>
      </c>
      <c r="G964" t="s">
        <v>24</v>
      </c>
      <c r="H964">
        <v>982</v>
      </c>
      <c r="I964" t="s">
        <v>32</v>
      </c>
      <c r="J964">
        <f>VLOOKUP(I964,Key!$A$1:$C$72,2,FALSE)</f>
        <v>43.038719999999998</v>
      </c>
      <c r="K964">
        <f>VLOOKUP(I964,Key!$A$1:$C$72,3,FALSE)</f>
        <v>-87.905339999999995</v>
      </c>
      <c r="L964" t="s">
        <v>43</v>
      </c>
      <c r="M964">
        <f>VLOOKUP(L964,Key!$A$1:$C$72,2,FALSE)</f>
        <v>43.03886</v>
      </c>
      <c r="N964">
        <f>VLOOKUP(L964,Key!$A$1:$C$72,3,FALSE)</f>
        <v>-87.902720000000002</v>
      </c>
      <c r="O964">
        <v>33</v>
      </c>
      <c r="P964">
        <v>0</v>
      </c>
      <c r="Q964">
        <v>5</v>
      </c>
      <c r="R964">
        <v>4.7</v>
      </c>
      <c r="S964">
        <v>198</v>
      </c>
      <c r="T964">
        <f t="shared" si="143"/>
        <v>-1</v>
      </c>
      <c r="U964" s="1">
        <v>42815</v>
      </c>
      <c r="V964" s="3">
        <f t="shared" si="137"/>
        <v>42795</v>
      </c>
      <c r="W964" s="4">
        <f t="shared" si="144"/>
        <v>42815</v>
      </c>
      <c r="X964" s="1" t="str">
        <f t="shared" si="138"/>
        <v>Tuesday</v>
      </c>
      <c r="Y964" s="2">
        <v>0.74837962962962967</v>
      </c>
      <c r="Z964" s="2">
        <f t="shared" si="139"/>
        <v>0.75</v>
      </c>
      <c r="AA964">
        <f>1</f>
        <v>1</v>
      </c>
      <c r="AB964" s="1">
        <v>42815</v>
      </c>
      <c r="AC964" s="3">
        <f t="shared" si="140"/>
        <v>42795</v>
      </c>
      <c r="AD964" s="4">
        <f t="shared" si="145"/>
        <v>42815</v>
      </c>
      <c r="AE964" s="1" t="str">
        <f t="shared" si="141"/>
        <v>Tuesday</v>
      </c>
      <c r="AF964" s="2">
        <v>0.77144675925925921</v>
      </c>
      <c r="AG964" s="2">
        <f t="shared" si="142"/>
        <v>0.79166666666666663</v>
      </c>
      <c r="AH964" t="s">
        <v>27</v>
      </c>
    </row>
    <row r="965" spans="1:34" x14ac:dyDescent="0.25">
      <c r="A965">
        <v>1517760</v>
      </c>
      <c r="B965" t="s">
        <v>20</v>
      </c>
      <c r="C965" t="s">
        <v>28</v>
      </c>
      <c r="D965" t="s">
        <v>22</v>
      </c>
      <c r="E965">
        <v>53212</v>
      </c>
      <c r="F965" t="s">
        <v>23</v>
      </c>
      <c r="G965" t="s">
        <v>24</v>
      </c>
      <c r="H965">
        <v>5449</v>
      </c>
      <c r="I965" t="s">
        <v>32</v>
      </c>
      <c r="J965">
        <f>VLOOKUP(I965,Key!$A$1:$C$72,2,FALSE)</f>
        <v>43.038719999999998</v>
      </c>
      <c r="K965">
        <f>VLOOKUP(I965,Key!$A$1:$C$72,3,FALSE)</f>
        <v>-87.905339999999995</v>
      </c>
      <c r="L965" t="s">
        <v>50</v>
      </c>
      <c r="M965">
        <f>VLOOKUP(L965,Key!$A$1:$C$72,2,FALSE)</f>
        <v>43.052549999999997</v>
      </c>
      <c r="N965">
        <f>VLOOKUP(L965,Key!$A$1:$C$72,3,FALSE)</f>
        <v>-87.909329999999997</v>
      </c>
      <c r="O965">
        <v>9</v>
      </c>
      <c r="P965">
        <v>0</v>
      </c>
      <c r="Q965">
        <v>1.4</v>
      </c>
      <c r="R965">
        <v>1.3</v>
      </c>
      <c r="S965">
        <v>54</v>
      </c>
      <c r="T965">
        <f t="shared" si="143"/>
        <v>-1</v>
      </c>
      <c r="U965" s="1">
        <v>42815</v>
      </c>
      <c r="V965" s="3">
        <f t="shared" si="137"/>
        <v>42795</v>
      </c>
      <c r="W965" s="4">
        <f t="shared" si="144"/>
        <v>42815</v>
      </c>
      <c r="X965" s="1" t="str">
        <f t="shared" si="138"/>
        <v>Tuesday</v>
      </c>
      <c r="Y965" s="2">
        <v>0.74912037037037038</v>
      </c>
      <c r="Z965" s="2">
        <f t="shared" si="139"/>
        <v>0.75</v>
      </c>
      <c r="AA965">
        <f>1</f>
        <v>1</v>
      </c>
      <c r="AB965" s="1">
        <v>42815</v>
      </c>
      <c r="AC965" s="3">
        <f t="shared" si="140"/>
        <v>42795</v>
      </c>
      <c r="AD965" s="4">
        <f t="shared" si="145"/>
        <v>42815</v>
      </c>
      <c r="AE965" s="1" t="str">
        <f t="shared" si="141"/>
        <v>Tuesday</v>
      </c>
      <c r="AF965" s="2">
        <v>0.75503472222222223</v>
      </c>
      <c r="AG965" s="2">
        <f t="shared" si="142"/>
        <v>0.75</v>
      </c>
      <c r="AH965" t="s">
        <v>27</v>
      </c>
    </row>
    <row r="966" spans="1:34" x14ac:dyDescent="0.25">
      <c r="A966">
        <v>1017964</v>
      </c>
      <c r="B966" t="s">
        <v>20</v>
      </c>
      <c r="C966" t="s">
        <v>28</v>
      </c>
      <c r="D966" t="s">
        <v>22</v>
      </c>
      <c r="E966">
        <v>53202</v>
      </c>
      <c r="F966" t="s">
        <v>23</v>
      </c>
      <c r="G966" t="s">
        <v>24</v>
      </c>
      <c r="H966">
        <v>317</v>
      </c>
      <c r="I966" t="s">
        <v>68</v>
      </c>
      <c r="J966">
        <f>VLOOKUP(I966,Key!$A$1:$C$72,2,FALSE)</f>
        <v>43.04804</v>
      </c>
      <c r="K966">
        <f>VLOOKUP(I966,Key!$A$1:$C$72,3,FALSE)</f>
        <v>-87.896720000000002</v>
      </c>
      <c r="L966" t="s">
        <v>61</v>
      </c>
      <c r="M966">
        <f>VLOOKUP(L966,Key!$A$1:$C$72,2,FALSE)</f>
        <v>43.058619999999998</v>
      </c>
      <c r="N966">
        <f>VLOOKUP(L966,Key!$A$1:$C$72,3,FALSE)</f>
        <v>-87.885319999999993</v>
      </c>
      <c r="O966">
        <v>7</v>
      </c>
      <c r="P966">
        <v>0</v>
      </c>
      <c r="Q966">
        <v>1.1000000000000001</v>
      </c>
      <c r="R966">
        <v>1</v>
      </c>
      <c r="S966">
        <v>42</v>
      </c>
      <c r="T966">
        <f t="shared" si="143"/>
        <v>-1</v>
      </c>
      <c r="U966" s="1">
        <v>42815</v>
      </c>
      <c r="V966" s="3">
        <f t="shared" si="137"/>
        <v>42795</v>
      </c>
      <c r="W966" s="4">
        <f t="shared" si="144"/>
        <v>42815</v>
      </c>
      <c r="X966" s="1" t="str">
        <f t="shared" si="138"/>
        <v>Tuesday</v>
      </c>
      <c r="Y966" s="2">
        <v>0.7981597222222222</v>
      </c>
      <c r="Z966" s="2">
        <f t="shared" si="139"/>
        <v>0.79166666666666663</v>
      </c>
      <c r="AA966">
        <f>1</f>
        <v>1</v>
      </c>
      <c r="AB966" s="1">
        <v>42815</v>
      </c>
      <c r="AC966" s="3">
        <f t="shared" si="140"/>
        <v>42795</v>
      </c>
      <c r="AD966" s="4">
        <f t="shared" si="145"/>
        <v>42815</v>
      </c>
      <c r="AE966" s="1" t="str">
        <f t="shared" si="141"/>
        <v>Tuesday</v>
      </c>
      <c r="AF966" s="2">
        <v>0.80295138888888884</v>
      </c>
      <c r="AG966" s="2">
        <f t="shared" si="142"/>
        <v>0.79166666666666663</v>
      </c>
      <c r="AH966" t="s">
        <v>27</v>
      </c>
    </row>
    <row r="967" spans="1:34" x14ac:dyDescent="0.25">
      <c r="A967">
        <v>783916</v>
      </c>
      <c r="B967" t="s">
        <v>20</v>
      </c>
      <c r="C967" t="s">
        <v>53</v>
      </c>
      <c r="D967" t="s">
        <v>46</v>
      </c>
      <c r="E967">
        <v>60618</v>
      </c>
      <c r="F967" t="s">
        <v>23</v>
      </c>
      <c r="G967" t="s">
        <v>24</v>
      </c>
      <c r="H967">
        <v>982</v>
      </c>
      <c r="I967" t="s">
        <v>43</v>
      </c>
      <c r="J967">
        <f>VLOOKUP(I967,Key!$A$1:$C$72,2,FALSE)</f>
        <v>43.03886</v>
      </c>
      <c r="K967">
        <f>VLOOKUP(I967,Key!$A$1:$C$72,3,FALSE)</f>
        <v>-87.902720000000002</v>
      </c>
      <c r="L967" t="s">
        <v>33</v>
      </c>
      <c r="M967">
        <f>VLOOKUP(L967,Key!$A$1:$C$72,2,FALSE)</f>
        <v>43.034619999999997</v>
      </c>
      <c r="N967">
        <f>VLOOKUP(L967,Key!$A$1:$C$72,3,FALSE)</f>
        <v>-87.917500000000004</v>
      </c>
      <c r="O967">
        <v>13</v>
      </c>
      <c r="P967">
        <v>0</v>
      </c>
      <c r="Q967">
        <v>2</v>
      </c>
      <c r="R967">
        <v>1.9</v>
      </c>
      <c r="S967">
        <v>78</v>
      </c>
      <c r="T967">
        <f t="shared" si="143"/>
        <v>-1</v>
      </c>
      <c r="U967" s="1">
        <v>42816</v>
      </c>
      <c r="V967" s="3">
        <f t="shared" si="137"/>
        <v>42795</v>
      </c>
      <c r="W967" s="4">
        <f t="shared" si="144"/>
        <v>42816</v>
      </c>
      <c r="X967" s="1" t="str">
        <f t="shared" si="138"/>
        <v>Wednesday</v>
      </c>
      <c r="Y967" s="2">
        <v>0.24322916666666669</v>
      </c>
      <c r="Z967" s="2">
        <f t="shared" si="139"/>
        <v>0.25</v>
      </c>
      <c r="AA967">
        <f>1</f>
        <v>1</v>
      </c>
      <c r="AB967" s="1">
        <v>42816</v>
      </c>
      <c r="AC967" s="3">
        <f t="shared" si="140"/>
        <v>42795</v>
      </c>
      <c r="AD967" s="4">
        <f t="shared" si="145"/>
        <v>42816</v>
      </c>
      <c r="AE967" s="1" t="str">
        <f t="shared" si="141"/>
        <v>Wednesday</v>
      </c>
      <c r="AF967" s="2">
        <v>0.25251157407407404</v>
      </c>
      <c r="AG967" s="2">
        <f t="shared" si="142"/>
        <v>0.25</v>
      </c>
      <c r="AH967" t="s">
        <v>27</v>
      </c>
    </row>
    <row r="968" spans="1:34" x14ac:dyDescent="0.25">
      <c r="A968">
        <v>946290</v>
      </c>
      <c r="B968" t="s">
        <v>20</v>
      </c>
      <c r="C968" t="s">
        <v>28</v>
      </c>
      <c r="D968" t="s">
        <v>22</v>
      </c>
      <c r="E968">
        <v>53208</v>
      </c>
      <c r="F968" t="s">
        <v>23</v>
      </c>
      <c r="G968" t="s">
        <v>24</v>
      </c>
      <c r="H968">
        <v>5556</v>
      </c>
      <c r="I968" t="s">
        <v>92</v>
      </c>
      <c r="J968">
        <f>VLOOKUP(I968,Key!$A$1:$C$72,2,FALSE)</f>
        <v>43.069021999999997</v>
      </c>
      <c r="K968">
        <f>VLOOKUP(I968,Key!$A$1:$C$72,3,FALSE)</f>
        <v>-87.887940999999998</v>
      </c>
      <c r="L968" t="s">
        <v>87</v>
      </c>
      <c r="M968">
        <f>VLOOKUP(L968,Key!$A$1:$C$72,2,FALSE)</f>
        <v>43.077359999999999</v>
      </c>
      <c r="N968">
        <f>VLOOKUP(L968,Key!$A$1:$C$72,3,FALSE)</f>
        <v>-87.880769999999998</v>
      </c>
      <c r="O968">
        <v>7</v>
      </c>
      <c r="P968">
        <v>0</v>
      </c>
      <c r="Q968">
        <v>1.1000000000000001</v>
      </c>
      <c r="R968">
        <v>1</v>
      </c>
      <c r="S968">
        <v>42</v>
      </c>
      <c r="T968">
        <f t="shared" si="143"/>
        <v>-1</v>
      </c>
      <c r="U968" s="1">
        <v>42816</v>
      </c>
      <c r="V968" s="3">
        <f t="shared" si="137"/>
        <v>42795</v>
      </c>
      <c r="W968" s="4">
        <f t="shared" si="144"/>
        <v>42816</v>
      </c>
      <c r="X968" s="1" t="str">
        <f t="shared" si="138"/>
        <v>Wednesday</v>
      </c>
      <c r="Y968" s="2">
        <v>0.58010416666666664</v>
      </c>
      <c r="Z968" s="2">
        <f t="shared" si="139"/>
        <v>0.58333333333333326</v>
      </c>
      <c r="AA968">
        <f>1</f>
        <v>1</v>
      </c>
      <c r="AB968" s="1">
        <v>42816</v>
      </c>
      <c r="AC968" s="3">
        <f t="shared" si="140"/>
        <v>42795</v>
      </c>
      <c r="AD968" s="4">
        <f t="shared" si="145"/>
        <v>42816</v>
      </c>
      <c r="AE968" s="1" t="str">
        <f t="shared" si="141"/>
        <v>Wednesday</v>
      </c>
      <c r="AF968" s="2">
        <v>0.58508101851851857</v>
      </c>
      <c r="AG968" s="2">
        <f t="shared" si="142"/>
        <v>0.58333333333333326</v>
      </c>
      <c r="AH968" t="s">
        <v>27</v>
      </c>
    </row>
    <row r="969" spans="1:34" x14ac:dyDescent="0.25">
      <c r="A969">
        <v>545427</v>
      </c>
      <c r="B969" t="s">
        <v>20</v>
      </c>
      <c r="C969" t="s">
        <v>28</v>
      </c>
      <c r="D969" t="s">
        <v>22</v>
      </c>
      <c r="E969">
        <v>53211</v>
      </c>
      <c r="F969" t="s">
        <v>23</v>
      </c>
      <c r="G969" t="s">
        <v>24</v>
      </c>
      <c r="H969">
        <v>5513</v>
      </c>
      <c r="I969" t="s">
        <v>32</v>
      </c>
      <c r="J969">
        <f>VLOOKUP(I969,Key!$A$1:$C$72,2,FALSE)</f>
        <v>43.038719999999998</v>
      </c>
      <c r="K969">
        <f>VLOOKUP(I969,Key!$A$1:$C$72,3,FALSE)</f>
        <v>-87.905339999999995</v>
      </c>
      <c r="L969" t="s">
        <v>31</v>
      </c>
      <c r="M969">
        <f>VLOOKUP(L969,Key!$A$1:$C$72,2,FALSE)</f>
        <v>43.03519</v>
      </c>
      <c r="N969">
        <f>VLOOKUP(L969,Key!$A$1:$C$72,3,FALSE)</f>
        <v>-87.907390000000007</v>
      </c>
      <c r="O969">
        <v>4</v>
      </c>
      <c r="P969">
        <v>0</v>
      </c>
      <c r="Q969">
        <v>0.6</v>
      </c>
      <c r="R969">
        <v>0.6</v>
      </c>
      <c r="S969">
        <v>24</v>
      </c>
      <c r="T969">
        <f t="shared" si="143"/>
        <v>-1</v>
      </c>
      <c r="U969" s="1">
        <v>42816</v>
      </c>
      <c r="V969" s="3">
        <f t="shared" si="137"/>
        <v>42795</v>
      </c>
      <c r="W969" s="4">
        <f t="shared" si="144"/>
        <v>42816</v>
      </c>
      <c r="X969" s="1" t="str">
        <f t="shared" si="138"/>
        <v>Wednesday</v>
      </c>
      <c r="Y969" s="2">
        <v>0.66223379629629631</v>
      </c>
      <c r="Z969" s="2">
        <f t="shared" si="139"/>
        <v>0.66666666666666663</v>
      </c>
      <c r="AA969">
        <f>1</f>
        <v>1</v>
      </c>
      <c r="AB969" s="1">
        <v>42816</v>
      </c>
      <c r="AC969" s="3">
        <f t="shared" si="140"/>
        <v>42795</v>
      </c>
      <c r="AD969" s="4">
        <f t="shared" si="145"/>
        <v>42816</v>
      </c>
      <c r="AE969" s="1" t="str">
        <f t="shared" si="141"/>
        <v>Wednesday</v>
      </c>
      <c r="AF969" s="2">
        <v>0.66490740740740739</v>
      </c>
      <c r="AG969" s="2">
        <f t="shared" si="142"/>
        <v>0.66666666666666663</v>
      </c>
      <c r="AH969" t="s">
        <v>27</v>
      </c>
    </row>
    <row r="970" spans="1:34" x14ac:dyDescent="0.25">
      <c r="A970">
        <v>1425087</v>
      </c>
      <c r="B970" t="s">
        <v>20</v>
      </c>
      <c r="C970" t="s">
        <v>95</v>
      </c>
      <c r="D970" t="s">
        <v>22</v>
      </c>
      <c r="E970">
        <v>53212</v>
      </c>
      <c r="F970" t="s">
        <v>23</v>
      </c>
      <c r="G970" t="s">
        <v>24</v>
      </c>
      <c r="H970">
        <v>5555</v>
      </c>
      <c r="I970" t="s">
        <v>39</v>
      </c>
      <c r="J970">
        <f>VLOOKUP(I970,Key!$A$1:$C$72,2,FALSE)</f>
        <v>43.03913</v>
      </c>
      <c r="K970">
        <f>VLOOKUP(I970,Key!$A$1:$C$72,3,FALSE)</f>
        <v>-87.916150000000002</v>
      </c>
      <c r="L970" t="s">
        <v>81</v>
      </c>
      <c r="M970">
        <f>VLOOKUP(L970,Key!$A$1:$C$72,2,FALSE)</f>
        <v>43.06033</v>
      </c>
      <c r="N970">
        <f>VLOOKUP(L970,Key!$A$1:$C$72,3,FALSE)</f>
        <v>-87.89546</v>
      </c>
      <c r="O970">
        <v>12</v>
      </c>
      <c r="P970">
        <v>0</v>
      </c>
      <c r="Q970">
        <v>1.8</v>
      </c>
      <c r="R970">
        <v>1.7</v>
      </c>
      <c r="S970">
        <v>72</v>
      </c>
      <c r="T970">
        <f t="shared" si="143"/>
        <v>-1</v>
      </c>
      <c r="U970" s="1">
        <v>42816</v>
      </c>
      <c r="V970" s="3">
        <f t="shared" si="137"/>
        <v>42795</v>
      </c>
      <c r="W970" s="4">
        <f t="shared" si="144"/>
        <v>42816</v>
      </c>
      <c r="X970" s="1" t="str">
        <f t="shared" si="138"/>
        <v>Wednesday</v>
      </c>
      <c r="Y970" s="2">
        <v>0.87245370370370379</v>
      </c>
      <c r="Z970" s="2">
        <f t="shared" si="139"/>
        <v>0.875</v>
      </c>
      <c r="AA970">
        <f>1</f>
        <v>1</v>
      </c>
      <c r="AB970" s="1">
        <v>42816</v>
      </c>
      <c r="AC970" s="3">
        <f t="shared" si="140"/>
        <v>42795</v>
      </c>
      <c r="AD970" s="4">
        <f t="shared" si="145"/>
        <v>42816</v>
      </c>
      <c r="AE970" s="1" t="str">
        <f t="shared" si="141"/>
        <v>Wednesday</v>
      </c>
      <c r="AF970" s="2">
        <v>0.88105324074074076</v>
      </c>
      <c r="AG970" s="2">
        <f t="shared" si="142"/>
        <v>0.875</v>
      </c>
      <c r="AH970" t="s">
        <v>27</v>
      </c>
    </row>
    <row r="971" spans="1:34" x14ac:dyDescent="0.25">
      <c r="A971">
        <v>1314976</v>
      </c>
      <c r="B971" t="s">
        <v>20</v>
      </c>
      <c r="C971" t="s">
        <v>28</v>
      </c>
      <c r="D971" t="s">
        <v>22</v>
      </c>
      <c r="E971">
        <v>53202</v>
      </c>
      <c r="F971" t="s">
        <v>23</v>
      </c>
      <c r="G971" t="s">
        <v>107</v>
      </c>
      <c r="H971">
        <v>23</v>
      </c>
      <c r="I971" t="s">
        <v>33</v>
      </c>
      <c r="J971">
        <f>VLOOKUP(I971,Key!$A$1:$C$72,2,FALSE)</f>
        <v>43.034619999999997</v>
      </c>
      <c r="K971">
        <f>VLOOKUP(I971,Key!$A$1:$C$72,3,FALSE)</f>
        <v>-87.917500000000004</v>
      </c>
      <c r="L971" t="s">
        <v>33</v>
      </c>
      <c r="M971">
        <f>VLOOKUP(L971,Key!$A$1:$C$72,2,FALSE)</f>
        <v>43.034619999999997</v>
      </c>
      <c r="N971">
        <f>VLOOKUP(L971,Key!$A$1:$C$72,3,FALSE)</f>
        <v>-87.917500000000004</v>
      </c>
      <c r="O971">
        <v>7</v>
      </c>
      <c r="P971">
        <v>2</v>
      </c>
      <c r="Q971">
        <v>1.1000000000000001</v>
      </c>
      <c r="R971">
        <v>1</v>
      </c>
      <c r="S971">
        <v>42</v>
      </c>
      <c r="T971">
        <f t="shared" si="143"/>
        <v>-1</v>
      </c>
      <c r="U971" s="1">
        <v>42816</v>
      </c>
      <c r="V971" s="3">
        <f t="shared" si="137"/>
        <v>42795</v>
      </c>
      <c r="W971" s="4">
        <f t="shared" si="144"/>
        <v>42816</v>
      </c>
      <c r="X971" s="1" t="str">
        <f t="shared" si="138"/>
        <v>Wednesday</v>
      </c>
      <c r="Y971" s="2">
        <v>0.89857638888888891</v>
      </c>
      <c r="Z971" s="2">
        <f t="shared" si="139"/>
        <v>0.91666666666666663</v>
      </c>
      <c r="AA971">
        <f>1</f>
        <v>1</v>
      </c>
      <c r="AB971" s="1">
        <v>42816</v>
      </c>
      <c r="AC971" s="3">
        <f t="shared" si="140"/>
        <v>42795</v>
      </c>
      <c r="AD971" s="4">
        <f t="shared" si="145"/>
        <v>42816</v>
      </c>
      <c r="AE971" s="1" t="str">
        <f t="shared" si="141"/>
        <v>Wednesday</v>
      </c>
      <c r="AF971" s="2">
        <v>0.90327546296296291</v>
      </c>
      <c r="AG971" s="2">
        <f t="shared" si="142"/>
        <v>0.91666666666666663</v>
      </c>
      <c r="AH971" t="s">
        <v>35</v>
      </c>
    </row>
    <row r="972" spans="1:34" x14ac:dyDescent="0.25">
      <c r="A972">
        <v>1372080</v>
      </c>
      <c r="B972" t="s">
        <v>20</v>
      </c>
      <c r="C972" t="s">
        <v>28</v>
      </c>
      <c r="D972" t="s">
        <v>22</v>
      </c>
      <c r="E972">
        <v>53201</v>
      </c>
      <c r="F972" t="s">
        <v>23</v>
      </c>
      <c r="G972" t="s">
        <v>24</v>
      </c>
      <c r="H972">
        <v>5532</v>
      </c>
      <c r="I972" t="s">
        <v>61</v>
      </c>
      <c r="J972">
        <f>VLOOKUP(I972,Key!$A$1:$C$72,2,FALSE)</f>
        <v>43.058619999999998</v>
      </c>
      <c r="K972">
        <f>VLOOKUP(I972,Key!$A$1:$C$72,3,FALSE)</f>
        <v>-87.885319999999993</v>
      </c>
      <c r="L972" t="s">
        <v>63</v>
      </c>
      <c r="M972">
        <f>VLOOKUP(L972,Key!$A$1:$C$72,2,FALSE)</f>
        <v>43.078530000000001</v>
      </c>
      <c r="N972">
        <f>VLOOKUP(L972,Key!$A$1:$C$72,3,FALSE)</f>
        <v>-87.882620000000003</v>
      </c>
      <c r="O972">
        <v>11</v>
      </c>
      <c r="P972">
        <v>0</v>
      </c>
      <c r="Q972">
        <v>1.7</v>
      </c>
      <c r="R972">
        <v>1.6</v>
      </c>
      <c r="S972">
        <v>66</v>
      </c>
      <c r="T972">
        <f t="shared" si="143"/>
        <v>-1</v>
      </c>
      <c r="U972" s="1">
        <v>42817</v>
      </c>
      <c r="V972" s="3">
        <f t="shared" si="137"/>
        <v>42795</v>
      </c>
      <c r="W972" s="4">
        <f t="shared" si="144"/>
        <v>42817</v>
      </c>
      <c r="X972" s="1" t="str">
        <f t="shared" si="138"/>
        <v>Thursday</v>
      </c>
      <c r="Y972" s="2">
        <v>0.52304398148148146</v>
      </c>
      <c r="Z972" s="2">
        <f t="shared" si="139"/>
        <v>0.54166666666666663</v>
      </c>
      <c r="AA972">
        <f>1</f>
        <v>1</v>
      </c>
      <c r="AB972" s="1">
        <v>42817</v>
      </c>
      <c r="AC972" s="3">
        <f t="shared" si="140"/>
        <v>42795</v>
      </c>
      <c r="AD972" s="4">
        <f t="shared" si="145"/>
        <v>42817</v>
      </c>
      <c r="AE972" s="1" t="str">
        <f t="shared" si="141"/>
        <v>Thursday</v>
      </c>
      <c r="AF972" s="2">
        <v>0.53074074074074074</v>
      </c>
      <c r="AG972" s="2">
        <f t="shared" si="142"/>
        <v>0.54166666666666663</v>
      </c>
      <c r="AH972" t="s">
        <v>27</v>
      </c>
    </row>
    <row r="973" spans="1:34" x14ac:dyDescent="0.25">
      <c r="A973">
        <v>1425087</v>
      </c>
      <c r="B973" t="s">
        <v>20</v>
      </c>
      <c r="C973" t="s">
        <v>95</v>
      </c>
      <c r="D973" t="s">
        <v>22</v>
      </c>
      <c r="E973">
        <v>53212</v>
      </c>
      <c r="F973" t="s">
        <v>23</v>
      </c>
      <c r="G973" t="s">
        <v>24</v>
      </c>
      <c r="H973">
        <v>5555</v>
      </c>
      <c r="I973" t="s">
        <v>81</v>
      </c>
      <c r="J973">
        <f>VLOOKUP(I973,Key!$A$1:$C$72,2,FALSE)</f>
        <v>43.06033</v>
      </c>
      <c r="K973">
        <f>VLOOKUP(I973,Key!$A$1:$C$72,3,FALSE)</f>
        <v>-87.89546</v>
      </c>
      <c r="L973" t="s">
        <v>39</v>
      </c>
      <c r="M973">
        <f>VLOOKUP(L973,Key!$A$1:$C$72,2,FALSE)</f>
        <v>43.03913</v>
      </c>
      <c r="N973">
        <f>VLOOKUP(L973,Key!$A$1:$C$72,3,FALSE)</f>
        <v>-87.916150000000002</v>
      </c>
      <c r="O973">
        <v>12</v>
      </c>
      <c r="P973">
        <v>0</v>
      </c>
      <c r="Q973">
        <v>1.8</v>
      </c>
      <c r="R973">
        <v>1.7</v>
      </c>
      <c r="S973">
        <v>72</v>
      </c>
      <c r="T973">
        <f t="shared" si="143"/>
        <v>-1</v>
      </c>
      <c r="U973" s="1">
        <v>42817</v>
      </c>
      <c r="V973" s="3">
        <f t="shared" si="137"/>
        <v>42795</v>
      </c>
      <c r="W973" s="4">
        <f t="shared" si="144"/>
        <v>42817</v>
      </c>
      <c r="X973" s="1" t="str">
        <f t="shared" si="138"/>
        <v>Thursday</v>
      </c>
      <c r="Y973" s="2">
        <v>0.56537037037037041</v>
      </c>
      <c r="Z973" s="2">
        <f t="shared" si="139"/>
        <v>0.58333333333333326</v>
      </c>
      <c r="AA973">
        <f>1</f>
        <v>1</v>
      </c>
      <c r="AB973" s="1">
        <v>42817</v>
      </c>
      <c r="AC973" s="3">
        <f t="shared" si="140"/>
        <v>42795</v>
      </c>
      <c r="AD973" s="4">
        <f t="shared" si="145"/>
        <v>42817</v>
      </c>
      <c r="AE973" s="1" t="str">
        <f t="shared" si="141"/>
        <v>Thursday</v>
      </c>
      <c r="AF973" s="2">
        <v>0.57376157407407413</v>
      </c>
      <c r="AG973" s="2">
        <f t="shared" si="142"/>
        <v>0.58333333333333326</v>
      </c>
      <c r="AH973" t="s">
        <v>27</v>
      </c>
    </row>
    <row r="974" spans="1:34" x14ac:dyDescent="0.25">
      <c r="A974">
        <v>1357250</v>
      </c>
      <c r="B974" t="s">
        <v>20</v>
      </c>
      <c r="C974" t="s">
        <v>28</v>
      </c>
      <c r="D974" t="s">
        <v>22</v>
      </c>
      <c r="E974">
        <v>53202</v>
      </c>
      <c r="F974" t="s">
        <v>23</v>
      </c>
      <c r="G974" t="s">
        <v>24</v>
      </c>
      <c r="H974">
        <v>361</v>
      </c>
      <c r="I974" t="s">
        <v>43</v>
      </c>
      <c r="J974">
        <f>VLOOKUP(I974,Key!$A$1:$C$72,2,FALSE)</f>
        <v>43.03886</v>
      </c>
      <c r="K974">
        <f>VLOOKUP(I974,Key!$A$1:$C$72,3,FALSE)</f>
        <v>-87.902720000000002</v>
      </c>
      <c r="L974" t="s">
        <v>69</v>
      </c>
      <c r="M974">
        <f>VLOOKUP(L974,Key!$A$1:$C$72,2,FALSE)</f>
        <v>43.048200000000001</v>
      </c>
      <c r="N974">
        <f>VLOOKUP(L974,Key!$A$1:$C$72,3,FALSE)</f>
        <v>-87.900859999999994</v>
      </c>
      <c r="O974">
        <v>5</v>
      </c>
      <c r="P974">
        <v>0</v>
      </c>
      <c r="Q974">
        <v>0.8</v>
      </c>
      <c r="R974">
        <v>0.7</v>
      </c>
      <c r="S974">
        <v>30</v>
      </c>
      <c r="T974">
        <f t="shared" si="143"/>
        <v>-1</v>
      </c>
      <c r="U974" s="1">
        <v>42817</v>
      </c>
      <c r="V974" s="3">
        <f t="shared" si="137"/>
        <v>42795</v>
      </c>
      <c r="W974" s="4">
        <f t="shared" si="144"/>
        <v>42817</v>
      </c>
      <c r="X974" s="1" t="str">
        <f t="shared" si="138"/>
        <v>Thursday</v>
      </c>
      <c r="Y974" s="2">
        <v>0.76974537037037039</v>
      </c>
      <c r="Z974" s="2">
        <f t="shared" si="139"/>
        <v>0.75</v>
      </c>
      <c r="AA974">
        <f>1</f>
        <v>1</v>
      </c>
      <c r="AB974" s="1">
        <v>42817</v>
      </c>
      <c r="AC974" s="3">
        <f t="shared" si="140"/>
        <v>42795</v>
      </c>
      <c r="AD974" s="4">
        <f t="shared" si="145"/>
        <v>42817</v>
      </c>
      <c r="AE974" s="1" t="str">
        <f t="shared" si="141"/>
        <v>Thursday</v>
      </c>
      <c r="AF974" s="2">
        <v>0.77300925925925934</v>
      </c>
      <c r="AG974" s="2">
        <f t="shared" si="142"/>
        <v>0.79166666666666663</v>
      </c>
      <c r="AH974" t="s">
        <v>27</v>
      </c>
    </row>
    <row r="975" spans="1:34" x14ac:dyDescent="0.25">
      <c r="A975">
        <v>1425087</v>
      </c>
      <c r="B975" t="s">
        <v>20</v>
      </c>
      <c r="C975" t="s">
        <v>95</v>
      </c>
      <c r="D975" t="s">
        <v>22</v>
      </c>
      <c r="E975">
        <v>53212</v>
      </c>
      <c r="F975" t="s">
        <v>23</v>
      </c>
      <c r="G975" t="s">
        <v>24</v>
      </c>
      <c r="H975">
        <v>5530</v>
      </c>
      <c r="I975" t="s">
        <v>29</v>
      </c>
      <c r="J975">
        <f>VLOOKUP(I975,Key!$A$1:$C$72,2,FALSE)</f>
        <v>43.042490000000001</v>
      </c>
      <c r="K975">
        <f>VLOOKUP(I975,Key!$A$1:$C$72,3,FALSE)</f>
        <v>-87.909959999999998</v>
      </c>
      <c r="L975" t="s">
        <v>81</v>
      </c>
      <c r="M975">
        <f>VLOOKUP(L975,Key!$A$1:$C$72,2,FALSE)</f>
        <v>43.06033</v>
      </c>
      <c r="N975">
        <f>VLOOKUP(L975,Key!$A$1:$C$72,3,FALSE)</f>
        <v>-87.89546</v>
      </c>
      <c r="O975">
        <v>9</v>
      </c>
      <c r="P975">
        <v>0</v>
      </c>
      <c r="Q975">
        <v>1.4</v>
      </c>
      <c r="R975">
        <v>1.3</v>
      </c>
      <c r="S975">
        <v>54</v>
      </c>
      <c r="T975">
        <f t="shared" si="143"/>
        <v>-1</v>
      </c>
      <c r="U975" s="1">
        <v>42817</v>
      </c>
      <c r="V975" s="3">
        <f t="shared" si="137"/>
        <v>42795</v>
      </c>
      <c r="W975" s="4">
        <f t="shared" si="144"/>
        <v>42817</v>
      </c>
      <c r="X975" s="1" t="str">
        <f t="shared" si="138"/>
        <v>Thursday</v>
      </c>
      <c r="Y975" s="2">
        <v>0.92583333333333329</v>
      </c>
      <c r="Z975" s="2">
        <f t="shared" si="139"/>
        <v>0.91666666666666663</v>
      </c>
      <c r="AA975">
        <f>1</f>
        <v>1</v>
      </c>
      <c r="AB975" s="1">
        <v>42817</v>
      </c>
      <c r="AC975" s="3">
        <f t="shared" si="140"/>
        <v>42795</v>
      </c>
      <c r="AD975" s="4">
        <f t="shared" si="145"/>
        <v>42817</v>
      </c>
      <c r="AE975" s="1" t="str">
        <f t="shared" si="141"/>
        <v>Thursday</v>
      </c>
      <c r="AF975" s="2">
        <v>0.93243055555555554</v>
      </c>
      <c r="AG975" s="2">
        <f t="shared" si="142"/>
        <v>0.91666666666666663</v>
      </c>
      <c r="AH975" t="s">
        <v>27</v>
      </c>
    </row>
    <row r="976" spans="1:34" x14ac:dyDescent="0.25">
      <c r="A976">
        <v>1137916</v>
      </c>
      <c r="B976" t="s">
        <v>20</v>
      </c>
      <c r="C976" t="s">
        <v>99</v>
      </c>
      <c r="D976" t="s">
        <v>22</v>
      </c>
      <c r="E976">
        <v>53202</v>
      </c>
      <c r="F976" t="s">
        <v>23</v>
      </c>
      <c r="G976" t="s">
        <v>24</v>
      </c>
      <c r="H976">
        <v>1000</v>
      </c>
      <c r="I976" t="s">
        <v>80</v>
      </c>
      <c r="J976">
        <f>VLOOKUP(I976,Key!$A$1:$C$72,2,FALSE)</f>
        <v>43.052460000000004</v>
      </c>
      <c r="K976">
        <f>VLOOKUP(I976,Key!$A$1:$C$72,3,FALSE)</f>
        <v>-87.891000000000005</v>
      </c>
      <c r="L976" t="s">
        <v>43</v>
      </c>
      <c r="M976">
        <f>VLOOKUP(L976,Key!$A$1:$C$72,2,FALSE)</f>
        <v>43.03886</v>
      </c>
      <c r="N976">
        <f>VLOOKUP(L976,Key!$A$1:$C$72,3,FALSE)</f>
        <v>-87.902720000000002</v>
      </c>
      <c r="O976">
        <v>8</v>
      </c>
      <c r="P976">
        <v>0</v>
      </c>
      <c r="Q976">
        <v>1.2</v>
      </c>
      <c r="R976">
        <v>1.1000000000000001</v>
      </c>
      <c r="S976">
        <v>48</v>
      </c>
      <c r="T976">
        <f t="shared" si="143"/>
        <v>-1</v>
      </c>
      <c r="U976" s="1">
        <v>42818</v>
      </c>
      <c r="V976" s="3">
        <f t="shared" si="137"/>
        <v>42795</v>
      </c>
      <c r="W976" s="4">
        <f t="shared" si="144"/>
        <v>42818</v>
      </c>
      <c r="X976" s="1" t="str">
        <f t="shared" si="138"/>
        <v>Friday</v>
      </c>
      <c r="Y976" s="2">
        <v>0.32211805555555556</v>
      </c>
      <c r="Z976" s="2">
        <f t="shared" si="139"/>
        <v>0.33333333333333331</v>
      </c>
      <c r="AA976">
        <f>1</f>
        <v>1</v>
      </c>
      <c r="AB976" s="1">
        <v>42818</v>
      </c>
      <c r="AC976" s="3">
        <f t="shared" si="140"/>
        <v>42795</v>
      </c>
      <c r="AD976" s="4">
        <f t="shared" si="145"/>
        <v>42818</v>
      </c>
      <c r="AE976" s="1" t="str">
        <f t="shared" si="141"/>
        <v>Friday</v>
      </c>
      <c r="AF976" s="2">
        <v>0.32715277777777779</v>
      </c>
      <c r="AG976" s="2">
        <f t="shared" si="142"/>
        <v>0.33333333333333331</v>
      </c>
      <c r="AH976" t="s">
        <v>27</v>
      </c>
    </row>
    <row r="977" spans="1:34" x14ac:dyDescent="0.25">
      <c r="A977">
        <v>1088320</v>
      </c>
      <c r="B977" t="s">
        <v>20</v>
      </c>
      <c r="C977" t="s">
        <v>95</v>
      </c>
      <c r="D977" t="s">
        <v>22</v>
      </c>
      <c r="E977">
        <v>53202</v>
      </c>
      <c r="F977" t="s">
        <v>23</v>
      </c>
      <c r="G977" t="s">
        <v>24</v>
      </c>
      <c r="H977">
        <v>361</v>
      </c>
      <c r="I977" t="s">
        <v>69</v>
      </c>
      <c r="J977">
        <f>VLOOKUP(I977,Key!$A$1:$C$72,2,FALSE)</f>
        <v>43.048200000000001</v>
      </c>
      <c r="K977">
        <f>VLOOKUP(I977,Key!$A$1:$C$72,3,FALSE)</f>
        <v>-87.900859999999994</v>
      </c>
      <c r="L977" t="s">
        <v>43</v>
      </c>
      <c r="M977">
        <f>VLOOKUP(L977,Key!$A$1:$C$72,2,FALSE)</f>
        <v>43.03886</v>
      </c>
      <c r="N977">
        <f>VLOOKUP(L977,Key!$A$1:$C$72,3,FALSE)</f>
        <v>-87.902720000000002</v>
      </c>
      <c r="O977">
        <v>20</v>
      </c>
      <c r="P977">
        <v>0</v>
      </c>
      <c r="Q977">
        <v>3</v>
      </c>
      <c r="R977">
        <v>2.9</v>
      </c>
      <c r="S977">
        <v>120</v>
      </c>
      <c r="T977">
        <f t="shared" si="143"/>
        <v>-1</v>
      </c>
      <c r="U977" s="1">
        <v>42818</v>
      </c>
      <c r="V977" s="3">
        <f t="shared" si="137"/>
        <v>42795</v>
      </c>
      <c r="W977" s="4">
        <f t="shared" si="144"/>
        <v>42818</v>
      </c>
      <c r="X977" s="1" t="str">
        <f t="shared" si="138"/>
        <v>Friday</v>
      </c>
      <c r="Y977" s="2">
        <v>0.32980324074074074</v>
      </c>
      <c r="Z977" s="2">
        <f t="shared" si="139"/>
        <v>0.33333333333333331</v>
      </c>
      <c r="AA977">
        <f>1</f>
        <v>1</v>
      </c>
      <c r="AB977" s="1">
        <v>42818</v>
      </c>
      <c r="AC977" s="3">
        <f t="shared" si="140"/>
        <v>42795</v>
      </c>
      <c r="AD977" s="4">
        <f t="shared" si="145"/>
        <v>42818</v>
      </c>
      <c r="AE977" s="1" t="str">
        <f t="shared" si="141"/>
        <v>Friday</v>
      </c>
      <c r="AF977" s="2">
        <v>0.34363425925925922</v>
      </c>
      <c r="AG977" s="2">
        <f t="shared" si="142"/>
        <v>0.33333333333333331</v>
      </c>
      <c r="AH977" t="s">
        <v>27</v>
      </c>
    </row>
    <row r="978" spans="1:34" x14ac:dyDescent="0.25">
      <c r="A978">
        <v>1386556</v>
      </c>
      <c r="B978" t="s">
        <v>20</v>
      </c>
      <c r="C978" t="s">
        <v>21</v>
      </c>
      <c r="D978" t="s">
        <v>22</v>
      </c>
      <c r="E978">
        <v>53213</v>
      </c>
      <c r="F978" t="s">
        <v>23</v>
      </c>
      <c r="G978" t="s">
        <v>24</v>
      </c>
      <c r="H978">
        <v>5441</v>
      </c>
      <c r="I978" t="s">
        <v>80</v>
      </c>
      <c r="J978">
        <f>VLOOKUP(I978,Key!$A$1:$C$72,2,FALSE)</f>
        <v>43.052460000000004</v>
      </c>
      <c r="K978">
        <f>VLOOKUP(I978,Key!$A$1:$C$72,3,FALSE)</f>
        <v>-87.891000000000005</v>
      </c>
      <c r="L978" t="s">
        <v>61</v>
      </c>
      <c r="M978">
        <f>VLOOKUP(L978,Key!$A$1:$C$72,2,FALSE)</f>
        <v>43.058619999999998</v>
      </c>
      <c r="N978">
        <f>VLOOKUP(L978,Key!$A$1:$C$72,3,FALSE)</f>
        <v>-87.885319999999993</v>
      </c>
      <c r="O978">
        <v>4</v>
      </c>
      <c r="P978">
        <v>0</v>
      </c>
      <c r="Q978">
        <v>0.6</v>
      </c>
      <c r="R978">
        <v>0.6</v>
      </c>
      <c r="S978">
        <v>24</v>
      </c>
      <c r="T978">
        <f t="shared" si="143"/>
        <v>-1</v>
      </c>
      <c r="U978" s="1">
        <v>42818</v>
      </c>
      <c r="V978" s="3">
        <f t="shared" si="137"/>
        <v>42795</v>
      </c>
      <c r="W978" s="4">
        <f t="shared" si="144"/>
        <v>42818</v>
      </c>
      <c r="X978" s="1" t="str">
        <f t="shared" si="138"/>
        <v>Friday</v>
      </c>
      <c r="Y978" s="2">
        <v>0.37145833333333328</v>
      </c>
      <c r="Z978" s="2">
        <f t="shared" si="139"/>
        <v>0.375</v>
      </c>
      <c r="AA978">
        <f>1</f>
        <v>1</v>
      </c>
      <c r="AB978" s="1">
        <v>42818</v>
      </c>
      <c r="AC978" s="3">
        <f t="shared" si="140"/>
        <v>42795</v>
      </c>
      <c r="AD978" s="4">
        <f t="shared" si="145"/>
        <v>42818</v>
      </c>
      <c r="AE978" s="1" t="str">
        <f t="shared" si="141"/>
        <v>Friday</v>
      </c>
      <c r="AF978" s="2">
        <v>0.37391203703703701</v>
      </c>
      <c r="AG978" s="2">
        <f t="shared" si="142"/>
        <v>0.375</v>
      </c>
      <c r="AH978" t="s">
        <v>27</v>
      </c>
    </row>
    <row r="979" spans="1:34" x14ac:dyDescent="0.25">
      <c r="A979">
        <v>1494109</v>
      </c>
      <c r="B979" t="s">
        <v>20</v>
      </c>
      <c r="C979" t="s">
        <v>28</v>
      </c>
      <c r="D979" t="s">
        <v>22</v>
      </c>
      <c r="E979">
        <v>53233</v>
      </c>
      <c r="F979" t="s">
        <v>23</v>
      </c>
      <c r="G979" t="s">
        <v>24</v>
      </c>
      <c r="H979">
        <v>28</v>
      </c>
      <c r="I979" t="s">
        <v>43</v>
      </c>
      <c r="J979">
        <f>VLOOKUP(I979,Key!$A$1:$C$72,2,FALSE)</f>
        <v>43.03886</v>
      </c>
      <c r="K979">
        <f>VLOOKUP(I979,Key!$A$1:$C$72,3,FALSE)</f>
        <v>-87.902720000000002</v>
      </c>
      <c r="L979" t="s">
        <v>73</v>
      </c>
      <c r="M979">
        <f>VLOOKUP(L979,Key!$A$1:$C$72,2,FALSE)</f>
        <v>43.040349999999997</v>
      </c>
      <c r="N979">
        <f>VLOOKUP(L979,Key!$A$1:$C$72,3,FALSE)</f>
        <v>-87.920760000000001</v>
      </c>
      <c r="O979">
        <v>7</v>
      </c>
      <c r="P979">
        <v>0</v>
      </c>
      <c r="Q979">
        <v>1.1000000000000001</v>
      </c>
      <c r="R979">
        <v>1</v>
      </c>
      <c r="S979">
        <v>42</v>
      </c>
      <c r="T979">
        <f t="shared" si="143"/>
        <v>-1</v>
      </c>
      <c r="U979" s="1">
        <v>42818</v>
      </c>
      <c r="V979" s="3">
        <f t="shared" si="137"/>
        <v>42795</v>
      </c>
      <c r="W979" s="4">
        <f t="shared" si="144"/>
        <v>42818</v>
      </c>
      <c r="X979" s="1" t="str">
        <f t="shared" si="138"/>
        <v>Friday</v>
      </c>
      <c r="Y979" s="2">
        <v>0.48789351851851853</v>
      </c>
      <c r="Z979" s="2">
        <f t="shared" si="139"/>
        <v>0.5</v>
      </c>
      <c r="AA979">
        <f>1</f>
        <v>1</v>
      </c>
      <c r="AB979" s="1">
        <v>42818</v>
      </c>
      <c r="AC979" s="3">
        <f t="shared" si="140"/>
        <v>42795</v>
      </c>
      <c r="AD979" s="4">
        <f t="shared" si="145"/>
        <v>42818</v>
      </c>
      <c r="AE979" s="1" t="str">
        <f t="shared" si="141"/>
        <v>Friday</v>
      </c>
      <c r="AF979" s="2">
        <v>0.49269675925925926</v>
      </c>
      <c r="AG979" s="2">
        <f t="shared" si="142"/>
        <v>0.5</v>
      </c>
      <c r="AH979" t="s">
        <v>27</v>
      </c>
    </row>
    <row r="980" spans="1:34" x14ac:dyDescent="0.25">
      <c r="A980">
        <v>1004775</v>
      </c>
      <c r="B980" t="s">
        <v>20</v>
      </c>
      <c r="C980" t="s">
        <v>28</v>
      </c>
      <c r="D980" t="s">
        <v>22</v>
      </c>
      <c r="E980">
        <v>53202</v>
      </c>
      <c r="F980" t="s">
        <v>23</v>
      </c>
      <c r="G980" t="s">
        <v>24</v>
      </c>
      <c r="H980">
        <v>11129</v>
      </c>
      <c r="I980" t="s">
        <v>41</v>
      </c>
      <c r="J980">
        <f>VLOOKUP(I980,Key!$A$1:$C$72,2,FALSE)</f>
        <v>43.04824</v>
      </c>
      <c r="K980">
        <f>VLOOKUP(I980,Key!$A$1:$C$72,3,FALSE)</f>
        <v>-87.904970000000006</v>
      </c>
      <c r="L980" t="s">
        <v>30</v>
      </c>
      <c r="M980">
        <f>VLOOKUP(L980,Key!$A$1:$C$72,2,FALSE)</f>
        <v>43.05847</v>
      </c>
      <c r="N980">
        <f>VLOOKUP(L980,Key!$A$1:$C$72,3,FALSE)</f>
        <v>-87.898079999999993</v>
      </c>
      <c r="O980">
        <v>7</v>
      </c>
      <c r="P980">
        <v>0</v>
      </c>
      <c r="Q980">
        <v>1.1000000000000001</v>
      </c>
      <c r="R980">
        <v>1</v>
      </c>
      <c r="S980">
        <v>42</v>
      </c>
      <c r="T980">
        <f t="shared" si="143"/>
        <v>-1</v>
      </c>
      <c r="U980" s="1">
        <v>42818</v>
      </c>
      <c r="V980" s="3">
        <f t="shared" si="137"/>
        <v>42795</v>
      </c>
      <c r="W980" s="4">
        <f t="shared" si="144"/>
        <v>42818</v>
      </c>
      <c r="X980" s="1" t="str">
        <f t="shared" si="138"/>
        <v>Friday</v>
      </c>
      <c r="Y980" s="2">
        <v>0.48890046296296297</v>
      </c>
      <c r="Z980" s="2">
        <f t="shared" si="139"/>
        <v>0.5</v>
      </c>
      <c r="AA980">
        <f>1</f>
        <v>1</v>
      </c>
      <c r="AB980" s="1">
        <v>42818</v>
      </c>
      <c r="AC980" s="3">
        <f t="shared" si="140"/>
        <v>42795</v>
      </c>
      <c r="AD980" s="4">
        <f t="shared" si="145"/>
        <v>42818</v>
      </c>
      <c r="AE980" s="1" t="str">
        <f t="shared" si="141"/>
        <v>Friday</v>
      </c>
      <c r="AF980" s="2">
        <v>0.49410879629629628</v>
      </c>
      <c r="AG980" s="2">
        <f t="shared" si="142"/>
        <v>0.5</v>
      </c>
      <c r="AH980" t="s">
        <v>27</v>
      </c>
    </row>
    <row r="981" spans="1:34" x14ac:dyDescent="0.25">
      <c r="A981">
        <v>1359140</v>
      </c>
      <c r="B981" t="s">
        <v>20</v>
      </c>
      <c r="C981" t="s">
        <v>119</v>
      </c>
      <c r="D981" t="s">
        <v>22</v>
      </c>
      <c r="E981">
        <v>53118</v>
      </c>
      <c r="F981" t="s">
        <v>23</v>
      </c>
      <c r="G981" t="s">
        <v>24</v>
      </c>
      <c r="H981">
        <v>5422</v>
      </c>
      <c r="I981" t="s">
        <v>78</v>
      </c>
      <c r="J981">
        <f>VLOOKUP(I981,Key!$A$1:$C$72,2,FALSE)</f>
        <v>43.060250000000003</v>
      </c>
      <c r="K981">
        <f>VLOOKUP(I981,Key!$A$1:$C$72,3,FALSE)</f>
        <v>-87.892169999999993</v>
      </c>
      <c r="L981" t="s">
        <v>61</v>
      </c>
      <c r="M981">
        <f>VLOOKUP(L981,Key!$A$1:$C$72,2,FALSE)</f>
        <v>43.058619999999998</v>
      </c>
      <c r="N981">
        <f>VLOOKUP(L981,Key!$A$1:$C$72,3,FALSE)</f>
        <v>-87.885319999999993</v>
      </c>
      <c r="O981">
        <v>4</v>
      </c>
      <c r="P981">
        <v>0</v>
      </c>
      <c r="Q981">
        <v>0.6</v>
      </c>
      <c r="R981">
        <v>0.6</v>
      </c>
      <c r="S981">
        <v>24</v>
      </c>
      <c r="T981">
        <f t="shared" si="143"/>
        <v>-1</v>
      </c>
      <c r="U981" s="1">
        <v>42818</v>
      </c>
      <c r="V981" s="3">
        <f t="shared" si="137"/>
        <v>42795</v>
      </c>
      <c r="W981" s="4">
        <f t="shared" si="144"/>
        <v>42818</v>
      </c>
      <c r="X981" s="1" t="str">
        <f t="shared" si="138"/>
        <v>Friday</v>
      </c>
      <c r="Y981" s="2">
        <v>0.52071759259259254</v>
      </c>
      <c r="Z981" s="2">
        <f t="shared" si="139"/>
        <v>0.5</v>
      </c>
      <c r="AA981">
        <f>1</f>
        <v>1</v>
      </c>
      <c r="AB981" s="1">
        <v>42818</v>
      </c>
      <c r="AC981" s="3">
        <f t="shared" si="140"/>
        <v>42795</v>
      </c>
      <c r="AD981" s="4">
        <f t="shared" si="145"/>
        <v>42818</v>
      </c>
      <c r="AE981" s="1" t="str">
        <f t="shared" si="141"/>
        <v>Friday</v>
      </c>
      <c r="AF981" s="2">
        <v>0.5230555555555555</v>
      </c>
      <c r="AG981" s="2">
        <f t="shared" si="142"/>
        <v>0.54166666666666663</v>
      </c>
      <c r="AH981" t="s">
        <v>27</v>
      </c>
    </row>
    <row r="982" spans="1:34" x14ac:dyDescent="0.25">
      <c r="A982">
        <v>1400126</v>
      </c>
      <c r="B982" t="s">
        <v>20</v>
      </c>
      <c r="C982" t="s">
        <v>28</v>
      </c>
      <c r="D982" t="s">
        <v>22</v>
      </c>
      <c r="E982">
        <v>53211</v>
      </c>
      <c r="F982" t="s">
        <v>23</v>
      </c>
      <c r="G982" t="s">
        <v>24</v>
      </c>
      <c r="H982">
        <v>91</v>
      </c>
      <c r="I982" t="s">
        <v>65</v>
      </c>
      <c r="J982">
        <f>VLOOKUP(I982,Key!$A$1:$C$72,2,FALSE)</f>
        <v>43.060786</v>
      </c>
      <c r="K982">
        <f>VLOOKUP(I982,Key!$A$1:$C$72,3,FALSE)</f>
        <v>-87.883825999999999</v>
      </c>
      <c r="L982" t="s">
        <v>60</v>
      </c>
      <c r="M982">
        <f>VLOOKUP(L982,Key!$A$1:$C$72,2,FALSE)</f>
        <v>43.066893999999998</v>
      </c>
      <c r="N982">
        <f>VLOOKUP(L982,Key!$A$1:$C$72,3,FALSE)</f>
        <v>-87.877936000000005</v>
      </c>
      <c r="O982">
        <v>5</v>
      </c>
      <c r="P982">
        <v>0</v>
      </c>
      <c r="Q982">
        <v>0.8</v>
      </c>
      <c r="R982">
        <v>0.7</v>
      </c>
      <c r="S982">
        <v>30</v>
      </c>
      <c r="T982">
        <f t="shared" si="143"/>
        <v>-1</v>
      </c>
      <c r="U982" s="1">
        <v>42818</v>
      </c>
      <c r="V982" s="3">
        <f t="shared" si="137"/>
        <v>42795</v>
      </c>
      <c r="W982" s="4">
        <f t="shared" si="144"/>
        <v>42818</v>
      </c>
      <c r="X982" s="1" t="str">
        <f t="shared" si="138"/>
        <v>Friday</v>
      </c>
      <c r="Y982" s="2">
        <v>0.59696759259259258</v>
      </c>
      <c r="Z982" s="2">
        <f t="shared" si="139"/>
        <v>0.58333333333333326</v>
      </c>
      <c r="AA982">
        <f>1</f>
        <v>1</v>
      </c>
      <c r="AB982" s="1">
        <v>42818</v>
      </c>
      <c r="AC982" s="3">
        <f t="shared" si="140"/>
        <v>42795</v>
      </c>
      <c r="AD982" s="4">
        <f t="shared" si="145"/>
        <v>42818</v>
      </c>
      <c r="AE982" s="1" t="str">
        <f t="shared" si="141"/>
        <v>Friday</v>
      </c>
      <c r="AF982" s="2">
        <v>0.60046296296296298</v>
      </c>
      <c r="AG982" s="2">
        <f t="shared" si="142"/>
        <v>0.58333333333333326</v>
      </c>
      <c r="AH982" t="s">
        <v>27</v>
      </c>
    </row>
    <row r="983" spans="1:34" x14ac:dyDescent="0.25">
      <c r="A983">
        <v>1550291</v>
      </c>
      <c r="B983" t="s">
        <v>20</v>
      </c>
      <c r="C983" t="s">
        <v>174</v>
      </c>
      <c r="D983" t="s">
        <v>173</v>
      </c>
      <c r="E983">
        <v>97055</v>
      </c>
      <c r="F983" t="s">
        <v>23</v>
      </c>
      <c r="G983" t="s">
        <v>107</v>
      </c>
      <c r="H983">
        <v>168</v>
      </c>
      <c r="I983" t="s">
        <v>39</v>
      </c>
      <c r="J983">
        <f>VLOOKUP(I983,Key!$A$1:$C$72,2,FALSE)</f>
        <v>43.03913</v>
      </c>
      <c r="K983">
        <f>VLOOKUP(I983,Key!$A$1:$C$72,3,FALSE)</f>
        <v>-87.916150000000002</v>
      </c>
      <c r="L983" t="s">
        <v>57</v>
      </c>
      <c r="M983">
        <f>VLOOKUP(L983,Key!$A$1:$C$72,2,FALSE)</f>
        <v>43.048609999999996</v>
      </c>
      <c r="N983">
        <f>VLOOKUP(L983,Key!$A$1:$C$72,3,FALSE)</f>
        <v>-88.008480000000006</v>
      </c>
      <c r="O983">
        <v>122</v>
      </c>
      <c r="P983">
        <v>8</v>
      </c>
      <c r="Q983">
        <v>18</v>
      </c>
      <c r="R983">
        <v>17.100000000000001</v>
      </c>
      <c r="S983">
        <v>720</v>
      </c>
      <c r="T983">
        <f t="shared" si="143"/>
        <v>-1</v>
      </c>
      <c r="U983" s="1">
        <v>42818</v>
      </c>
      <c r="V983" s="3">
        <f t="shared" si="137"/>
        <v>42795</v>
      </c>
      <c r="W983" s="4">
        <f t="shared" si="144"/>
        <v>42818</v>
      </c>
      <c r="X983" s="1" t="str">
        <f t="shared" si="138"/>
        <v>Friday</v>
      </c>
      <c r="Y983" s="2">
        <v>0.63623842592592594</v>
      </c>
      <c r="Z983" s="2">
        <f t="shared" si="139"/>
        <v>0.625</v>
      </c>
      <c r="AA983">
        <f>1</f>
        <v>1</v>
      </c>
      <c r="AB983" s="1">
        <v>42818</v>
      </c>
      <c r="AC983" s="3">
        <f t="shared" si="140"/>
        <v>42795</v>
      </c>
      <c r="AD983" s="4">
        <f t="shared" si="145"/>
        <v>42818</v>
      </c>
      <c r="AE983" s="1" t="str">
        <f t="shared" si="141"/>
        <v>Friday</v>
      </c>
      <c r="AF983" s="2">
        <v>0.72143518518518512</v>
      </c>
      <c r="AG983" s="2">
        <f t="shared" si="142"/>
        <v>0.70833333333333326</v>
      </c>
      <c r="AH983" t="s">
        <v>27</v>
      </c>
    </row>
    <row r="984" spans="1:34" x14ac:dyDescent="0.25">
      <c r="A984">
        <v>1359140</v>
      </c>
      <c r="B984" t="s">
        <v>20</v>
      </c>
      <c r="C984" t="s">
        <v>119</v>
      </c>
      <c r="D984" t="s">
        <v>22</v>
      </c>
      <c r="E984">
        <v>53118</v>
      </c>
      <c r="F984" t="s">
        <v>23</v>
      </c>
      <c r="G984" t="s">
        <v>24</v>
      </c>
      <c r="H984">
        <v>5422</v>
      </c>
      <c r="I984" t="s">
        <v>61</v>
      </c>
      <c r="J984">
        <f>VLOOKUP(I984,Key!$A$1:$C$72,2,FALSE)</f>
        <v>43.058619999999998</v>
      </c>
      <c r="K984">
        <f>VLOOKUP(I984,Key!$A$1:$C$72,3,FALSE)</f>
        <v>-87.885319999999993</v>
      </c>
      <c r="L984" t="s">
        <v>78</v>
      </c>
      <c r="M984">
        <f>VLOOKUP(L984,Key!$A$1:$C$72,2,FALSE)</f>
        <v>43.060250000000003</v>
      </c>
      <c r="N984">
        <f>VLOOKUP(L984,Key!$A$1:$C$72,3,FALSE)</f>
        <v>-87.892169999999993</v>
      </c>
      <c r="O984">
        <v>3</v>
      </c>
      <c r="P984">
        <v>0</v>
      </c>
      <c r="Q984">
        <v>0.5</v>
      </c>
      <c r="R984">
        <v>0.4</v>
      </c>
      <c r="S984">
        <v>18</v>
      </c>
      <c r="T984">
        <f t="shared" si="143"/>
        <v>-1</v>
      </c>
      <c r="U984" s="1">
        <v>42818</v>
      </c>
      <c r="V984" s="3">
        <f t="shared" si="137"/>
        <v>42795</v>
      </c>
      <c r="W984" s="4">
        <f t="shared" si="144"/>
        <v>42818</v>
      </c>
      <c r="X984" s="1" t="str">
        <f t="shared" si="138"/>
        <v>Friday</v>
      </c>
      <c r="Y984" s="2">
        <v>0.69954861111111111</v>
      </c>
      <c r="Z984" s="2">
        <f t="shared" si="139"/>
        <v>0.70833333333333326</v>
      </c>
      <c r="AA984">
        <f>1</f>
        <v>1</v>
      </c>
      <c r="AB984" s="1">
        <v>42818</v>
      </c>
      <c r="AC984" s="3">
        <f t="shared" si="140"/>
        <v>42795</v>
      </c>
      <c r="AD984" s="4">
        <f t="shared" si="145"/>
        <v>42818</v>
      </c>
      <c r="AE984" s="1" t="str">
        <f t="shared" si="141"/>
        <v>Friday</v>
      </c>
      <c r="AF984" s="2">
        <v>0.70204861111111105</v>
      </c>
      <c r="AG984" s="2">
        <f t="shared" si="142"/>
        <v>0.70833333333333326</v>
      </c>
      <c r="AH984" t="s">
        <v>27</v>
      </c>
    </row>
    <row r="985" spans="1:34" x14ac:dyDescent="0.25">
      <c r="A985">
        <v>1357250</v>
      </c>
      <c r="B985" t="s">
        <v>20</v>
      </c>
      <c r="C985" t="s">
        <v>28</v>
      </c>
      <c r="D985" t="s">
        <v>22</v>
      </c>
      <c r="E985">
        <v>53202</v>
      </c>
      <c r="F985" t="s">
        <v>23</v>
      </c>
      <c r="G985" t="s">
        <v>24</v>
      </c>
      <c r="H985">
        <v>357</v>
      </c>
      <c r="I985" t="s">
        <v>32</v>
      </c>
      <c r="J985">
        <f>VLOOKUP(I985,Key!$A$1:$C$72,2,FALSE)</f>
        <v>43.038719999999998</v>
      </c>
      <c r="K985">
        <f>VLOOKUP(I985,Key!$A$1:$C$72,3,FALSE)</f>
        <v>-87.905339999999995</v>
      </c>
      <c r="L985" t="s">
        <v>69</v>
      </c>
      <c r="M985">
        <f>VLOOKUP(L985,Key!$A$1:$C$72,2,FALSE)</f>
        <v>43.048200000000001</v>
      </c>
      <c r="N985">
        <f>VLOOKUP(L985,Key!$A$1:$C$72,3,FALSE)</f>
        <v>-87.900859999999994</v>
      </c>
      <c r="O985">
        <v>23</v>
      </c>
      <c r="P985">
        <v>0</v>
      </c>
      <c r="Q985">
        <v>3.5</v>
      </c>
      <c r="R985">
        <v>3.3</v>
      </c>
      <c r="S985">
        <v>138</v>
      </c>
      <c r="T985">
        <f t="shared" si="143"/>
        <v>-1</v>
      </c>
      <c r="U985" s="1">
        <v>42819</v>
      </c>
      <c r="V985" s="3">
        <f t="shared" si="137"/>
        <v>42795</v>
      </c>
      <c r="W985" s="4">
        <f t="shared" si="144"/>
        <v>42819</v>
      </c>
      <c r="X985" s="1" t="str">
        <f t="shared" si="138"/>
        <v>Saturday</v>
      </c>
      <c r="Y985" s="2">
        <v>0.61579861111111112</v>
      </c>
      <c r="Z985" s="2">
        <f t="shared" si="139"/>
        <v>0.625</v>
      </c>
      <c r="AA985">
        <f>1</f>
        <v>1</v>
      </c>
      <c r="AB985" s="1">
        <v>42819</v>
      </c>
      <c r="AC985" s="3">
        <f t="shared" si="140"/>
        <v>42795</v>
      </c>
      <c r="AD985" s="4">
        <f t="shared" si="145"/>
        <v>42819</v>
      </c>
      <c r="AE985" s="1" t="str">
        <f t="shared" si="141"/>
        <v>Saturday</v>
      </c>
      <c r="AF985" s="2">
        <v>0.63130787037037039</v>
      </c>
      <c r="AG985" s="2">
        <f t="shared" si="142"/>
        <v>0.625</v>
      </c>
      <c r="AH985" t="s">
        <v>27</v>
      </c>
    </row>
    <row r="986" spans="1:34" x14ac:dyDescent="0.25">
      <c r="A986">
        <v>1425087</v>
      </c>
      <c r="B986" t="s">
        <v>20</v>
      </c>
      <c r="C986" t="s">
        <v>95</v>
      </c>
      <c r="D986" t="s">
        <v>22</v>
      </c>
      <c r="E986">
        <v>53212</v>
      </c>
      <c r="F986" t="s">
        <v>23</v>
      </c>
      <c r="G986" t="s">
        <v>24</v>
      </c>
      <c r="H986">
        <v>11078</v>
      </c>
      <c r="I986" t="s">
        <v>81</v>
      </c>
      <c r="J986">
        <f>VLOOKUP(I986,Key!$A$1:$C$72,2,FALSE)</f>
        <v>43.06033</v>
      </c>
      <c r="K986">
        <f>VLOOKUP(I986,Key!$A$1:$C$72,3,FALSE)</f>
        <v>-87.89546</v>
      </c>
      <c r="L986" t="s">
        <v>30</v>
      </c>
      <c r="M986">
        <f>VLOOKUP(L986,Key!$A$1:$C$72,2,FALSE)</f>
        <v>43.05847</v>
      </c>
      <c r="N986">
        <f>VLOOKUP(L986,Key!$A$1:$C$72,3,FALSE)</f>
        <v>-87.898079999999993</v>
      </c>
      <c r="O986">
        <v>20</v>
      </c>
      <c r="P986">
        <v>0</v>
      </c>
      <c r="Q986">
        <v>3</v>
      </c>
      <c r="R986">
        <v>2.9</v>
      </c>
      <c r="S986">
        <v>120</v>
      </c>
      <c r="T986">
        <f t="shared" si="143"/>
        <v>-1</v>
      </c>
      <c r="U986" s="1">
        <v>42819</v>
      </c>
      <c r="V986" s="3">
        <f t="shared" si="137"/>
        <v>42795</v>
      </c>
      <c r="W986" s="4">
        <f t="shared" si="144"/>
        <v>42819</v>
      </c>
      <c r="X986" s="1" t="str">
        <f t="shared" si="138"/>
        <v>Saturday</v>
      </c>
      <c r="Y986" s="2">
        <v>0.63774305555555555</v>
      </c>
      <c r="Z986" s="2">
        <f t="shared" si="139"/>
        <v>0.625</v>
      </c>
      <c r="AA986">
        <f>1</f>
        <v>1</v>
      </c>
      <c r="AB986" s="1">
        <v>42819</v>
      </c>
      <c r="AC986" s="3">
        <f t="shared" si="140"/>
        <v>42795</v>
      </c>
      <c r="AD986" s="4">
        <f t="shared" si="145"/>
        <v>42819</v>
      </c>
      <c r="AE986" s="1" t="str">
        <f t="shared" si="141"/>
        <v>Saturday</v>
      </c>
      <c r="AF986" s="2">
        <v>0.65186342592592594</v>
      </c>
      <c r="AG986" s="2">
        <f t="shared" si="142"/>
        <v>0.66666666666666663</v>
      </c>
      <c r="AH986" t="s">
        <v>27</v>
      </c>
    </row>
    <row r="987" spans="1:34" x14ac:dyDescent="0.25">
      <c r="A987">
        <v>1378271</v>
      </c>
      <c r="B987" t="s">
        <v>20</v>
      </c>
      <c r="C987" t="s">
        <v>28</v>
      </c>
      <c r="D987" t="s">
        <v>22</v>
      </c>
      <c r="E987">
        <v>53202</v>
      </c>
      <c r="F987" t="s">
        <v>23</v>
      </c>
      <c r="G987" t="s">
        <v>24</v>
      </c>
      <c r="H987">
        <v>5472</v>
      </c>
      <c r="I987" t="s">
        <v>61</v>
      </c>
      <c r="J987">
        <f>VLOOKUP(I987,Key!$A$1:$C$72,2,FALSE)</f>
        <v>43.058619999999998</v>
      </c>
      <c r="K987">
        <f>VLOOKUP(I987,Key!$A$1:$C$72,3,FALSE)</f>
        <v>-87.885319999999993</v>
      </c>
      <c r="L987" t="s">
        <v>61</v>
      </c>
      <c r="M987">
        <f>VLOOKUP(L987,Key!$A$1:$C$72,2,FALSE)</f>
        <v>43.058619999999998</v>
      </c>
      <c r="N987">
        <f>VLOOKUP(L987,Key!$A$1:$C$72,3,FALSE)</f>
        <v>-87.885319999999993</v>
      </c>
      <c r="O987">
        <v>18</v>
      </c>
      <c r="P987">
        <v>0</v>
      </c>
      <c r="Q987">
        <v>2.7</v>
      </c>
      <c r="R987">
        <v>2.6</v>
      </c>
      <c r="S987">
        <v>108</v>
      </c>
      <c r="T987">
        <f t="shared" si="143"/>
        <v>-1</v>
      </c>
      <c r="U987" s="1">
        <v>42819</v>
      </c>
      <c r="V987" s="3">
        <f t="shared" si="137"/>
        <v>42795</v>
      </c>
      <c r="W987" s="4">
        <f t="shared" si="144"/>
        <v>42819</v>
      </c>
      <c r="X987" s="1" t="str">
        <f t="shared" si="138"/>
        <v>Saturday</v>
      </c>
      <c r="Y987" s="2">
        <v>0.87026620370370367</v>
      </c>
      <c r="Z987" s="2">
        <f t="shared" si="139"/>
        <v>0.875</v>
      </c>
      <c r="AA987">
        <f>1</f>
        <v>1</v>
      </c>
      <c r="AB987" s="1">
        <v>42819</v>
      </c>
      <c r="AC987" s="3">
        <f t="shared" si="140"/>
        <v>42795</v>
      </c>
      <c r="AD987" s="4">
        <f t="shared" si="145"/>
        <v>42819</v>
      </c>
      <c r="AE987" s="1" t="str">
        <f t="shared" si="141"/>
        <v>Saturday</v>
      </c>
      <c r="AF987" s="2">
        <v>0.88274305555555566</v>
      </c>
      <c r="AG987" s="2">
        <f t="shared" si="142"/>
        <v>0.875</v>
      </c>
      <c r="AH987" t="s">
        <v>35</v>
      </c>
    </row>
    <row r="988" spans="1:34" x14ac:dyDescent="0.25">
      <c r="A988">
        <v>1224715</v>
      </c>
      <c r="B988" t="s">
        <v>20</v>
      </c>
      <c r="C988" t="s">
        <v>28</v>
      </c>
      <c r="D988" t="s">
        <v>22</v>
      </c>
      <c r="E988">
        <v>53212</v>
      </c>
      <c r="F988" t="s">
        <v>23</v>
      </c>
      <c r="G988" t="s">
        <v>24</v>
      </c>
      <c r="H988">
        <v>11085</v>
      </c>
      <c r="I988" t="s">
        <v>32</v>
      </c>
      <c r="J988">
        <f>VLOOKUP(I988,Key!$A$1:$C$72,2,FALSE)</f>
        <v>43.038719999999998</v>
      </c>
      <c r="K988">
        <f>VLOOKUP(I988,Key!$A$1:$C$72,3,FALSE)</f>
        <v>-87.905339999999995</v>
      </c>
      <c r="L988" t="s">
        <v>30</v>
      </c>
      <c r="M988">
        <f>VLOOKUP(L988,Key!$A$1:$C$72,2,FALSE)</f>
        <v>43.05847</v>
      </c>
      <c r="N988">
        <f>VLOOKUP(L988,Key!$A$1:$C$72,3,FALSE)</f>
        <v>-87.898079999999993</v>
      </c>
      <c r="O988">
        <v>9</v>
      </c>
      <c r="P988">
        <v>0</v>
      </c>
      <c r="Q988">
        <v>1.4</v>
      </c>
      <c r="R988">
        <v>1.3</v>
      </c>
      <c r="S988">
        <v>54</v>
      </c>
      <c r="T988">
        <f t="shared" si="143"/>
        <v>-1</v>
      </c>
      <c r="U988" s="1">
        <v>42820</v>
      </c>
      <c r="V988" s="3">
        <f t="shared" si="137"/>
        <v>42795</v>
      </c>
      <c r="W988" s="4">
        <f t="shared" si="144"/>
        <v>42820</v>
      </c>
      <c r="X988" s="1" t="str">
        <f t="shared" si="138"/>
        <v>Sunday</v>
      </c>
      <c r="Y988" s="2">
        <v>0.75443287037037043</v>
      </c>
      <c r="Z988" s="2">
        <f t="shared" si="139"/>
        <v>0.75</v>
      </c>
      <c r="AA988">
        <f>1</f>
        <v>1</v>
      </c>
      <c r="AB988" s="1">
        <v>42820</v>
      </c>
      <c r="AC988" s="3">
        <f t="shared" si="140"/>
        <v>42795</v>
      </c>
      <c r="AD988" s="4">
        <f t="shared" si="145"/>
        <v>42820</v>
      </c>
      <c r="AE988" s="1" t="str">
        <f t="shared" si="141"/>
        <v>Sunday</v>
      </c>
      <c r="AF988" s="2">
        <v>0.76098379629629631</v>
      </c>
      <c r="AG988" s="2">
        <f t="shared" si="142"/>
        <v>0.75</v>
      </c>
      <c r="AH988" t="s">
        <v>27</v>
      </c>
    </row>
    <row r="989" spans="1:34" x14ac:dyDescent="0.25">
      <c r="A989">
        <v>1400126</v>
      </c>
      <c r="B989" t="s">
        <v>20</v>
      </c>
      <c r="C989" t="s">
        <v>28</v>
      </c>
      <c r="D989" t="s">
        <v>22</v>
      </c>
      <c r="E989">
        <v>53211</v>
      </c>
      <c r="F989" t="s">
        <v>23</v>
      </c>
      <c r="G989" t="s">
        <v>24</v>
      </c>
      <c r="H989">
        <v>91</v>
      </c>
      <c r="I989" t="s">
        <v>81</v>
      </c>
      <c r="J989">
        <f>VLOOKUP(I989,Key!$A$1:$C$72,2,FALSE)</f>
        <v>43.06033</v>
      </c>
      <c r="K989">
        <f>VLOOKUP(I989,Key!$A$1:$C$72,3,FALSE)</f>
        <v>-87.89546</v>
      </c>
      <c r="L989" t="s">
        <v>60</v>
      </c>
      <c r="M989">
        <f>VLOOKUP(L989,Key!$A$1:$C$72,2,FALSE)</f>
        <v>43.066893999999998</v>
      </c>
      <c r="N989">
        <f>VLOOKUP(L989,Key!$A$1:$C$72,3,FALSE)</f>
        <v>-87.877936000000005</v>
      </c>
      <c r="O989">
        <v>9</v>
      </c>
      <c r="P989">
        <v>0</v>
      </c>
      <c r="Q989">
        <v>1.4</v>
      </c>
      <c r="R989">
        <v>1.3</v>
      </c>
      <c r="S989">
        <v>54</v>
      </c>
      <c r="T989">
        <f t="shared" si="143"/>
        <v>-1</v>
      </c>
      <c r="U989" s="1">
        <v>42820</v>
      </c>
      <c r="V989" s="3">
        <f t="shared" si="137"/>
        <v>42795</v>
      </c>
      <c r="W989" s="4">
        <f t="shared" si="144"/>
        <v>42820</v>
      </c>
      <c r="X989" s="1" t="str">
        <f t="shared" si="138"/>
        <v>Sunday</v>
      </c>
      <c r="Y989" s="2">
        <v>0.93480324074074073</v>
      </c>
      <c r="Z989" s="2">
        <f t="shared" si="139"/>
        <v>0.91666666666666663</v>
      </c>
      <c r="AA989">
        <f>1</f>
        <v>1</v>
      </c>
      <c r="AB989" s="1">
        <v>42820</v>
      </c>
      <c r="AC989" s="3">
        <f t="shared" si="140"/>
        <v>42795</v>
      </c>
      <c r="AD989" s="4">
        <f t="shared" si="145"/>
        <v>42820</v>
      </c>
      <c r="AE989" s="1" t="str">
        <f t="shared" si="141"/>
        <v>Sunday</v>
      </c>
      <c r="AF989" s="2">
        <v>0.94165509259259261</v>
      </c>
      <c r="AG989" s="2">
        <f t="shared" si="142"/>
        <v>0.95833333333333326</v>
      </c>
      <c r="AH989" t="s">
        <v>27</v>
      </c>
    </row>
    <row r="990" spans="1:34" x14ac:dyDescent="0.25">
      <c r="A990">
        <v>1253542</v>
      </c>
      <c r="B990" t="s">
        <v>20</v>
      </c>
      <c r="C990" t="s">
        <v>116</v>
      </c>
      <c r="D990" t="s">
        <v>22</v>
      </c>
      <c r="E990">
        <v>53217</v>
      </c>
      <c r="F990" t="s">
        <v>23</v>
      </c>
      <c r="G990" t="s">
        <v>96</v>
      </c>
      <c r="H990">
        <v>5525</v>
      </c>
      <c r="I990" t="s">
        <v>78</v>
      </c>
      <c r="J990">
        <f>VLOOKUP(I990,Key!$A$1:$C$72,2,FALSE)</f>
        <v>43.060250000000003</v>
      </c>
      <c r="K990">
        <f>VLOOKUP(I990,Key!$A$1:$C$72,3,FALSE)</f>
        <v>-87.892169999999993</v>
      </c>
      <c r="L990" t="s">
        <v>78</v>
      </c>
      <c r="M990">
        <f>VLOOKUP(L990,Key!$A$1:$C$72,2,FALSE)</f>
        <v>43.060250000000003</v>
      </c>
      <c r="N990">
        <f>VLOOKUP(L990,Key!$A$1:$C$72,3,FALSE)</f>
        <v>-87.892169999999993</v>
      </c>
      <c r="O990">
        <v>0</v>
      </c>
      <c r="P990">
        <v>0</v>
      </c>
      <c r="Q990">
        <v>0</v>
      </c>
      <c r="R990">
        <v>0</v>
      </c>
      <c r="S990">
        <v>0</v>
      </c>
      <c r="T990">
        <f t="shared" si="143"/>
        <v>-1</v>
      </c>
      <c r="U990" s="1">
        <v>42821</v>
      </c>
      <c r="V990" s="3">
        <f t="shared" si="137"/>
        <v>42795</v>
      </c>
      <c r="W990" s="4">
        <f t="shared" si="144"/>
        <v>42821</v>
      </c>
      <c r="X990" s="1" t="str">
        <f t="shared" si="138"/>
        <v>Monday</v>
      </c>
      <c r="Y990" s="2">
        <v>0.6487384259259259</v>
      </c>
      <c r="Z990" s="2">
        <f t="shared" si="139"/>
        <v>0.66666666666666663</v>
      </c>
      <c r="AA990">
        <f>1</f>
        <v>1</v>
      </c>
      <c r="AB990" s="1">
        <v>42821</v>
      </c>
      <c r="AC990" s="3">
        <f t="shared" si="140"/>
        <v>42795</v>
      </c>
      <c r="AD990" s="4">
        <f t="shared" si="145"/>
        <v>42821</v>
      </c>
      <c r="AE990" s="1" t="str">
        <f t="shared" si="141"/>
        <v>Monday</v>
      </c>
      <c r="AF990" s="2">
        <v>0.64888888888888896</v>
      </c>
      <c r="AG990" s="2">
        <f t="shared" si="142"/>
        <v>0.66666666666666663</v>
      </c>
      <c r="AH990" t="s">
        <v>35</v>
      </c>
    </row>
    <row r="991" spans="1:34" x14ac:dyDescent="0.25">
      <c r="A991">
        <v>986622</v>
      </c>
      <c r="B991" t="s">
        <v>20</v>
      </c>
      <c r="C991" t="s">
        <v>94</v>
      </c>
      <c r="D991" t="s">
        <v>46</v>
      </c>
      <c r="E991">
        <v>60085</v>
      </c>
      <c r="F991" t="s">
        <v>23</v>
      </c>
      <c r="G991" t="s">
        <v>24</v>
      </c>
      <c r="H991">
        <v>5545</v>
      </c>
      <c r="I991" t="s">
        <v>70</v>
      </c>
      <c r="J991">
        <f>VLOOKUP(I991,Key!$A$1:$C$72,2,FALSE)</f>
        <v>43.053040000000003</v>
      </c>
      <c r="K991">
        <f>VLOOKUP(I991,Key!$A$1:$C$72,3,FALSE)</f>
        <v>-87.897660000000002</v>
      </c>
      <c r="L991" t="s">
        <v>44</v>
      </c>
      <c r="M991">
        <f>VLOOKUP(L991,Key!$A$1:$C$72,2,FALSE)</f>
        <v>43.045712999999999</v>
      </c>
      <c r="N991">
        <f>VLOOKUP(L991,Key!$A$1:$C$72,3,FALSE)</f>
        <v>-87.899756999999994</v>
      </c>
      <c r="O991">
        <v>5</v>
      </c>
      <c r="P991">
        <v>0</v>
      </c>
      <c r="Q991">
        <v>0.8</v>
      </c>
      <c r="R991">
        <v>0.7</v>
      </c>
      <c r="S991">
        <v>30</v>
      </c>
      <c r="T991">
        <f t="shared" si="143"/>
        <v>-1</v>
      </c>
      <c r="U991" s="1">
        <v>42821</v>
      </c>
      <c r="V991" s="3">
        <f t="shared" si="137"/>
        <v>42795</v>
      </c>
      <c r="W991" s="4">
        <f t="shared" si="144"/>
        <v>42821</v>
      </c>
      <c r="X991" s="1" t="str">
        <f t="shared" si="138"/>
        <v>Monday</v>
      </c>
      <c r="Y991" s="2">
        <v>0.70524305555555555</v>
      </c>
      <c r="Z991" s="2">
        <f t="shared" si="139"/>
        <v>0.70833333333333326</v>
      </c>
      <c r="AA991">
        <f>1</f>
        <v>1</v>
      </c>
      <c r="AB991" s="1">
        <v>42821</v>
      </c>
      <c r="AC991" s="3">
        <f t="shared" si="140"/>
        <v>42795</v>
      </c>
      <c r="AD991" s="4">
        <f t="shared" si="145"/>
        <v>42821</v>
      </c>
      <c r="AE991" s="1" t="str">
        <f t="shared" si="141"/>
        <v>Monday</v>
      </c>
      <c r="AF991" s="2">
        <v>0.70849537037037036</v>
      </c>
      <c r="AG991" s="2">
        <f t="shared" si="142"/>
        <v>0.70833333333333326</v>
      </c>
      <c r="AH991" t="s">
        <v>27</v>
      </c>
    </row>
    <row r="992" spans="1:34" x14ac:dyDescent="0.25">
      <c r="A992">
        <v>1357250</v>
      </c>
      <c r="B992" t="s">
        <v>20</v>
      </c>
      <c r="C992" t="s">
        <v>28</v>
      </c>
      <c r="D992" t="s">
        <v>22</v>
      </c>
      <c r="E992">
        <v>53202</v>
      </c>
      <c r="F992" t="s">
        <v>23</v>
      </c>
      <c r="G992" t="s">
        <v>24</v>
      </c>
      <c r="H992">
        <v>114</v>
      </c>
      <c r="I992" t="s">
        <v>69</v>
      </c>
      <c r="J992">
        <f>VLOOKUP(I992,Key!$A$1:$C$72,2,FALSE)</f>
        <v>43.048200000000001</v>
      </c>
      <c r="K992">
        <f>VLOOKUP(I992,Key!$A$1:$C$72,3,FALSE)</f>
        <v>-87.900859999999994</v>
      </c>
      <c r="L992" t="s">
        <v>43</v>
      </c>
      <c r="M992">
        <f>VLOOKUP(L992,Key!$A$1:$C$72,2,FALSE)</f>
        <v>43.03886</v>
      </c>
      <c r="N992">
        <f>VLOOKUP(L992,Key!$A$1:$C$72,3,FALSE)</f>
        <v>-87.902720000000002</v>
      </c>
      <c r="O992">
        <v>4</v>
      </c>
      <c r="P992">
        <v>0</v>
      </c>
      <c r="Q992">
        <v>0.6</v>
      </c>
      <c r="R992">
        <v>0.6</v>
      </c>
      <c r="S992">
        <v>24</v>
      </c>
      <c r="T992">
        <f t="shared" si="143"/>
        <v>-1</v>
      </c>
      <c r="U992" s="1">
        <v>42822</v>
      </c>
      <c r="V992" s="3">
        <f t="shared" si="137"/>
        <v>42795</v>
      </c>
      <c r="W992" s="4">
        <f t="shared" si="144"/>
        <v>42822</v>
      </c>
      <c r="X992" s="1" t="str">
        <f t="shared" si="138"/>
        <v>Tuesday</v>
      </c>
      <c r="Y992" s="2">
        <v>0.28318287037037038</v>
      </c>
      <c r="Z992" s="2">
        <f t="shared" si="139"/>
        <v>0.29166666666666663</v>
      </c>
      <c r="AA992">
        <f>1</f>
        <v>1</v>
      </c>
      <c r="AB992" s="1">
        <v>42822</v>
      </c>
      <c r="AC992" s="3">
        <f t="shared" si="140"/>
        <v>42795</v>
      </c>
      <c r="AD992" s="4">
        <f t="shared" si="145"/>
        <v>42822</v>
      </c>
      <c r="AE992" s="1" t="str">
        <f t="shared" si="141"/>
        <v>Tuesday</v>
      </c>
      <c r="AF992" s="2">
        <v>0.2860300925925926</v>
      </c>
      <c r="AG992" s="2">
        <f t="shared" si="142"/>
        <v>0.29166666666666663</v>
      </c>
      <c r="AH992" t="s">
        <v>27</v>
      </c>
    </row>
    <row r="993" spans="1:34" x14ac:dyDescent="0.25">
      <c r="A993">
        <v>1468078</v>
      </c>
      <c r="B993" t="s">
        <v>20</v>
      </c>
      <c r="C993" t="s">
        <v>99</v>
      </c>
      <c r="D993" t="s">
        <v>22</v>
      </c>
      <c r="E993">
        <v>53209</v>
      </c>
      <c r="F993" t="s">
        <v>23</v>
      </c>
      <c r="G993" t="s">
        <v>24</v>
      </c>
      <c r="H993">
        <v>5453</v>
      </c>
      <c r="I993" t="s">
        <v>61</v>
      </c>
      <c r="J993">
        <f>VLOOKUP(I993,Key!$A$1:$C$72,2,FALSE)</f>
        <v>43.058619999999998</v>
      </c>
      <c r="K993">
        <f>VLOOKUP(I993,Key!$A$1:$C$72,3,FALSE)</f>
        <v>-87.885319999999993</v>
      </c>
      <c r="L993" t="s">
        <v>54</v>
      </c>
      <c r="M993">
        <f>VLOOKUP(L993,Key!$A$1:$C$72,2,FALSE)</f>
        <v>43.046570000000003</v>
      </c>
      <c r="N993">
        <f>VLOOKUP(L993,Key!$A$1:$C$72,3,FALSE)</f>
        <v>-87.908720000000002</v>
      </c>
      <c r="O993">
        <v>8</v>
      </c>
      <c r="P993">
        <v>0</v>
      </c>
      <c r="Q993">
        <v>1.2</v>
      </c>
      <c r="R993">
        <v>1.1000000000000001</v>
      </c>
      <c r="S993">
        <v>48</v>
      </c>
      <c r="T993">
        <f t="shared" si="143"/>
        <v>-1</v>
      </c>
      <c r="U993" s="1">
        <v>42822</v>
      </c>
      <c r="V993" s="3">
        <f t="shared" si="137"/>
        <v>42795</v>
      </c>
      <c r="W993" s="4">
        <f t="shared" si="144"/>
        <v>42822</v>
      </c>
      <c r="X993" s="1" t="str">
        <f t="shared" si="138"/>
        <v>Tuesday</v>
      </c>
      <c r="Y993" s="2">
        <v>0.36626157407407406</v>
      </c>
      <c r="Z993" s="2">
        <f t="shared" si="139"/>
        <v>0.375</v>
      </c>
      <c r="AA993">
        <f>1</f>
        <v>1</v>
      </c>
      <c r="AB993" s="1">
        <v>42822</v>
      </c>
      <c r="AC993" s="3">
        <f t="shared" si="140"/>
        <v>42795</v>
      </c>
      <c r="AD993" s="4">
        <f t="shared" si="145"/>
        <v>42822</v>
      </c>
      <c r="AE993" s="1" t="str">
        <f t="shared" si="141"/>
        <v>Tuesday</v>
      </c>
      <c r="AF993" s="2">
        <v>0.37184027777777778</v>
      </c>
      <c r="AG993" s="2">
        <f t="shared" si="142"/>
        <v>0.375</v>
      </c>
      <c r="AH993" t="s">
        <v>27</v>
      </c>
    </row>
    <row r="994" spans="1:34" x14ac:dyDescent="0.25">
      <c r="A994">
        <v>1482346</v>
      </c>
      <c r="B994" t="s">
        <v>20</v>
      </c>
      <c r="C994" t="s">
        <v>28</v>
      </c>
      <c r="D994" t="s">
        <v>22</v>
      </c>
      <c r="E994">
        <v>53207</v>
      </c>
      <c r="F994" t="s">
        <v>23</v>
      </c>
      <c r="G994" t="s">
        <v>24</v>
      </c>
      <c r="H994">
        <v>5571</v>
      </c>
      <c r="I994" t="s">
        <v>40</v>
      </c>
      <c r="J994">
        <f>VLOOKUP(I994,Key!$A$1:$C$72,2,FALSE)</f>
        <v>43.031480000000002</v>
      </c>
      <c r="K994">
        <f>VLOOKUP(I994,Key!$A$1:$C$72,3,FALSE)</f>
        <v>-87.908169999999998</v>
      </c>
      <c r="L994" t="s">
        <v>36</v>
      </c>
      <c r="M994">
        <f>VLOOKUP(L994,Key!$A$1:$C$72,2,FALSE)</f>
        <v>43.038580000000003</v>
      </c>
      <c r="N994">
        <f>VLOOKUP(L994,Key!$A$1:$C$72,3,FALSE)</f>
        <v>-87.90934</v>
      </c>
      <c r="O994">
        <v>5</v>
      </c>
      <c r="P994">
        <v>0</v>
      </c>
      <c r="Q994">
        <v>0.8</v>
      </c>
      <c r="R994">
        <v>0.7</v>
      </c>
      <c r="S994">
        <v>30</v>
      </c>
      <c r="T994">
        <f t="shared" si="143"/>
        <v>-1</v>
      </c>
      <c r="U994" s="1">
        <v>42822</v>
      </c>
      <c r="V994" s="3">
        <f t="shared" si="137"/>
        <v>42795</v>
      </c>
      <c r="W994" s="4">
        <f t="shared" si="144"/>
        <v>42822</v>
      </c>
      <c r="X994" s="1" t="str">
        <f t="shared" si="138"/>
        <v>Tuesday</v>
      </c>
      <c r="Y994" s="2">
        <v>0.46587962962962964</v>
      </c>
      <c r="Z994" s="2">
        <f t="shared" si="139"/>
        <v>0.45833333333333331</v>
      </c>
      <c r="AA994">
        <f>1</f>
        <v>1</v>
      </c>
      <c r="AB994" s="1">
        <v>42822</v>
      </c>
      <c r="AC994" s="3">
        <f t="shared" si="140"/>
        <v>42795</v>
      </c>
      <c r="AD994" s="4">
        <f t="shared" si="145"/>
        <v>42822</v>
      </c>
      <c r="AE994" s="1" t="str">
        <f t="shared" si="141"/>
        <v>Tuesday</v>
      </c>
      <c r="AF994" s="2">
        <v>0.46934027777777776</v>
      </c>
      <c r="AG994" s="2">
        <f t="shared" si="142"/>
        <v>0.45833333333333331</v>
      </c>
      <c r="AH994" t="s">
        <v>27</v>
      </c>
    </row>
    <row r="995" spans="1:34" x14ac:dyDescent="0.25">
      <c r="A995">
        <v>1371872</v>
      </c>
      <c r="B995" t="s">
        <v>20</v>
      </c>
      <c r="C995" t="s">
        <v>21</v>
      </c>
      <c r="D995" t="s">
        <v>22</v>
      </c>
      <c r="E995">
        <v>53222</v>
      </c>
      <c r="F995" t="s">
        <v>23</v>
      </c>
      <c r="G995" t="s">
        <v>24</v>
      </c>
      <c r="H995">
        <v>976</v>
      </c>
      <c r="I995" t="s">
        <v>78</v>
      </c>
      <c r="J995">
        <f>VLOOKUP(I995,Key!$A$1:$C$72,2,FALSE)</f>
        <v>43.060250000000003</v>
      </c>
      <c r="K995">
        <f>VLOOKUP(I995,Key!$A$1:$C$72,3,FALSE)</f>
        <v>-87.892169999999993</v>
      </c>
      <c r="L995" t="s">
        <v>36</v>
      </c>
      <c r="M995">
        <f>VLOOKUP(L995,Key!$A$1:$C$72,2,FALSE)</f>
        <v>43.038580000000003</v>
      </c>
      <c r="N995">
        <f>VLOOKUP(L995,Key!$A$1:$C$72,3,FALSE)</f>
        <v>-87.90934</v>
      </c>
      <c r="O995">
        <v>17</v>
      </c>
      <c r="P995">
        <v>0</v>
      </c>
      <c r="Q995">
        <v>2.6</v>
      </c>
      <c r="R995">
        <v>2.4</v>
      </c>
      <c r="S995">
        <v>102</v>
      </c>
      <c r="T995">
        <f t="shared" si="143"/>
        <v>-1</v>
      </c>
      <c r="U995" s="1">
        <v>42822</v>
      </c>
      <c r="V995" s="3">
        <f t="shared" si="137"/>
        <v>42795</v>
      </c>
      <c r="W995" s="4">
        <f t="shared" si="144"/>
        <v>42822</v>
      </c>
      <c r="X995" s="1" t="str">
        <f t="shared" si="138"/>
        <v>Tuesday</v>
      </c>
      <c r="Y995" s="2">
        <v>0.52957175925925926</v>
      </c>
      <c r="Z995" s="2">
        <f t="shared" si="139"/>
        <v>0.54166666666666663</v>
      </c>
      <c r="AA995">
        <f>1</f>
        <v>1</v>
      </c>
      <c r="AB995" s="1">
        <v>42822</v>
      </c>
      <c r="AC995" s="3">
        <f t="shared" si="140"/>
        <v>42795</v>
      </c>
      <c r="AD995" s="4">
        <f t="shared" si="145"/>
        <v>42822</v>
      </c>
      <c r="AE995" s="1" t="str">
        <f t="shared" si="141"/>
        <v>Tuesday</v>
      </c>
      <c r="AF995" s="2">
        <v>0.54144675925925922</v>
      </c>
      <c r="AG995" s="2">
        <f t="shared" si="142"/>
        <v>0.54166666666666663</v>
      </c>
      <c r="AH995" t="s">
        <v>27</v>
      </c>
    </row>
    <row r="996" spans="1:34" x14ac:dyDescent="0.25">
      <c r="A996">
        <v>1260485</v>
      </c>
      <c r="B996" t="s">
        <v>20</v>
      </c>
      <c r="C996" t="s">
        <v>101</v>
      </c>
      <c r="D996" t="s">
        <v>22</v>
      </c>
      <c r="E996">
        <v>53211</v>
      </c>
      <c r="F996" t="s">
        <v>23</v>
      </c>
      <c r="G996" t="s">
        <v>24</v>
      </c>
      <c r="H996">
        <v>5421</v>
      </c>
      <c r="I996" t="s">
        <v>69</v>
      </c>
      <c r="J996">
        <f>VLOOKUP(I996,Key!$A$1:$C$72,2,FALSE)</f>
        <v>43.048200000000001</v>
      </c>
      <c r="K996">
        <f>VLOOKUP(I996,Key!$A$1:$C$72,3,FALSE)</f>
        <v>-87.900859999999994</v>
      </c>
      <c r="L996" t="s">
        <v>43</v>
      </c>
      <c r="M996">
        <f>VLOOKUP(L996,Key!$A$1:$C$72,2,FALSE)</f>
        <v>43.03886</v>
      </c>
      <c r="N996">
        <f>VLOOKUP(L996,Key!$A$1:$C$72,3,FALSE)</f>
        <v>-87.902720000000002</v>
      </c>
      <c r="O996">
        <v>4</v>
      </c>
      <c r="P996">
        <v>0</v>
      </c>
      <c r="Q996">
        <v>0.6</v>
      </c>
      <c r="R996">
        <v>0.6</v>
      </c>
      <c r="S996">
        <v>24</v>
      </c>
      <c r="T996">
        <f t="shared" si="143"/>
        <v>-1</v>
      </c>
      <c r="U996" s="1">
        <v>42822</v>
      </c>
      <c r="V996" s="3">
        <f t="shared" si="137"/>
        <v>42795</v>
      </c>
      <c r="W996" s="4">
        <f t="shared" si="144"/>
        <v>42822</v>
      </c>
      <c r="X996" s="1" t="str">
        <f t="shared" si="138"/>
        <v>Tuesday</v>
      </c>
      <c r="Y996" s="2">
        <v>0.57048611111111114</v>
      </c>
      <c r="Z996" s="2">
        <f t="shared" si="139"/>
        <v>0.58333333333333326</v>
      </c>
      <c r="AA996">
        <f>1</f>
        <v>1</v>
      </c>
      <c r="AB996" s="1">
        <v>42822</v>
      </c>
      <c r="AC996" s="3">
        <f t="shared" si="140"/>
        <v>42795</v>
      </c>
      <c r="AD996" s="4">
        <f t="shared" si="145"/>
        <v>42822</v>
      </c>
      <c r="AE996" s="1" t="str">
        <f t="shared" si="141"/>
        <v>Tuesday</v>
      </c>
      <c r="AF996" s="2">
        <v>0.57357638888888884</v>
      </c>
      <c r="AG996" s="2">
        <f t="shared" si="142"/>
        <v>0.58333333333333326</v>
      </c>
      <c r="AH996" t="s">
        <v>27</v>
      </c>
    </row>
    <row r="997" spans="1:34" x14ac:dyDescent="0.25">
      <c r="A997">
        <v>1260485</v>
      </c>
      <c r="B997" t="s">
        <v>20</v>
      </c>
      <c r="C997" t="s">
        <v>101</v>
      </c>
      <c r="D997" t="s">
        <v>22</v>
      </c>
      <c r="E997">
        <v>53211</v>
      </c>
      <c r="F997" t="s">
        <v>23</v>
      </c>
      <c r="G997" t="s">
        <v>24</v>
      </c>
      <c r="H997">
        <v>5506</v>
      </c>
      <c r="I997" t="s">
        <v>68</v>
      </c>
      <c r="J997">
        <f>VLOOKUP(I997,Key!$A$1:$C$72,2,FALSE)</f>
        <v>43.04804</v>
      </c>
      <c r="K997">
        <f>VLOOKUP(I997,Key!$A$1:$C$72,3,FALSE)</f>
        <v>-87.896720000000002</v>
      </c>
      <c r="L997" t="s">
        <v>69</v>
      </c>
      <c r="M997">
        <f>VLOOKUP(L997,Key!$A$1:$C$72,2,FALSE)</f>
        <v>43.048200000000001</v>
      </c>
      <c r="N997">
        <f>VLOOKUP(L997,Key!$A$1:$C$72,3,FALSE)</f>
        <v>-87.900859999999994</v>
      </c>
      <c r="O997">
        <v>2</v>
      </c>
      <c r="P997">
        <v>0</v>
      </c>
      <c r="Q997">
        <v>0.3</v>
      </c>
      <c r="R997">
        <v>0.3</v>
      </c>
      <c r="S997">
        <v>12</v>
      </c>
      <c r="T997">
        <f t="shared" si="143"/>
        <v>-1</v>
      </c>
      <c r="U997" s="1">
        <v>42822</v>
      </c>
      <c r="V997" s="3">
        <f t="shared" si="137"/>
        <v>42795</v>
      </c>
      <c r="W997" s="4">
        <f t="shared" si="144"/>
        <v>42822</v>
      </c>
      <c r="X997" s="1" t="str">
        <f t="shared" si="138"/>
        <v>Tuesday</v>
      </c>
      <c r="Y997" s="2">
        <v>0.73282407407407402</v>
      </c>
      <c r="Z997" s="2">
        <f t="shared" si="139"/>
        <v>0.75</v>
      </c>
      <c r="AA997">
        <f>1</f>
        <v>1</v>
      </c>
      <c r="AB997" s="1">
        <v>42822</v>
      </c>
      <c r="AC997" s="3">
        <f t="shared" si="140"/>
        <v>42795</v>
      </c>
      <c r="AD997" s="4">
        <f t="shared" si="145"/>
        <v>42822</v>
      </c>
      <c r="AE997" s="1" t="str">
        <f t="shared" si="141"/>
        <v>Tuesday</v>
      </c>
      <c r="AF997" s="2">
        <v>0.73424768518518524</v>
      </c>
      <c r="AG997" s="2">
        <f t="shared" si="142"/>
        <v>0.75</v>
      </c>
      <c r="AH997" t="s">
        <v>27</v>
      </c>
    </row>
    <row r="998" spans="1:34" x14ac:dyDescent="0.25">
      <c r="A998">
        <v>1251113</v>
      </c>
      <c r="B998" t="s">
        <v>20</v>
      </c>
      <c r="C998" t="s">
        <v>114</v>
      </c>
      <c r="D998" t="s">
        <v>22</v>
      </c>
      <c r="E998">
        <v>54956</v>
      </c>
      <c r="F998" t="s">
        <v>23</v>
      </c>
      <c r="G998" t="s">
        <v>96</v>
      </c>
      <c r="H998">
        <v>144</v>
      </c>
      <c r="I998" t="s">
        <v>67</v>
      </c>
      <c r="J998">
        <f>VLOOKUP(I998,Key!$A$1:$C$72,2,FALSE)</f>
        <v>43.074890000000003</v>
      </c>
      <c r="K998">
        <f>VLOOKUP(I998,Key!$A$1:$C$72,3,FALSE)</f>
        <v>-87.882810000000006</v>
      </c>
      <c r="L998" t="s">
        <v>78</v>
      </c>
      <c r="M998">
        <f>VLOOKUP(L998,Key!$A$1:$C$72,2,FALSE)</f>
        <v>43.060250000000003</v>
      </c>
      <c r="N998">
        <f>VLOOKUP(L998,Key!$A$1:$C$72,3,FALSE)</f>
        <v>-87.892169999999993</v>
      </c>
      <c r="O998">
        <v>9</v>
      </c>
      <c r="P998">
        <v>0</v>
      </c>
      <c r="Q998">
        <v>1.4</v>
      </c>
      <c r="R998">
        <v>1.3</v>
      </c>
      <c r="S998">
        <v>54</v>
      </c>
      <c r="T998">
        <f t="shared" si="143"/>
        <v>-1</v>
      </c>
      <c r="U998" s="1">
        <v>42823</v>
      </c>
      <c r="V998" s="3">
        <f t="shared" si="137"/>
        <v>42795</v>
      </c>
      <c r="W998" s="4">
        <f t="shared" si="144"/>
        <v>42823</v>
      </c>
      <c r="X998" s="1" t="str">
        <f t="shared" si="138"/>
        <v>Wednesday</v>
      </c>
      <c r="Y998" s="2">
        <v>0.41903935185185182</v>
      </c>
      <c r="Z998" s="2">
        <f t="shared" si="139"/>
        <v>0.41666666666666663</v>
      </c>
      <c r="AA998">
        <f>1</f>
        <v>1</v>
      </c>
      <c r="AB998" s="1">
        <v>42823</v>
      </c>
      <c r="AC998" s="3">
        <f t="shared" si="140"/>
        <v>42795</v>
      </c>
      <c r="AD998" s="4">
        <f t="shared" si="145"/>
        <v>42823</v>
      </c>
      <c r="AE998" s="1" t="str">
        <f t="shared" si="141"/>
        <v>Wednesday</v>
      </c>
      <c r="AF998" s="2">
        <v>0.42523148148148149</v>
      </c>
      <c r="AG998" s="2">
        <f t="shared" si="142"/>
        <v>0.41666666666666663</v>
      </c>
      <c r="AH998" t="s">
        <v>27</v>
      </c>
    </row>
    <row r="999" spans="1:34" x14ac:dyDescent="0.25">
      <c r="A999">
        <v>1260485</v>
      </c>
      <c r="B999" t="s">
        <v>20</v>
      </c>
      <c r="C999" t="s">
        <v>101</v>
      </c>
      <c r="D999" t="s">
        <v>22</v>
      </c>
      <c r="E999">
        <v>53211</v>
      </c>
      <c r="F999" t="s">
        <v>23</v>
      </c>
      <c r="G999" t="s">
        <v>24</v>
      </c>
      <c r="H999">
        <v>11148</v>
      </c>
      <c r="I999" t="s">
        <v>43</v>
      </c>
      <c r="J999">
        <f>VLOOKUP(I999,Key!$A$1:$C$72,2,FALSE)</f>
        <v>43.03886</v>
      </c>
      <c r="K999">
        <f>VLOOKUP(I999,Key!$A$1:$C$72,3,FALSE)</f>
        <v>-87.902720000000002</v>
      </c>
      <c r="L999" t="s">
        <v>32</v>
      </c>
      <c r="M999">
        <f>VLOOKUP(L999,Key!$A$1:$C$72,2,FALSE)</f>
        <v>43.038719999999998</v>
      </c>
      <c r="N999">
        <f>VLOOKUP(L999,Key!$A$1:$C$72,3,FALSE)</f>
        <v>-87.905339999999995</v>
      </c>
      <c r="O999">
        <v>2</v>
      </c>
      <c r="P999">
        <v>0</v>
      </c>
      <c r="Q999">
        <v>0.3</v>
      </c>
      <c r="R999">
        <v>0.3</v>
      </c>
      <c r="S999">
        <v>12</v>
      </c>
      <c r="T999">
        <f t="shared" si="143"/>
        <v>-1</v>
      </c>
      <c r="U999" s="1">
        <v>42823</v>
      </c>
      <c r="V999" s="3">
        <f t="shared" si="137"/>
        <v>42795</v>
      </c>
      <c r="W999" s="4">
        <f t="shared" si="144"/>
        <v>42823</v>
      </c>
      <c r="X999" s="1" t="str">
        <f t="shared" si="138"/>
        <v>Wednesday</v>
      </c>
      <c r="Y999" s="2">
        <v>0.53099537037037037</v>
      </c>
      <c r="Z999" s="2">
        <f t="shared" si="139"/>
        <v>0.54166666666666663</v>
      </c>
      <c r="AA999">
        <f>1</f>
        <v>1</v>
      </c>
      <c r="AB999" s="1">
        <v>42823</v>
      </c>
      <c r="AC999" s="3">
        <f t="shared" si="140"/>
        <v>42795</v>
      </c>
      <c r="AD999" s="4">
        <f t="shared" si="145"/>
        <v>42823</v>
      </c>
      <c r="AE999" s="1" t="str">
        <f t="shared" si="141"/>
        <v>Wednesday</v>
      </c>
      <c r="AF999" s="2">
        <v>0.53214120370370377</v>
      </c>
      <c r="AG999" s="2">
        <f t="shared" si="142"/>
        <v>0.54166666666666663</v>
      </c>
      <c r="AH999" t="s">
        <v>27</v>
      </c>
    </row>
    <row r="1000" spans="1:34" x14ac:dyDescent="0.25">
      <c r="A1000">
        <v>1251113</v>
      </c>
      <c r="B1000" t="s">
        <v>20</v>
      </c>
      <c r="C1000" t="s">
        <v>114</v>
      </c>
      <c r="D1000" t="s">
        <v>22</v>
      </c>
      <c r="E1000">
        <v>54956</v>
      </c>
      <c r="F1000" t="s">
        <v>23</v>
      </c>
      <c r="G1000" t="s">
        <v>96</v>
      </c>
      <c r="H1000">
        <v>46</v>
      </c>
      <c r="I1000" t="s">
        <v>78</v>
      </c>
      <c r="J1000">
        <f>VLOOKUP(I1000,Key!$A$1:$C$72,2,FALSE)</f>
        <v>43.060250000000003</v>
      </c>
      <c r="K1000">
        <f>VLOOKUP(I1000,Key!$A$1:$C$72,3,FALSE)</f>
        <v>-87.892169999999993</v>
      </c>
      <c r="L1000" t="s">
        <v>30</v>
      </c>
      <c r="M1000">
        <f>VLOOKUP(L1000,Key!$A$1:$C$72,2,FALSE)</f>
        <v>43.05847</v>
      </c>
      <c r="N1000">
        <f>VLOOKUP(L1000,Key!$A$1:$C$72,3,FALSE)</f>
        <v>-87.898079999999993</v>
      </c>
      <c r="O1000">
        <v>5</v>
      </c>
      <c r="P1000">
        <v>0</v>
      </c>
      <c r="Q1000">
        <v>0.8</v>
      </c>
      <c r="R1000">
        <v>0.7</v>
      </c>
      <c r="S1000">
        <v>30</v>
      </c>
      <c r="T1000">
        <f t="shared" si="143"/>
        <v>-1</v>
      </c>
      <c r="U1000" s="1">
        <v>42823</v>
      </c>
      <c r="V1000" s="3">
        <f t="shared" si="137"/>
        <v>42795</v>
      </c>
      <c r="W1000" s="4">
        <f t="shared" si="144"/>
        <v>42823</v>
      </c>
      <c r="X1000" s="1" t="str">
        <f t="shared" si="138"/>
        <v>Wednesday</v>
      </c>
      <c r="Y1000" s="2">
        <v>0.56618055555555558</v>
      </c>
      <c r="Z1000" s="2">
        <f t="shared" si="139"/>
        <v>0.58333333333333326</v>
      </c>
      <c r="AA1000">
        <f>1</f>
        <v>1</v>
      </c>
      <c r="AB1000" s="1">
        <v>42823</v>
      </c>
      <c r="AC1000" s="3">
        <f t="shared" si="140"/>
        <v>42795</v>
      </c>
      <c r="AD1000" s="4">
        <f t="shared" si="145"/>
        <v>42823</v>
      </c>
      <c r="AE1000" s="1" t="str">
        <f t="shared" si="141"/>
        <v>Wednesday</v>
      </c>
      <c r="AF1000" s="2">
        <v>0.56952546296296302</v>
      </c>
      <c r="AG1000" s="2">
        <f t="shared" si="142"/>
        <v>0.58333333333333326</v>
      </c>
      <c r="AH1000" t="s">
        <v>27</v>
      </c>
    </row>
    <row r="1001" spans="1:34" x14ac:dyDescent="0.25">
      <c r="A1001">
        <v>1251113</v>
      </c>
      <c r="B1001" t="s">
        <v>20</v>
      </c>
      <c r="C1001" t="s">
        <v>114</v>
      </c>
      <c r="D1001" t="s">
        <v>22</v>
      </c>
      <c r="E1001">
        <v>54956</v>
      </c>
      <c r="F1001" t="s">
        <v>23</v>
      </c>
      <c r="G1001" t="s">
        <v>96</v>
      </c>
      <c r="H1001">
        <v>78</v>
      </c>
      <c r="I1001" t="s">
        <v>81</v>
      </c>
      <c r="J1001">
        <f>VLOOKUP(I1001,Key!$A$1:$C$72,2,FALSE)</f>
        <v>43.06033</v>
      </c>
      <c r="K1001">
        <f>VLOOKUP(I1001,Key!$A$1:$C$72,3,FALSE)</f>
        <v>-87.89546</v>
      </c>
      <c r="L1001" t="s">
        <v>78</v>
      </c>
      <c r="M1001">
        <f>VLOOKUP(L1001,Key!$A$1:$C$72,2,FALSE)</f>
        <v>43.060250000000003</v>
      </c>
      <c r="N1001">
        <f>VLOOKUP(L1001,Key!$A$1:$C$72,3,FALSE)</f>
        <v>-87.892169999999993</v>
      </c>
      <c r="O1001">
        <v>2</v>
      </c>
      <c r="P1001">
        <v>0</v>
      </c>
      <c r="Q1001">
        <v>0.3</v>
      </c>
      <c r="R1001">
        <v>0.3</v>
      </c>
      <c r="S1001">
        <v>12</v>
      </c>
      <c r="T1001">
        <f t="shared" si="143"/>
        <v>-1</v>
      </c>
      <c r="U1001" s="1">
        <v>42823</v>
      </c>
      <c r="V1001" s="3">
        <f t="shared" si="137"/>
        <v>42795</v>
      </c>
      <c r="W1001" s="4">
        <f t="shared" si="144"/>
        <v>42823</v>
      </c>
      <c r="X1001" s="1" t="str">
        <f t="shared" si="138"/>
        <v>Wednesday</v>
      </c>
      <c r="Y1001" s="2">
        <v>0.58258101851851851</v>
      </c>
      <c r="Z1001" s="2">
        <f t="shared" si="139"/>
        <v>0.58333333333333326</v>
      </c>
      <c r="AA1001">
        <f>1</f>
        <v>1</v>
      </c>
      <c r="AB1001" s="1">
        <v>42823</v>
      </c>
      <c r="AC1001" s="3">
        <f t="shared" si="140"/>
        <v>42795</v>
      </c>
      <c r="AD1001" s="4">
        <f t="shared" si="145"/>
        <v>42823</v>
      </c>
      <c r="AE1001" s="1" t="str">
        <f t="shared" si="141"/>
        <v>Wednesday</v>
      </c>
      <c r="AF1001" s="2">
        <v>0.58354166666666674</v>
      </c>
      <c r="AG1001" s="2">
        <f t="shared" si="142"/>
        <v>0.58333333333333326</v>
      </c>
      <c r="AH1001" t="s">
        <v>27</v>
      </c>
    </row>
    <row r="1002" spans="1:34" x14ac:dyDescent="0.25">
      <c r="A1002">
        <v>1371872</v>
      </c>
      <c r="B1002" t="s">
        <v>20</v>
      </c>
      <c r="C1002" t="s">
        <v>21</v>
      </c>
      <c r="D1002" t="s">
        <v>22</v>
      </c>
      <c r="E1002">
        <v>53222</v>
      </c>
      <c r="F1002" t="s">
        <v>23</v>
      </c>
      <c r="G1002" t="s">
        <v>24</v>
      </c>
      <c r="H1002">
        <v>11161</v>
      </c>
      <c r="I1002" t="s">
        <v>78</v>
      </c>
      <c r="J1002">
        <f>VLOOKUP(I1002,Key!$A$1:$C$72,2,FALSE)</f>
        <v>43.060250000000003</v>
      </c>
      <c r="K1002">
        <f>VLOOKUP(I1002,Key!$A$1:$C$72,3,FALSE)</f>
        <v>-87.892169999999993</v>
      </c>
      <c r="L1002" t="s">
        <v>36</v>
      </c>
      <c r="M1002">
        <f>VLOOKUP(L1002,Key!$A$1:$C$72,2,FALSE)</f>
        <v>43.038580000000003</v>
      </c>
      <c r="N1002">
        <f>VLOOKUP(L1002,Key!$A$1:$C$72,3,FALSE)</f>
        <v>-87.90934</v>
      </c>
      <c r="O1002">
        <v>21</v>
      </c>
      <c r="P1002">
        <v>0</v>
      </c>
      <c r="Q1002">
        <v>3.2</v>
      </c>
      <c r="R1002">
        <v>3</v>
      </c>
      <c r="S1002">
        <v>126</v>
      </c>
      <c r="T1002">
        <f t="shared" si="143"/>
        <v>-1</v>
      </c>
      <c r="U1002" s="1">
        <v>42823</v>
      </c>
      <c r="V1002" s="3">
        <f t="shared" si="137"/>
        <v>42795</v>
      </c>
      <c r="W1002" s="4">
        <f t="shared" si="144"/>
        <v>42823</v>
      </c>
      <c r="X1002" s="1" t="str">
        <f t="shared" si="138"/>
        <v>Wednesday</v>
      </c>
      <c r="Y1002" s="2">
        <v>0.60217592592592595</v>
      </c>
      <c r="Z1002" s="2">
        <f t="shared" si="139"/>
        <v>0.58333333333333326</v>
      </c>
      <c r="AA1002">
        <f>1</f>
        <v>1</v>
      </c>
      <c r="AB1002" s="1">
        <v>42823</v>
      </c>
      <c r="AC1002" s="3">
        <f t="shared" si="140"/>
        <v>42795</v>
      </c>
      <c r="AD1002" s="4">
        <f t="shared" si="145"/>
        <v>42823</v>
      </c>
      <c r="AE1002" s="1" t="str">
        <f t="shared" si="141"/>
        <v>Wednesday</v>
      </c>
      <c r="AF1002" s="2">
        <v>0.61732638888888891</v>
      </c>
      <c r="AG1002" s="2">
        <f t="shared" si="142"/>
        <v>0.625</v>
      </c>
      <c r="AH1002" t="s">
        <v>27</v>
      </c>
    </row>
    <row r="1003" spans="1:34" x14ac:dyDescent="0.25">
      <c r="A1003">
        <v>1371872</v>
      </c>
      <c r="B1003" t="s">
        <v>20</v>
      </c>
      <c r="C1003" t="s">
        <v>21</v>
      </c>
      <c r="D1003" t="s">
        <v>22</v>
      </c>
      <c r="E1003">
        <v>53222</v>
      </c>
      <c r="F1003" t="s">
        <v>23</v>
      </c>
      <c r="G1003" t="s">
        <v>24</v>
      </c>
      <c r="H1003">
        <v>11161</v>
      </c>
      <c r="I1003" t="s">
        <v>36</v>
      </c>
      <c r="J1003">
        <f>VLOOKUP(I1003,Key!$A$1:$C$72,2,FALSE)</f>
        <v>43.038580000000003</v>
      </c>
      <c r="K1003">
        <f>VLOOKUP(I1003,Key!$A$1:$C$72,3,FALSE)</f>
        <v>-87.90934</v>
      </c>
      <c r="L1003" t="s">
        <v>32</v>
      </c>
      <c r="M1003">
        <f>VLOOKUP(L1003,Key!$A$1:$C$72,2,FALSE)</f>
        <v>43.038719999999998</v>
      </c>
      <c r="N1003">
        <f>VLOOKUP(L1003,Key!$A$1:$C$72,3,FALSE)</f>
        <v>-87.905339999999995</v>
      </c>
      <c r="O1003">
        <v>3</v>
      </c>
      <c r="P1003">
        <v>0</v>
      </c>
      <c r="Q1003">
        <v>0.5</v>
      </c>
      <c r="R1003">
        <v>0.4</v>
      </c>
      <c r="S1003">
        <v>18</v>
      </c>
      <c r="T1003">
        <f t="shared" si="143"/>
        <v>-1</v>
      </c>
      <c r="U1003" s="1">
        <v>42823</v>
      </c>
      <c r="V1003" s="3">
        <f t="shared" si="137"/>
        <v>42795</v>
      </c>
      <c r="W1003" s="4">
        <f t="shared" si="144"/>
        <v>42823</v>
      </c>
      <c r="X1003" s="1" t="str">
        <f t="shared" si="138"/>
        <v>Wednesday</v>
      </c>
      <c r="Y1003" s="2">
        <v>0.61744212962962963</v>
      </c>
      <c r="Z1003" s="2">
        <f t="shared" si="139"/>
        <v>0.625</v>
      </c>
      <c r="AA1003">
        <f>1</f>
        <v>1</v>
      </c>
      <c r="AB1003" s="1">
        <v>42823</v>
      </c>
      <c r="AC1003" s="3">
        <f t="shared" si="140"/>
        <v>42795</v>
      </c>
      <c r="AD1003" s="4">
        <f t="shared" si="145"/>
        <v>42823</v>
      </c>
      <c r="AE1003" s="1" t="str">
        <f t="shared" si="141"/>
        <v>Wednesday</v>
      </c>
      <c r="AF1003" s="2">
        <v>0.6196990740740741</v>
      </c>
      <c r="AG1003" s="2">
        <f t="shared" si="142"/>
        <v>0.625</v>
      </c>
      <c r="AH1003" t="s">
        <v>27</v>
      </c>
    </row>
    <row r="1004" spans="1:34" x14ac:dyDescent="0.25">
      <c r="A1004">
        <v>1276651</v>
      </c>
      <c r="B1004" t="s">
        <v>20</v>
      </c>
      <c r="C1004" t="s">
        <v>28</v>
      </c>
      <c r="D1004" t="s">
        <v>22</v>
      </c>
      <c r="E1004">
        <v>53211</v>
      </c>
      <c r="F1004" t="s">
        <v>23</v>
      </c>
      <c r="G1004" t="s">
        <v>24</v>
      </c>
      <c r="H1004">
        <v>19</v>
      </c>
      <c r="I1004" t="s">
        <v>50</v>
      </c>
      <c r="J1004">
        <f>VLOOKUP(I1004,Key!$A$1:$C$72,2,FALSE)</f>
        <v>43.052549999999997</v>
      </c>
      <c r="K1004">
        <f>VLOOKUP(I1004,Key!$A$1:$C$72,3,FALSE)</f>
        <v>-87.909329999999997</v>
      </c>
      <c r="L1004" t="s">
        <v>48</v>
      </c>
      <c r="M1004">
        <f>VLOOKUP(L1004,Key!$A$1:$C$72,2,FALSE)</f>
        <v>43.05097</v>
      </c>
      <c r="N1004">
        <f>VLOOKUP(L1004,Key!$A$1:$C$72,3,FALSE)</f>
        <v>-87.906440000000003</v>
      </c>
      <c r="O1004">
        <v>1</v>
      </c>
      <c r="P1004">
        <v>0</v>
      </c>
      <c r="Q1004">
        <v>0.2</v>
      </c>
      <c r="R1004">
        <v>0.1</v>
      </c>
      <c r="S1004">
        <v>6</v>
      </c>
      <c r="T1004">
        <f t="shared" si="143"/>
        <v>-1</v>
      </c>
      <c r="U1004" s="1">
        <v>42823</v>
      </c>
      <c r="V1004" s="3">
        <f t="shared" si="137"/>
        <v>42795</v>
      </c>
      <c r="W1004" s="4">
        <f t="shared" si="144"/>
        <v>42823</v>
      </c>
      <c r="X1004" s="1" t="str">
        <f t="shared" si="138"/>
        <v>Wednesday</v>
      </c>
      <c r="Y1004" s="2">
        <v>0.75555555555555554</v>
      </c>
      <c r="Z1004" s="2">
        <f t="shared" si="139"/>
        <v>0.75</v>
      </c>
      <c r="AA1004">
        <f>1</f>
        <v>1</v>
      </c>
      <c r="AB1004" s="1">
        <v>42823</v>
      </c>
      <c r="AC1004" s="3">
        <f t="shared" si="140"/>
        <v>42795</v>
      </c>
      <c r="AD1004" s="4">
        <f t="shared" si="145"/>
        <v>42823</v>
      </c>
      <c r="AE1004" s="1" t="str">
        <f t="shared" si="141"/>
        <v>Wednesday</v>
      </c>
      <c r="AF1004" s="2">
        <v>0.75685185185185189</v>
      </c>
      <c r="AG1004" s="2">
        <f t="shared" si="142"/>
        <v>0.75</v>
      </c>
      <c r="AH1004" t="s">
        <v>27</v>
      </c>
    </row>
    <row r="1005" spans="1:34" x14ac:dyDescent="0.25">
      <c r="A1005">
        <v>1373087</v>
      </c>
      <c r="B1005" t="s">
        <v>20</v>
      </c>
      <c r="C1005" t="s">
        <v>28</v>
      </c>
      <c r="D1005" t="s">
        <v>22</v>
      </c>
      <c r="E1005">
        <v>53211</v>
      </c>
      <c r="F1005" t="s">
        <v>23</v>
      </c>
      <c r="G1005" t="s">
        <v>24</v>
      </c>
      <c r="H1005">
        <v>5542</v>
      </c>
      <c r="I1005" t="s">
        <v>78</v>
      </c>
      <c r="J1005">
        <f>VLOOKUP(I1005,Key!$A$1:$C$72,2,FALSE)</f>
        <v>43.060250000000003</v>
      </c>
      <c r="K1005">
        <f>VLOOKUP(I1005,Key!$A$1:$C$72,3,FALSE)</f>
        <v>-87.892169999999993</v>
      </c>
      <c r="L1005" t="s">
        <v>63</v>
      </c>
      <c r="M1005">
        <f>VLOOKUP(L1005,Key!$A$1:$C$72,2,FALSE)</f>
        <v>43.078530000000001</v>
      </c>
      <c r="N1005">
        <f>VLOOKUP(L1005,Key!$A$1:$C$72,3,FALSE)</f>
        <v>-87.882620000000003</v>
      </c>
      <c r="O1005">
        <v>14</v>
      </c>
      <c r="P1005">
        <v>0</v>
      </c>
      <c r="Q1005">
        <v>2.1</v>
      </c>
      <c r="R1005">
        <v>2</v>
      </c>
      <c r="S1005">
        <v>84</v>
      </c>
      <c r="T1005">
        <f t="shared" si="143"/>
        <v>-1</v>
      </c>
      <c r="U1005" s="1">
        <v>42823</v>
      </c>
      <c r="V1005" s="3">
        <f t="shared" si="137"/>
        <v>42795</v>
      </c>
      <c r="W1005" s="4">
        <f t="shared" si="144"/>
        <v>42823</v>
      </c>
      <c r="X1005" s="1" t="str">
        <f t="shared" si="138"/>
        <v>Wednesday</v>
      </c>
      <c r="Y1005" s="2">
        <v>0.80863425925925936</v>
      </c>
      <c r="Z1005" s="2">
        <f t="shared" si="139"/>
        <v>0.79166666666666663</v>
      </c>
      <c r="AA1005">
        <f>1</f>
        <v>1</v>
      </c>
      <c r="AB1005" s="1">
        <v>42823</v>
      </c>
      <c r="AC1005" s="3">
        <f t="shared" si="140"/>
        <v>42795</v>
      </c>
      <c r="AD1005" s="4">
        <f t="shared" si="145"/>
        <v>42823</v>
      </c>
      <c r="AE1005" s="1" t="str">
        <f t="shared" si="141"/>
        <v>Wednesday</v>
      </c>
      <c r="AF1005" s="2">
        <v>0.81853009259259257</v>
      </c>
      <c r="AG1005" s="2">
        <f t="shared" si="142"/>
        <v>0.83333333333333326</v>
      </c>
      <c r="AH1005" t="s">
        <v>27</v>
      </c>
    </row>
    <row r="1006" spans="1:34" x14ac:dyDescent="0.25">
      <c r="A1006">
        <v>1530544</v>
      </c>
      <c r="B1006" t="s">
        <v>20</v>
      </c>
      <c r="C1006" t="s">
        <v>167</v>
      </c>
      <c r="D1006" t="s">
        <v>166</v>
      </c>
      <c r="E1006">
        <v>7424</v>
      </c>
      <c r="F1006" t="s">
        <v>23</v>
      </c>
      <c r="G1006" t="s">
        <v>91</v>
      </c>
      <c r="H1006">
        <v>175</v>
      </c>
      <c r="I1006" t="s">
        <v>40</v>
      </c>
      <c r="J1006">
        <f>VLOOKUP(I1006,Key!$A$1:$C$72,2,FALSE)</f>
        <v>43.031480000000002</v>
      </c>
      <c r="K1006">
        <f>VLOOKUP(I1006,Key!$A$1:$C$72,3,FALSE)</f>
        <v>-87.908169999999998</v>
      </c>
      <c r="L1006" t="s">
        <v>29</v>
      </c>
      <c r="M1006">
        <f>VLOOKUP(L1006,Key!$A$1:$C$72,2,FALSE)</f>
        <v>43.042490000000001</v>
      </c>
      <c r="N1006">
        <f>VLOOKUP(L1006,Key!$A$1:$C$72,3,FALSE)</f>
        <v>-87.909959999999998</v>
      </c>
      <c r="O1006">
        <v>8</v>
      </c>
      <c r="P1006">
        <v>0</v>
      </c>
      <c r="Q1006">
        <v>1.2</v>
      </c>
      <c r="R1006">
        <v>1.1000000000000001</v>
      </c>
      <c r="S1006">
        <v>48</v>
      </c>
      <c r="T1006">
        <f t="shared" si="143"/>
        <v>-1</v>
      </c>
      <c r="U1006" s="1">
        <v>42822</v>
      </c>
      <c r="V1006" s="3">
        <f t="shared" si="137"/>
        <v>42795</v>
      </c>
      <c r="W1006" s="4">
        <f t="shared" si="144"/>
        <v>42822</v>
      </c>
      <c r="X1006" s="1" t="str">
        <f t="shared" si="138"/>
        <v>Tuesday</v>
      </c>
      <c r="Y1006" s="2">
        <v>0.56055555555555558</v>
      </c>
      <c r="Z1006" s="2">
        <f t="shared" si="139"/>
        <v>0.54166666666666663</v>
      </c>
      <c r="AA1006">
        <f>1</f>
        <v>1</v>
      </c>
      <c r="AB1006" s="1">
        <v>42822</v>
      </c>
      <c r="AC1006" s="3">
        <f t="shared" si="140"/>
        <v>42795</v>
      </c>
      <c r="AD1006" s="4">
        <f t="shared" si="145"/>
        <v>42822</v>
      </c>
      <c r="AE1006" s="1" t="str">
        <f t="shared" si="141"/>
        <v>Tuesday</v>
      </c>
      <c r="AF1006" s="2">
        <v>0.56631944444444449</v>
      </c>
      <c r="AG1006" s="2">
        <f t="shared" si="142"/>
        <v>0.58333333333333326</v>
      </c>
      <c r="AH1006" t="s">
        <v>27</v>
      </c>
    </row>
    <row r="1007" spans="1:34" x14ac:dyDescent="0.25">
      <c r="A1007">
        <v>1482626</v>
      </c>
      <c r="B1007" t="s">
        <v>20</v>
      </c>
      <c r="C1007" t="s">
        <v>28</v>
      </c>
      <c r="D1007" t="s">
        <v>22</v>
      </c>
      <c r="E1007">
        <v>53207</v>
      </c>
      <c r="F1007" t="s">
        <v>23</v>
      </c>
      <c r="G1007" t="s">
        <v>24</v>
      </c>
      <c r="H1007">
        <v>217</v>
      </c>
      <c r="I1007" t="s">
        <v>36</v>
      </c>
      <c r="J1007">
        <f>VLOOKUP(I1007,Key!$A$1:$C$72,2,FALSE)</f>
        <v>43.038580000000003</v>
      </c>
      <c r="K1007">
        <f>VLOOKUP(I1007,Key!$A$1:$C$72,3,FALSE)</f>
        <v>-87.90934</v>
      </c>
      <c r="L1007" t="s">
        <v>38</v>
      </c>
      <c r="M1007">
        <f>VLOOKUP(L1007,Key!$A$1:$C$72,2,FALSE)</f>
        <v>43.004728999999998</v>
      </c>
      <c r="N1007">
        <f>VLOOKUP(L1007,Key!$A$1:$C$72,3,FALSE)</f>
        <v>-87.905463999999995</v>
      </c>
      <c r="O1007">
        <v>22</v>
      </c>
      <c r="P1007">
        <v>0</v>
      </c>
      <c r="Q1007">
        <v>3.3</v>
      </c>
      <c r="R1007">
        <v>3.1</v>
      </c>
      <c r="S1007">
        <v>132</v>
      </c>
      <c r="T1007">
        <f t="shared" si="143"/>
        <v>-1</v>
      </c>
      <c r="U1007" s="1">
        <v>42800</v>
      </c>
      <c r="V1007" s="3">
        <f t="shared" si="137"/>
        <v>42795</v>
      </c>
      <c r="W1007" s="4">
        <f t="shared" si="144"/>
        <v>42800</v>
      </c>
      <c r="X1007" s="1" t="str">
        <f t="shared" si="138"/>
        <v>Monday</v>
      </c>
      <c r="Y1007" s="2">
        <v>0.94112268518518516</v>
      </c>
      <c r="Z1007" s="2">
        <f t="shared" si="139"/>
        <v>0.95833333333333326</v>
      </c>
      <c r="AA1007">
        <f>1</f>
        <v>1</v>
      </c>
      <c r="AB1007" s="1">
        <v>42800</v>
      </c>
      <c r="AC1007" s="3">
        <f t="shared" si="140"/>
        <v>42795</v>
      </c>
      <c r="AD1007" s="4">
        <f t="shared" si="145"/>
        <v>42800</v>
      </c>
      <c r="AE1007" s="1" t="str">
        <f t="shared" si="141"/>
        <v>Monday</v>
      </c>
      <c r="AF1007" s="2">
        <v>0.95629629629629631</v>
      </c>
      <c r="AG1007" s="2">
        <f t="shared" si="142"/>
        <v>0.95833333333333326</v>
      </c>
      <c r="AH1007" t="s">
        <v>27</v>
      </c>
    </row>
    <row r="1008" spans="1:34" x14ac:dyDescent="0.25">
      <c r="A1008">
        <v>1482626</v>
      </c>
      <c r="B1008" t="s">
        <v>20</v>
      </c>
      <c r="C1008" t="s">
        <v>28</v>
      </c>
      <c r="D1008" t="s">
        <v>22</v>
      </c>
      <c r="E1008">
        <v>53207</v>
      </c>
      <c r="F1008" t="s">
        <v>23</v>
      </c>
      <c r="G1008" t="s">
        <v>24</v>
      </c>
      <c r="H1008">
        <v>336</v>
      </c>
      <c r="I1008" t="s">
        <v>38</v>
      </c>
      <c r="J1008">
        <f>VLOOKUP(I1008,Key!$A$1:$C$72,2,FALSE)</f>
        <v>43.004728999999998</v>
      </c>
      <c r="K1008">
        <f>VLOOKUP(I1008,Key!$A$1:$C$72,3,FALSE)</f>
        <v>-87.905463999999995</v>
      </c>
      <c r="L1008" t="s">
        <v>29</v>
      </c>
      <c r="M1008">
        <f>VLOOKUP(L1008,Key!$A$1:$C$72,2,FALSE)</f>
        <v>43.042490000000001</v>
      </c>
      <c r="N1008">
        <f>VLOOKUP(L1008,Key!$A$1:$C$72,3,FALSE)</f>
        <v>-87.909959999999998</v>
      </c>
      <c r="O1008">
        <v>21</v>
      </c>
      <c r="P1008">
        <v>0</v>
      </c>
      <c r="Q1008">
        <v>3.2</v>
      </c>
      <c r="R1008">
        <v>3</v>
      </c>
      <c r="S1008">
        <v>126</v>
      </c>
      <c r="T1008">
        <f t="shared" si="143"/>
        <v>-1</v>
      </c>
      <c r="U1008" s="1">
        <v>42811</v>
      </c>
      <c r="V1008" s="3">
        <f t="shared" si="137"/>
        <v>42795</v>
      </c>
      <c r="W1008" s="4">
        <f t="shared" si="144"/>
        <v>42811</v>
      </c>
      <c r="X1008" s="1" t="str">
        <f t="shared" si="138"/>
        <v>Friday</v>
      </c>
      <c r="Y1008" s="2">
        <v>0.64982638888888888</v>
      </c>
      <c r="Z1008" s="2">
        <f t="shared" si="139"/>
        <v>0.66666666666666663</v>
      </c>
      <c r="AA1008">
        <f>1</f>
        <v>1</v>
      </c>
      <c r="AB1008" s="1">
        <v>42811</v>
      </c>
      <c r="AC1008" s="3">
        <f t="shared" si="140"/>
        <v>42795</v>
      </c>
      <c r="AD1008" s="4">
        <f t="shared" si="145"/>
        <v>42811</v>
      </c>
      <c r="AE1008" s="1" t="str">
        <f t="shared" si="141"/>
        <v>Friday</v>
      </c>
      <c r="AF1008" s="2">
        <v>0.66432870370370367</v>
      </c>
      <c r="AG1008" s="2">
        <f t="shared" si="142"/>
        <v>0.66666666666666663</v>
      </c>
      <c r="AH1008" t="s">
        <v>27</v>
      </c>
    </row>
    <row r="1009" spans="1:34" x14ac:dyDescent="0.25">
      <c r="A1009">
        <v>1357250</v>
      </c>
      <c r="B1009" t="s">
        <v>20</v>
      </c>
      <c r="C1009" t="s">
        <v>28</v>
      </c>
      <c r="D1009" t="s">
        <v>22</v>
      </c>
      <c r="E1009">
        <v>53202</v>
      </c>
      <c r="F1009" t="s">
        <v>23</v>
      </c>
      <c r="G1009" t="s">
        <v>24</v>
      </c>
      <c r="H1009">
        <v>978</v>
      </c>
      <c r="I1009" t="s">
        <v>69</v>
      </c>
      <c r="J1009">
        <f>VLOOKUP(I1009,Key!$A$1:$C$72,2,FALSE)</f>
        <v>43.048200000000001</v>
      </c>
      <c r="K1009">
        <f>VLOOKUP(I1009,Key!$A$1:$C$72,3,FALSE)</f>
        <v>-87.900859999999994</v>
      </c>
      <c r="L1009" t="s">
        <v>43</v>
      </c>
      <c r="M1009">
        <f>VLOOKUP(L1009,Key!$A$1:$C$72,2,FALSE)</f>
        <v>43.03886</v>
      </c>
      <c r="N1009">
        <f>VLOOKUP(L1009,Key!$A$1:$C$72,3,FALSE)</f>
        <v>-87.902720000000002</v>
      </c>
      <c r="O1009">
        <v>4</v>
      </c>
      <c r="P1009">
        <v>0</v>
      </c>
      <c r="Q1009">
        <v>0.6</v>
      </c>
      <c r="R1009">
        <v>0.6</v>
      </c>
      <c r="S1009">
        <v>24</v>
      </c>
      <c r="T1009">
        <f t="shared" si="143"/>
        <v>-1</v>
      </c>
      <c r="U1009" s="1">
        <v>42795</v>
      </c>
      <c r="V1009" s="3">
        <f t="shared" si="137"/>
        <v>42795</v>
      </c>
      <c r="W1009" s="4">
        <f t="shared" si="144"/>
        <v>42795</v>
      </c>
      <c r="X1009" s="1" t="str">
        <f t="shared" si="138"/>
        <v>Wednesday</v>
      </c>
      <c r="Y1009" s="2">
        <v>0.27797453703703706</v>
      </c>
      <c r="Z1009" s="2">
        <f t="shared" si="139"/>
        <v>0.29166666666666663</v>
      </c>
      <c r="AA1009">
        <f>1</f>
        <v>1</v>
      </c>
      <c r="AB1009" s="1">
        <v>42795</v>
      </c>
      <c r="AC1009" s="3">
        <f t="shared" si="140"/>
        <v>42795</v>
      </c>
      <c r="AD1009" s="4">
        <f t="shared" si="145"/>
        <v>42795</v>
      </c>
      <c r="AE1009" s="1" t="str">
        <f t="shared" si="141"/>
        <v>Wednesday</v>
      </c>
      <c r="AF1009" s="2">
        <v>0.28078703703703706</v>
      </c>
      <c r="AG1009" s="2">
        <f t="shared" si="142"/>
        <v>0.29166666666666663</v>
      </c>
      <c r="AH1009" t="s">
        <v>27</v>
      </c>
    </row>
    <row r="1010" spans="1:34" x14ac:dyDescent="0.25">
      <c r="A1010">
        <v>1088320</v>
      </c>
      <c r="B1010" t="s">
        <v>20</v>
      </c>
      <c r="C1010" t="s">
        <v>95</v>
      </c>
      <c r="D1010" t="s">
        <v>22</v>
      </c>
      <c r="E1010">
        <v>53202</v>
      </c>
      <c r="F1010" t="s">
        <v>23</v>
      </c>
      <c r="G1010" t="s">
        <v>24</v>
      </c>
      <c r="H1010">
        <v>38</v>
      </c>
      <c r="I1010" t="s">
        <v>69</v>
      </c>
      <c r="J1010">
        <f>VLOOKUP(I1010,Key!$A$1:$C$72,2,FALSE)</f>
        <v>43.048200000000001</v>
      </c>
      <c r="K1010">
        <f>VLOOKUP(I1010,Key!$A$1:$C$72,3,FALSE)</f>
        <v>-87.900859999999994</v>
      </c>
      <c r="L1010" t="s">
        <v>43</v>
      </c>
      <c r="M1010">
        <f>VLOOKUP(L1010,Key!$A$1:$C$72,2,FALSE)</f>
        <v>43.03886</v>
      </c>
      <c r="N1010">
        <f>VLOOKUP(L1010,Key!$A$1:$C$72,3,FALSE)</f>
        <v>-87.902720000000002</v>
      </c>
      <c r="O1010">
        <v>5</v>
      </c>
      <c r="P1010">
        <v>0</v>
      </c>
      <c r="Q1010">
        <v>0.8</v>
      </c>
      <c r="R1010">
        <v>0.7</v>
      </c>
      <c r="S1010">
        <v>30</v>
      </c>
      <c r="T1010">
        <f t="shared" si="143"/>
        <v>-1</v>
      </c>
      <c r="U1010" s="1">
        <v>42795</v>
      </c>
      <c r="V1010" s="3">
        <f t="shared" si="137"/>
        <v>42795</v>
      </c>
      <c r="W1010" s="4">
        <f t="shared" si="144"/>
        <v>42795</v>
      </c>
      <c r="X1010" s="1" t="str">
        <f t="shared" si="138"/>
        <v>Wednesday</v>
      </c>
      <c r="Y1010" s="2">
        <v>0.34927083333333336</v>
      </c>
      <c r="Z1010" s="2">
        <f t="shared" si="139"/>
        <v>0.33333333333333331</v>
      </c>
      <c r="AA1010">
        <f>1</f>
        <v>1</v>
      </c>
      <c r="AB1010" s="1">
        <v>42795</v>
      </c>
      <c r="AC1010" s="3">
        <f t="shared" si="140"/>
        <v>42795</v>
      </c>
      <c r="AD1010" s="4">
        <f t="shared" si="145"/>
        <v>42795</v>
      </c>
      <c r="AE1010" s="1" t="str">
        <f t="shared" si="141"/>
        <v>Wednesday</v>
      </c>
      <c r="AF1010" s="2">
        <v>0.35222222222222221</v>
      </c>
      <c r="AG1010" s="2">
        <f t="shared" si="142"/>
        <v>0.33333333333333331</v>
      </c>
      <c r="AH1010" t="s">
        <v>27</v>
      </c>
    </row>
    <row r="1011" spans="1:34" x14ac:dyDescent="0.25">
      <c r="A1011">
        <v>1489319</v>
      </c>
      <c r="B1011" t="s">
        <v>20</v>
      </c>
      <c r="C1011" t="s">
        <v>100</v>
      </c>
      <c r="D1011" t="s">
        <v>22</v>
      </c>
      <c r="E1011">
        <v>53045</v>
      </c>
      <c r="F1011" t="s">
        <v>23</v>
      </c>
      <c r="G1011" t="s">
        <v>24</v>
      </c>
      <c r="H1011">
        <v>5481</v>
      </c>
      <c r="I1011" t="s">
        <v>65</v>
      </c>
      <c r="J1011">
        <f>VLOOKUP(I1011,Key!$A$1:$C$72,2,FALSE)</f>
        <v>43.060786</v>
      </c>
      <c r="K1011">
        <f>VLOOKUP(I1011,Key!$A$1:$C$72,3,FALSE)</f>
        <v>-87.883825999999999</v>
      </c>
      <c r="L1011" t="s">
        <v>67</v>
      </c>
      <c r="M1011">
        <f>VLOOKUP(L1011,Key!$A$1:$C$72,2,FALSE)</f>
        <v>43.074890000000003</v>
      </c>
      <c r="N1011">
        <f>VLOOKUP(L1011,Key!$A$1:$C$72,3,FALSE)</f>
        <v>-87.882810000000006</v>
      </c>
      <c r="O1011">
        <v>8</v>
      </c>
      <c r="P1011">
        <v>0</v>
      </c>
      <c r="Q1011">
        <v>1.2</v>
      </c>
      <c r="R1011">
        <v>1.1000000000000001</v>
      </c>
      <c r="S1011">
        <v>48</v>
      </c>
      <c r="T1011">
        <f t="shared" si="143"/>
        <v>-1</v>
      </c>
      <c r="U1011" s="1">
        <v>42795</v>
      </c>
      <c r="V1011" s="3">
        <f t="shared" si="137"/>
        <v>42795</v>
      </c>
      <c r="W1011" s="4">
        <f t="shared" si="144"/>
        <v>42795</v>
      </c>
      <c r="X1011" s="1" t="str">
        <f t="shared" si="138"/>
        <v>Wednesday</v>
      </c>
      <c r="Y1011" s="2">
        <v>0.44093749999999998</v>
      </c>
      <c r="Z1011" s="2">
        <f t="shared" si="139"/>
        <v>0.45833333333333331</v>
      </c>
      <c r="AA1011">
        <f>1</f>
        <v>1</v>
      </c>
      <c r="AB1011" s="1">
        <v>42795</v>
      </c>
      <c r="AC1011" s="3">
        <f t="shared" si="140"/>
        <v>42795</v>
      </c>
      <c r="AD1011" s="4">
        <f t="shared" si="145"/>
        <v>42795</v>
      </c>
      <c r="AE1011" s="1" t="str">
        <f t="shared" si="141"/>
        <v>Wednesday</v>
      </c>
      <c r="AF1011" s="2">
        <v>0.4461458333333333</v>
      </c>
      <c r="AG1011" s="2">
        <f t="shared" si="142"/>
        <v>0.45833333333333331</v>
      </c>
      <c r="AH1011" t="s">
        <v>27</v>
      </c>
    </row>
    <row r="1012" spans="1:34" x14ac:dyDescent="0.25">
      <c r="A1012">
        <v>783916</v>
      </c>
      <c r="B1012" t="s">
        <v>20</v>
      </c>
      <c r="C1012" t="s">
        <v>53</v>
      </c>
      <c r="D1012" t="s">
        <v>46</v>
      </c>
      <c r="E1012">
        <v>60618</v>
      </c>
      <c r="F1012" t="s">
        <v>23</v>
      </c>
      <c r="G1012" t="s">
        <v>24</v>
      </c>
      <c r="H1012">
        <v>978</v>
      </c>
      <c r="I1012" t="s">
        <v>43</v>
      </c>
      <c r="J1012">
        <f>VLOOKUP(I1012,Key!$A$1:$C$72,2,FALSE)</f>
        <v>43.03886</v>
      </c>
      <c r="K1012">
        <f>VLOOKUP(I1012,Key!$A$1:$C$72,3,FALSE)</f>
        <v>-87.902720000000002</v>
      </c>
      <c r="L1012" t="s">
        <v>33</v>
      </c>
      <c r="M1012">
        <f>VLOOKUP(L1012,Key!$A$1:$C$72,2,FALSE)</f>
        <v>43.034619999999997</v>
      </c>
      <c r="N1012">
        <f>VLOOKUP(L1012,Key!$A$1:$C$72,3,FALSE)</f>
        <v>-87.917500000000004</v>
      </c>
      <c r="O1012">
        <v>12</v>
      </c>
      <c r="P1012">
        <v>0</v>
      </c>
      <c r="Q1012">
        <v>1.8</v>
      </c>
      <c r="R1012">
        <v>1.7</v>
      </c>
      <c r="S1012">
        <v>72</v>
      </c>
      <c r="T1012">
        <f t="shared" si="143"/>
        <v>-1</v>
      </c>
      <c r="U1012" s="1">
        <v>42795</v>
      </c>
      <c r="V1012" s="3">
        <f t="shared" si="137"/>
        <v>42795</v>
      </c>
      <c r="W1012" s="4">
        <f t="shared" si="144"/>
        <v>42795</v>
      </c>
      <c r="X1012" s="1" t="str">
        <f t="shared" si="138"/>
        <v>Wednesday</v>
      </c>
      <c r="Y1012" s="2">
        <v>0.60464120370370367</v>
      </c>
      <c r="Z1012" s="2">
        <f t="shared" si="139"/>
        <v>0.625</v>
      </c>
      <c r="AA1012">
        <f>1</f>
        <v>1</v>
      </c>
      <c r="AB1012" s="1">
        <v>42795</v>
      </c>
      <c r="AC1012" s="3">
        <f t="shared" si="140"/>
        <v>42795</v>
      </c>
      <c r="AD1012" s="4">
        <f t="shared" si="145"/>
        <v>42795</v>
      </c>
      <c r="AE1012" s="1" t="str">
        <f t="shared" si="141"/>
        <v>Wednesday</v>
      </c>
      <c r="AF1012" s="2">
        <v>0.61254629629629631</v>
      </c>
      <c r="AG1012" s="2">
        <f t="shared" si="142"/>
        <v>0.625</v>
      </c>
      <c r="AH1012" t="s">
        <v>27</v>
      </c>
    </row>
    <row r="1013" spans="1:34" x14ac:dyDescent="0.25">
      <c r="A1013">
        <v>1328721</v>
      </c>
      <c r="B1013" t="s">
        <v>20</v>
      </c>
      <c r="C1013" t="s">
        <v>28</v>
      </c>
      <c r="D1013" t="s">
        <v>22</v>
      </c>
      <c r="E1013">
        <v>53207</v>
      </c>
      <c r="F1013" t="s">
        <v>23</v>
      </c>
      <c r="G1013" t="s">
        <v>24</v>
      </c>
      <c r="H1013">
        <v>997</v>
      </c>
      <c r="I1013" t="s">
        <v>82</v>
      </c>
      <c r="J1013">
        <f>VLOOKUP(I1013,Key!$A$1:$C$72,2,FALSE)</f>
        <v>43.026229999999998</v>
      </c>
      <c r="K1013">
        <f>VLOOKUP(I1013,Key!$A$1:$C$72,3,FALSE)</f>
        <v>-87.912809999999993</v>
      </c>
      <c r="L1013" t="s">
        <v>36</v>
      </c>
      <c r="M1013">
        <f>VLOOKUP(L1013,Key!$A$1:$C$72,2,FALSE)</f>
        <v>43.038580000000003</v>
      </c>
      <c r="N1013">
        <f>VLOOKUP(L1013,Key!$A$1:$C$72,3,FALSE)</f>
        <v>-87.90934</v>
      </c>
      <c r="O1013">
        <v>7</v>
      </c>
      <c r="P1013">
        <v>0</v>
      </c>
      <c r="Q1013">
        <v>1.1000000000000001</v>
      </c>
      <c r="R1013">
        <v>1</v>
      </c>
      <c r="S1013">
        <v>42</v>
      </c>
      <c r="T1013">
        <f t="shared" si="143"/>
        <v>-1</v>
      </c>
      <c r="U1013" s="1">
        <v>42795</v>
      </c>
      <c r="V1013" s="3">
        <f t="shared" si="137"/>
        <v>42795</v>
      </c>
      <c r="W1013" s="4">
        <f t="shared" si="144"/>
        <v>42795</v>
      </c>
      <c r="X1013" s="1" t="str">
        <f t="shared" si="138"/>
        <v>Wednesday</v>
      </c>
      <c r="Y1013" s="2">
        <v>0.82787037037037037</v>
      </c>
      <c r="Z1013" s="2">
        <f t="shared" si="139"/>
        <v>0.83333333333333326</v>
      </c>
      <c r="AA1013">
        <f>1</f>
        <v>1</v>
      </c>
      <c r="AB1013" s="1">
        <v>42795</v>
      </c>
      <c r="AC1013" s="3">
        <f t="shared" si="140"/>
        <v>42795</v>
      </c>
      <c r="AD1013" s="4">
        <f t="shared" si="145"/>
        <v>42795</v>
      </c>
      <c r="AE1013" s="1" t="str">
        <f t="shared" si="141"/>
        <v>Wednesday</v>
      </c>
      <c r="AF1013" s="2">
        <v>0.83287037037037026</v>
      </c>
      <c r="AG1013" s="2">
        <f t="shared" si="142"/>
        <v>0.83333333333333326</v>
      </c>
      <c r="AH1013" t="s">
        <v>27</v>
      </c>
    </row>
    <row r="1014" spans="1:34" x14ac:dyDescent="0.25">
      <c r="A1014">
        <v>1425087</v>
      </c>
      <c r="B1014" t="s">
        <v>20</v>
      </c>
      <c r="C1014" t="s">
        <v>95</v>
      </c>
      <c r="D1014" t="s">
        <v>22</v>
      </c>
      <c r="E1014">
        <v>53212</v>
      </c>
      <c r="F1014" t="s">
        <v>23</v>
      </c>
      <c r="G1014" t="s">
        <v>24</v>
      </c>
      <c r="H1014">
        <v>5435</v>
      </c>
      <c r="I1014" t="s">
        <v>39</v>
      </c>
      <c r="J1014">
        <f>VLOOKUP(I1014,Key!$A$1:$C$72,2,FALSE)</f>
        <v>43.03913</v>
      </c>
      <c r="K1014">
        <f>VLOOKUP(I1014,Key!$A$1:$C$72,3,FALSE)</f>
        <v>-87.916150000000002</v>
      </c>
      <c r="L1014" t="s">
        <v>81</v>
      </c>
      <c r="M1014">
        <f>VLOOKUP(L1014,Key!$A$1:$C$72,2,FALSE)</f>
        <v>43.06033</v>
      </c>
      <c r="N1014">
        <f>VLOOKUP(L1014,Key!$A$1:$C$72,3,FALSE)</f>
        <v>-87.89546</v>
      </c>
      <c r="O1014">
        <v>13</v>
      </c>
      <c r="P1014">
        <v>0</v>
      </c>
      <c r="Q1014">
        <v>2</v>
      </c>
      <c r="R1014">
        <v>1.9</v>
      </c>
      <c r="S1014">
        <v>78</v>
      </c>
      <c r="T1014">
        <f t="shared" si="143"/>
        <v>-1</v>
      </c>
      <c r="U1014" s="1">
        <v>42795</v>
      </c>
      <c r="V1014" s="3">
        <f t="shared" si="137"/>
        <v>42795</v>
      </c>
      <c r="W1014" s="4">
        <f t="shared" si="144"/>
        <v>42795</v>
      </c>
      <c r="X1014" s="1" t="str">
        <f t="shared" si="138"/>
        <v>Wednesday</v>
      </c>
      <c r="Y1014" s="2">
        <v>0.88052083333333331</v>
      </c>
      <c r="Z1014" s="2">
        <f t="shared" si="139"/>
        <v>0.875</v>
      </c>
      <c r="AA1014">
        <f>1</f>
        <v>1</v>
      </c>
      <c r="AB1014" s="1">
        <v>42795</v>
      </c>
      <c r="AC1014" s="3">
        <f t="shared" si="140"/>
        <v>42795</v>
      </c>
      <c r="AD1014" s="4">
        <f t="shared" si="145"/>
        <v>42795</v>
      </c>
      <c r="AE1014" s="1" t="str">
        <f t="shared" si="141"/>
        <v>Wednesday</v>
      </c>
      <c r="AF1014" s="2">
        <v>0.88942129629629629</v>
      </c>
      <c r="AG1014" s="2">
        <f t="shared" si="142"/>
        <v>0.875</v>
      </c>
      <c r="AH1014" t="s">
        <v>27</v>
      </c>
    </row>
    <row r="1015" spans="1:34" x14ac:dyDescent="0.25">
      <c r="A1015">
        <v>1240065</v>
      </c>
      <c r="B1015" t="s">
        <v>20</v>
      </c>
      <c r="C1015" t="s">
        <v>28</v>
      </c>
      <c r="D1015" t="s">
        <v>22</v>
      </c>
      <c r="E1015">
        <v>53212</v>
      </c>
      <c r="F1015" t="s">
        <v>23</v>
      </c>
      <c r="G1015" t="s">
        <v>24</v>
      </c>
      <c r="H1015">
        <v>5529</v>
      </c>
      <c r="I1015" t="s">
        <v>47</v>
      </c>
      <c r="J1015">
        <f>VLOOKUP(I1015,Key!$A$1:$C$72,2,FALSE)</f>
        <v>43.049230000000001</v>
      </c>
      <c r="K1015">
        <f>VLOOKUP(I1015,Key!$A$1:$C$72,3,FALSE)</f>
        <v>-87.911940000000001</v>
      </c>
      <c r="L1015" t="s">
        <v>51</v>
      </c>
      <c r="M1015">
        <f>VLOOKUP(L1015,Key!$A$1:$C$72,2,FALSE)</f>
        <v>43.05536</v>
      </c>
      <c r="N1015">
        <f>VLOOKUP(L1015,Key!$A$1:$C$72,3,FALSE)</f>
        <v>-87.90504</v>
      </c>
      <c r="O1015">
        <v>5</v>
      </c>
      <c r="P1015">
        <v>0</v>
      </c>
      <c r="Q1015">
        <v>0.8</v>
      </c>
      <c r="R1015">
        <v>0.7</v>
      </c>
      <c r="S1015">
        <v>30</v>
      </c>
      <c r="T1015">
        <f t="shared" si="143"/>
        <v>-1</v>
      </c>
      <c r="U1015" s="1">
        <v>42795</v>
      </c>
      <c r="V1015" s="3">
        <f t="shared" si="137"/>
        <v>42795</v>
      </c>
      <c r="W1015" s="4">
        <f t="shared" si="144"/>
        <v>42795</v>
      </c>
      <c r="X1015" s="1" t="str">
        <f t="shared" si="138"/>
        <v>Wednesday</v>
      </c>
      <c r="Y1015" s="2">
        <v>0.98959490740740741</v>
      </c>
      <c r="Z1015" s="2">
        <f t="shared" si="139"/>
        <v>1</v>
      </c>
      <c r="AA1015">
        <f>1</f>
        <v>1</v>
      </c>
      <c r="AB1015" s="1">
        <v>42795</v>
      </c>
      <c r="AC1015" s="3">
        <f t="shared" si="140"/>
        <v>42795</v>
      </c>
      <c r="AD1015" s="4">
        <f t="shared" si="145"/>
        <v>42795</v>
      </c>
      <c r="AE1015" s="1" t="str">
        <f t="shared" si="141"/>
        <v>Wednesday</v>
      </c>
      <c r="AF1015" s="2">
        <v>0.99336805555555552</v>
      </c>
      <c r="AG1015" s="2">
        <f t="shared" si="142"/>
        <v>1</v>
      </c>
      <c r="AH1015" t="s">
        <v>27</v>
      </c>
    </row>
    <row r="1016" spans="1:34" x14ac:dyDescent="0.25">
      <c r="A1016">
        <v>946290</v>
      </c>
      <c r="B1016" t="s">
        <v>20</v>
      </c>
      <c r="C1016" t="s">
        <v>28</v>
      </c>
      <c r="D1016" t="s">
        <v>22</v>
      </c>
      <c r="E1016">
        <v>53208</v>
      </c>
      <c r="F1016" t="s">
        <v>23</v>
      </c>
      <c r="G1016" t="s">
        <v>24</v>
      </c>
      <c r="H1016">
        <v>5522</v>
      </c>
      <c r="I1016" t="s">
        <v>67</v>
      </c>
      <c r="J1016">
        <f>VLOOKUP(I1016,Key!$A$1:$C$72,2,FALSE)</f>
        <v>43.074890000000003</v>
      </c>
      <c r="K1016">
        <f>VLOOKUP(I1016,Key!$A$1:$C$72,3,FALSE)</f>
        <v>-87.882810000000006</v>
      </c>
      <c r="L1016" t="s">
        <v>92</v>
      </c>
      <c r="M1016">
        <f>VLOOKUP(L1016,Key!$A$1:$C$72,2,FALSE)</f>
        <v>43.069021999999997</v>
      </c>
      <c r="N1016">
        <f>VLOOKUP(L1016,Key!$A$1:$C$72,3,FALSE)</f>
        <v>-87.887940999999998</v>
      </c>
      <c r="O1016">
        <v>5</v>
      </c>
      <c r="P1016">
        <v>0</v>
      </c>
      <c r="Q1016">
        <v>0.8</v>
      </c>
      <c r="R1016">
        <v>0.7</v>
      </c>
      <c r="S1016">
        <v>30</v>
      </c>
      <c r="T1016">
        <f t="shared" si="143"/>
        <v>-1</v>
      </c>
      <c r="U1016" s="1">
        <v>42796</v>
      </c>
      <c r="V1016" s="3">
        <f t="shared" si="137"/>
        <v>42795</v>
      </c>
      <c r="W1016" s="4">
        <f t="shared" si="144"/>
        <v>42796</v>
      </c>
      <c r="X1016" s="1" t="str">
        <f t="shared" si="138"/>
        <v>Thursday</v>
      </c>
      <c r="Y1016" s="2">
        <v>0.50578703703703709</v>
      </c>
      <c r="Z1016" s="2">
        <f t="shared" si="139"/>
        <v>0.5</v>
      </c>
      <c r="AA1016">
        <f>1</f>
        <v>1</v>
      </c>
      <c r="AB1016" s="1">
        <v>42796</v>
      </c>
      <c r="AC1016" s="3">
        <f t="shared" si="140"/>
        <v>42795</v>
      </c>
      <c r="AD1016" s="4">
        <f t="shared" si="145"/>
        <v>42796</v>
      </c>
      <c r="AE1016" s="1" t="str">
        <f t="shared" si="141"/>
        <v>Thursday</v>
      </c>
      <c r="AF1016" s="2">
        <v>0.50912037037037039</v>
      </c>
      <c r="AG1016" s="2">
        <f t="shared" si="142"/>
        <v>0.5</v>
      </c>
      <c r="AH1016" t="s">
        <v>27</v>
      </c>
    </row>
    <row r="1017" spans="1:34" x14ac:dyDescent="0.25">
      <c r="A1017">
        <v>1280631</v>
      </c>
      <c r="B1017" t="s">
        <v>20</v>
      </c>
      <c r="C1017" t="s">
        <v>28</v>
      </c>
      <c r="D1017" t="s">
        <v>22</v>
      </c>
      <c r="E1017">
        <v>53202</v>
      </c>
      <c r="F1017" t="s">
        <v>23</v>
      </c>
      <c r="G1017" t="s">
        <v>24</v>
      </c>
      <c r="H1017">
        <v>11148</v>
      </c>
      <c r="I1017" t="s">
        <v>39</v>
      </c>
      <c r="J1017">
        <f>VLOOKUP(I1017,Key!$A$1:$C$72,2,FALSE)</f>
        <v>43.03913</v>
      </c>
      <c r="K1017">
        <f>VLOOKUP(I1017,Key!$A$1:$C$72,3,FALSE)</f>
        <v>-87.916150000000002</v>
      </c>
      <c r="L1017" t="s">
        <v>32</v>
      </c>
      <c r="M1017">
        <f>VLOOKUP(L1017,Key!$A$1:$C$72,2,FALSE)</f>
        <v>43.038719999999998</v>
      </c>
      <c r="N1017">
        <f>VLOOKUP(L1017,Key!$A$1:$C$72,3,FALSE)</f>
        <v>-87.905339999999995</v>
      </c>
      <c r="O1017">
        <v>6</v>
      </c>
      <c r="P1017">
        <v>0</v>
      </c>
      <c r="Q1017">
        <v>0.9</v>
      </c>
      <c r="R1017">
        <v>0.9</v>
      </c>
      <c r="S1017">
        <v>36</v>
      </c>
      <c r="T1017">
        <f t="shared" si="143"/>
        <v>-1</v>
      </c>
      <c r="U1017" s="1">
        <v>42796</v>
      </c>
      <c r="V1017" s="3">
        <f t="shared" si="137"/>
        <v>42795</v>
      </c>
      <c r="W1017" s="4">
        <f t="shared" si="144"/>
        <v>42796</v>
      </c>
      <c r="X1017" s="1" t="str">
        <f t="shared" si="138"/>
        <v>Thursday</v>
      </c>
      <c r="Y1017" s="2">
        <v>0.54520833333333341</v>
      </c>
      <c r="Z1017" s="2">
        <f t="shared" si="139"/>
        <v>0.54166666666666663</v>
      </c>
      <c r="AA1017">
        <f>1</f>
        <v>1</v>
      </c>
      <c r="AB1017" s="1">
        <v>42796</v>
      </c>
      <c r="AC1017" s="3">
        <f t="shared" si="140"/>
        <v>42795</v>
      </c>
      <c r="AD1017" s="4">
        <f t="shared" si="145"/>
        <v>42796</v>
      </c>
      <c r="AE1017" s="1" t="str">
        <f t="shared" si="141"/>
        <v>Thursday</v>
      </c>
      <c r="AF1017" s="2">
        <v>0.5493055555555556</v>
      </c>
      <c r="AG1017" s="2">
        <f t="shared" si="142"/>
        <v>0.54166666666666663</v>
      </c>
      <c r="AH1017" t="s">
        <v>27</v>
      </c>
    </row>
    <row r="1018" spans="1:34" x14ac:dyDescent="0.25">
      <c r="A1018">
        <v>1255308</v>
      </c>
      <c r="B1018" t="s">
        <v>20</v>
      </c>
      <c r="C1018" t="s">
        <v>28</v>
      </c>
      <c r="D1018" t="s">
        <v>22</v>
      </c>
      <c r="E1018">
        <v>53211</v>
      </c>
      <c r="F1018" t="s">
        <v>23</v>
      </c>
      <c r="G1018" t="s">
        <v>91</v>
      </c>
      <c r="H1018">
        <v>11127</v>
      </c>
      <c r="I1018" t="s">
        <v>60</v>
      </c>
      <c r="J1018">
        <f>VLOOKUP(I1018,Key!$A$1:$C$72,2,FALSE)</f>
        <v>43.066893999999998</v>
      </c>
      <c r="K1018">
        <f>VLOOKUP(I1018,Key!$A$1:$C$72,3,FALSE)</f>
        <v>-87.877936000000005</v>
      </c>
      <c r="L1018" t="s">
        <v>65</v>
      </c>
      <c r="M1018">
        <f>VLOOKUP(L1018,Key!$A$1:$C$72,2,FALSE)</f>
        <v>43.060786</v>
      </c>
      <c r="N1018">
        <f>VLOOKUP(L1018,Key!$A$1:$C$72,3,FALSE)</f>
        <v>-87.883825999999999</v>
      </c>
      <c r="O1018">
        <v>5</v>
      </c>
      <c r="P1018">
        <v>0</v>
      </c>
      <c r="Q1018">
        <v>0.8</v>
      </c>
      <c r="R1018">
        <v>0.7</v>
      </c>
      <c r="S1018">
        <v>30</v>
      </c>
      <c r="T1018">
        <f t="shared" si="143"/>
        <v>-1</v>
      </c>
      <c r="U1018" s="1">
        <v>42796</v>
      </c>
      <c r="V1018" s="3">
        <f t="shared" si="137"/>
        <v>42795</v>
      </c>
      <c r="W1018" s="4">
        <f t="shared" si="144"/>
        <v>42796</v>
      </c>
      <c r="X1018" s="1" t="str">
        <f t="shared" si="138"/>
        <v>Thursday</v>
      </c>
      <c r="Y1018" s="2">
        <v>0.65739583333333329</v>
      </c>
      <c r="Z1018" s="2">
        <f t="shared" si="139"/>
        <v>0.66666666666666663</v>
      </c>
      <c r="AA1018">
        <f>1</f>
        <v>1</v>
      </c>
      <c r="AB1018" s="1">
        <v>42796</v>
      </c>
      <c r="AC1018" s="3">
        <f t="shared" si="140"/>
        <v>42795</v>
      </c>
      <c r="AD1018" s="4">
        <f t="shared" si="145"/>
        <v>42796</v>
      </c>
      <c r="AE1018" s="1" t="str">
        <f t="shared" si="141"/>
        <v>Thursday</v>
      </c>
      <c r="AF1018" s="2">
        <v>0.66098379629629633</v>
      </c>
      <c r="AG1018" s="2">
        <f t="shared" si="142"/>
        <v>0.66666666666666663</v>
      </c>
      <c r="AH1018" t="s">
        <v>27</v>
      </c>
    </row>
    <row r="1019" spans="1:34" x14ac:dyDescent="0.25">
      <c r="A1019">
        <v>1492987</v>
      </c>
      <c r="B1019" t="s">
        <v>20</v>
      </c>
      <c r="C1019" t="s">
        <v>99</v>
      </c>
      <c r="D1019" t="s">
        <v>22</v>
      </c>
      <c r="E1019">
        <v>53202</v>
      </c>
      <c r="F1019" t="s">
        <v>23</v>
      </c>
      <c r="G1019" t="s">
        <v>91</v>
      </c>
      <c r="H1019">
        <v>11151</v>
      </c>
      <c r="I1019" t="s">
        <v>80</v>
      </c>
      <c r="J1019">
        <f>VLOOKUP(I1019,Key!$A$1:$C$72,2,FALSE)</f>
        <v>43.052460000000004</v>
      </c>
      <c r="K1019">
        <f>VLOOKUP(I1019,Key!$A$1:$C$72,3,FALSE)</f>
        <v>-87.891000000000005</v>
      </c>
      <c r="L1019" t="s">
        <v>29</v>
      </c>
      <c r="M1019">
        <f>VLOOKUP(L1019,Key!$A$1:$C$72,2,FALSE)</f>
        <v>43.042490000000001</v>
      </c>
      <c r="N1019">
        <f>VLOOKUP(L1019,Key!$A$1:$C$72,3,FALSE)</f>
        <v>-87.909959999999998</v>
      </c>
      <c r="O1019">
        <v>10</v>
      </c>
      <c r="P1019">
        <v>0</v>
      </c>
      <c r="Q1019">
        <v>1.5</v>
      </c>
      <c r="R1019">
        <v>1.4</v>
      </c>
      <c r="S1019">
        <v>60</v>
      </c>
      <c r="T1019">
        <f t="shared" si="143"/>
        <v>-1</v>
      </c>
      <c r="U1019" s="1">
        <v>42796</v>
      </c>
      <c r="V1019" s="3">
        <f t="shared" si="137"/>
        <v>42795</v>
      </c>
      <c r="W1019" s="4">
        <f t="shared" si="144"/>
        <v>42796</v>
      </c>
      <c r="X1019" s="1" t="str">
        <f t="shared" si="138"/>
        <v>Thursday</v>
      </c>
      <c r="Y1019" s="2">
        <v>0.68173611111111121</v>
      </c>
      <c r="Z1019" s="2">
        <f t="shared" si="139"/>
        <v>0.66666666666666663</v>
      </c>
      <c r="AA1019">
        <f>1</f>
        <v>1</v>
      </c>
      <c r="AB1019" s="1">
        <v>42796</v>
      </c>
      <c r="AC1019" s="3">
        <f t="shared" si="140"/>
        <v>42795</v>
      </c>
      <c r="AD1019" s="4">
        <f t="shared" si="145"/>
        <v>42796</v>
      </c>
      <c r="AE1019" s="1" t="str">
        <f t="shared" si="141"/>
        <v>Thursday</v>
      </c>
      <c r="AF1019" s="2">
        <v>0.68839120370370377</v>
      </c>
      <c r="AG1019" s="2">
        <f t="shared" si="142"/>
        <v>0.70833333333333326</v>
      </c>
      <c r="AH1019" t="s">
        <v>27</v>
      </c>
    </row>
    <row r="1020" spans="1:34" x14ac:dyDescent="0.25">
      <c r="A1020">
        <v>1494109</v>
      </c>
      <c r="B1020" t="s">
        <v>20</v>
      </c>
      <c r="C1020" t="s">
        <v>28</v>
      </c>
      <c r="D1020" t="s">
        <v>22</v>
      </c>
      <c r="E1020">
        <v>53233</v>
      </c>
      <c r="F1020" t="s">
        <v>23</v>
      </c>
      <c r="G1020" t="s">
        <v>24</v>
      </c>
      <c r="H1020">
        <v>11054</v>
      </c>
      <c r="I1020" t="s">
        <v>43</v>
      </c>
      <c r="J1020">
        <f>VLOOKUP(I1020,Key!$A$1:$C$72,2,FALSE)</f>
        <v>43.03886</v>
      </c>
      <c r="K1020">
        <f>VLOOKUP(I1020,Key!$A$1:$C$72,3,FALSE)</f>
        <v>-87.902720000000002</v>
      </c>
      <c r="L1020" t="s">
        <v>73</v>
      </c>
      <c r="M1020">
        <f>VLOOKUP(L1020,Key!$A$1:$C$72,2,FALSE)</f>
        <v>43.040349999999997</v>
      </c>
      <c r="N1020">
        <f>VLOOKUP(L1020,Key!$A$1:$C$72,3,FALSE)</f>
        <v>-87.920760000000001</v>
      </c>
      <c r="O1020">
        <v>9</v>
      </c>
      <c r="P1020">
        <v>0</v>
      </c>
      <c r="Q1020">
        <v>1.4</v>
      </c>
      <c r="R1020">
        <v>1.3</v>
      </c>
      <c r="S1020">
        <v>54</v>
      </c>
      <c r="T1020">
        <f t="shared" si="143"/>
        <v>-1</v>
      </c>
      <c r="U1020" s="1">
        <v>42796</v>
      </c>
      <c r="V1020" s="3">
        <f t="shared" si="137"/>
        <v>42795</v>
      </c>
      <c r="W1020" s="4">
        <f t="shared" si="144"/>
        <v>42796</v>
      </c>
      <c r="X1020" s="1" t="str">
        <f t="shared" si="138"/>
        <v>Thursday</v>
      </c>
      <c r="Y1020" s="2">
        <v>0.7163425925925927</v>
      </c>
      <c r="Z1020" s="2">
        <f t="shared" si="139"/>
        <v>0.70833333333333326</v>
      </c>
      <c r="AA1020">
        <f>1</f>
        <v>1</v>
      </c>
      <c r="AB1020" s="1">
        <v>42796</v>
      </c>
      <c r="AC1020" s="3">
        <f t="shared" si="140"/>
        <v>42795</v>
      </c>
      <c r="AD1020" s="4">
        <f t="shared" si="145"/>
        <v>42796</v>
      </c>
      <c r="AE1020" s="1" t="str">
        <f t="shared" si="141"/>
        <v>Thursday</v>
      </c>
      <c r="AF1020" s="2">
        <v>0.72255787037037045</v>
      </c>
      <c r="AG1020" s="2">
        <f t="shared" si="142"/>
        <v>0.70833333333333326</v>
      </c>
      <c r="AH1020" t="s">
        <v>27</v>
      </c>
    </row>
    <row r="1021" spans="1:34" x14ac:dyDescent="0.25">
      <c r="A1021">
        <v>1137916</v>
      </c>
      <c r="B1021" t="s">
        <v>20</v>
      </c>
      <c r="C1021" t="s">
        <v>99</v>
      </c>
      <c r="D1021" t="s">
        <v>22</v>
      </c>
      <c r="E1021">
        <v>53202</v>
      </c>
      <c r="F1021" t="s">
        <v>23</v>
      </c>
      <c r="G1021" t="s">
        <v>24</v>
      </c>
      <c r="H1021">
        <v>346</v>
      </c>
      <c r="I1021" t="s">
        <v>36</v>
      </c>
      <c r="J1021">
        <f>VLOOKUP(I1021,Key!$A$1:$C$72,2,FALSE)</f>
        <v>43.038580000000003</v>
      </c>
      <c r="K1021">
        <f>VLOOKUP(I1021,Key!$A$1:$C$72,3,FALSE)</f>
        <v>-87.90934</v>
      </c>
      <c r="L1021" t="s">
        <v>80</v>
      </c>
      <c r="M1021">
        <f>VLOOKUP(L1021,Key!$A$1:$C$72,2,FALSE)</f>
        <v>43.052460000000004</v>
      </c>
      <c r="N1021">
        <f>VLOOKUP(L1021,Key!$A$1:$C$72,3,FALSE)</f>
        <v>-87.891000000000005</v>
      </c>
      <c r="O1021">
        <v>13</v>
      </c>
      <c r="P1021">
        <v>0</v>
      </c>
      <c r="Q1021">
        <v>2</v>
      </c>
      <c r="R1021">
        <v>1.9</v>
      </c>
      <c r="S1021">
        <v>78</v>
      </c>
      <c r="T1021">
        <f t="shared" si="143"/>
        <v>-1</v>
      </c>
      <c r="U1021" s="1">
        <v>42796</v>
      </c>
      <c r="V1021" s="3">
        <f t="shared" si="137"/>
        <v>42795</v>
      </c>
      <c r="W1021" s="4">
        <f t="shared" si="144"/>
        <v>42796</v>
      </c>
      <c r="X1021" s="1" t="str">
        <f t="shared" si="138"/>
        <v>Thursday</v>
      </c>
      <c r="Y1021" s="2">
        <v>0.76384259259259257</v>
      </c>
      <c r="Z1021" s="2">
        <f t="shared" si="139"/>
        <v>0.75</v>
      </c>
      <c r="AA1021">
        <f>1</f>
        <v>1</v>
      </c>
      <c r="AB1021" s="1">
        <v>42796</v>
      </c>
      <c r="AC1021" s="3">
        <f t="shared" si="140"/>
        <v>42795</v>
      </c>
      <c r="AD1021" s="4">
        <f t="shared" si="145"/>
        <v>42796</v>
      </c>
      <c r="AE1021" s="1" t="str">
        <f t="shared" si="141"/>
        <v>Thursday</v>
      </c>
      <c r="AF1021" s="2">
        <v>0.77228009259259256</v>
      </c>
      <c r="AG1021" s="2">
        <f t="shared" si="142"/>
        <v>0.79166666666666663</v>
      </c>
      <c r="AH1021" t="s">
        <v>27</v>
      </c>
    </row>
    <row r="1022" spans="1:34" x14ac:dyDescent="0.25">
      <c r="A1022">
        <v>550946</v>
      </c>
      <c r="B1022" t="s">
        <v>20</v>
      </c>
      <c r="C1022" t="s">
        <v>28</v>
      </c>
      <c r="D1022" t="s">
        <v>22</v>
      </c>
      <c r="E1022">
        <v>53202</v>
      </c>
      <c r="F1022" t="s">
        <v>23</v>
      </c>
      <c r="G1022" t="s">
        <v>24</v>
      </c>
      <c r="H1022">
        <v>5588</v>
      </c>
      <c r="I1022" t="s">
        <v>33</v>
      </c>
      <c r="J1022">
        <f>VLOOKUP(I1022,Key!$A$1:$C$72,2,FALSE)</f>
        <v>43.034619999999997</v>
      </c>
      <c r="K1022">
        <f>VLOOKUP(I1022,Key!$A$1:$C$72,3,FALSE)</f>
        <v>-87.917500000000004</v>
      </c>
      <c r="L1022" t="s">
        <v>31</v>
      </c>
      <c r="M1022">
        <f>VLOOKUP(L1022,Key!$A$1:$C$72,2,FALSE)</f>
        <v>43.03519</v>
      </c>
      <c r="N1022">
        <f>VLOOKUP(L1022,Key!$A$1:$C$72,3,FALSE)</f>
        <v>-87.907390000000007</v>
      </c>
      <c r="O1022">
        <v>5</v>
      </c>
      <c r="P1022">
        <v>0</v>
      </c>
      <c r="Q1022">
        <v>0.8</v>
      </c>
      <c r="R1022">
        <v>0.7</v>
      </c>
      <c r="S1022">
        <v>30</v>
      </c>
      <c r="T1022">
        <f t="shared" si="143"/>
        <v>-1</v>
      </c>
      <c r="U1022" s="1">
        <v>42796</v>
      </c>
      <c r="V1022" s="3">
        <f t="shared" si="137"/>
        <v>42795</v>
      </c>
      <c r="W1022" s="4">
        <f t="shared" si="144"/>
        <v>42796</v>
      </c>
      <c r="X1022" s="1" t="str">
        <f t="shared" si="138"/>
        <v>Thursday</v>
      </c>
      <c r="Y1022" s="2">
        <v>0.77488425925925919</v>
      </c>
      <c r="Z1022" s="2">
        <f t="shared" si="139"/>
        <v>0.79166666666666663</v>
      </c>
      <c r="AA1022">
        <f>1</f>
        <v>1</v>
      </c>
      <c r="AB1022" s="1">
        <v>42796</v>
      </c>
      <c r="AC1022" s="3">
        <f t="shared" si="140"/>
        <v>42795</v>
      </c>
      <c r="AD1022" s="4">
        <f t="shared" si="145"/>
        <v>42796</v>
      </c>
      <c r="AE1022" s="1" t="str">
        <f t="shared" si="141"/>
        <v>Thursday</v>
      </c>
      <c r="AF1022" s="2">
        <v>0.77846064814814808</v>
      </c>
      <c r="AG1022" s="2">
        <f t="shared" si="142"/>
        <v>0.79166666666666663</v>
      </c>
      <c r="AH1022" t="s">
        <v>27</v>
      </c>
    </row>
    <row r="1023" spans="1:34" x14ac:dyDescent="0.25">
      <c r="A1023">
        <v>1249286</v>
      </c>
      <c r="B1023" t="s">
        <v>20</v>
      </c>
      <c r="C1023" t="s">
        <v>109</v>
      </c>
      <c r="D1023" t="s">
        <v>46</v>
      </c>
      <c r="E1023">
        <v>60077</v>
      </c>
      <c r="F1023" t="s">
        <v>23</v>
      </c>
      <c r="G1023" t="s">
        <v>96</v>
      </c>
      <c r="H1023">
        <v>5486</v>
      </c>
      <c r="I1023" t="s">
        <v>77</v>
      </c>
      <c r="J1023">
        <f>VLOOKUP(I1023,Key!$A$1:$C$72,2,FALSE)</f>
        <v>43.074655999999997</v>
      </c>
      <c r="K1023">
        <f>VLOOKUP(I1023,Key!$A$1:$C$72,3,FALSE)</f>
        <v>-87.889011999999994</v>
      </c>
      <c r="L1023" t="s">
        <v>63</v>
      </c>
      <c r="M1023">
        <f>VLOOKUP(L1023,Key!$A$1:$C$72,2,FALSE)</f>
        <v>43.078530000000001</v>
      </c>
      <c r="N1023">
        <f>VLOOKUP(L1023,Key!$A$1:$C$72,3,FALSE)</f>
        <v>-87.882620000000003</v>
      </c>
      <c r="O1023">
        <v>6</v>
      </c>
      <c r="P1023">
        <v>0</v>
      </c>
      <c r="Q1023">
        <v>0.9</v>
      </c>
      <c r="R1023">
        <v>0.9</v>
      </c>
      <c r="S1023">
        <v>36</v>
      </c>
      <c r="T1023">
        <f t="shared" si="143"/>
        <v>-1</v>
      </c>
      <c r="U1023" s="1">
        <v>42796</v>
      </c>
      <c r="V1023" s="3">
        <f t="shared" si="137"/>
        <v>42795</v>
      </c>
      <c r="W1023" s="4">
        <f t="shared" si="144"/>
        <v>42796</v>
      </c>
      <c r="X1023" s="1" t="str">
        <f t="shared" si="138"/>
        <v>Thursday</v>
      </c>
      <c r="Y1023" s="2">
        <v>0.781712962962963</v>
      </c>
      <c r="Z1023" s="2">
        <f t="shared" si="139"/>
        <v>0.79166666666666663</v>
      </c>
      <c r="AA1023">
        <f>1</f>
        <v>1</v>
      </c>
      <c r="AB1023" s="1">
        <v>42796</v>
      </c>
      <c r="AC1023" s="3">
        <f t="shared" si="140"/>
        <v>42795</v>
      </c>
      <c r="AD1023" s="4">
        <f t="shared" si="145"/>
        <v>42796</v>
      </c>
      <c r="AE1023" s="1" t="str">
        <f t="shared" si="141"/>
        <v>Thursday</v>
      </c>
      <c r="AF1023" s="2">
        <v>0.7858680555555555</v>
      </c>
      <c r="AG1023" s="2">
        <f t="shared" si="142"/>
        <v>0.79166666666666663</v>
      </c>
      <c r="AH1023" t="s">
        <v>27</v>
      </c>
    </row>
    <row r="1024" spans="1:34" x14ac:dyDescent="0.25">
      <c r="A1024">
        <v>825934</v>
      </c>
      <c r="B1024" t="s">
        <v>20</v>
      </c>
      <c r="C1024" t="s">
        <v>28</v>
      </c>
      <c r="D1024" t="s">
        <v>22</v>
      </c>
      <c r="E1024">
        <v>53208</v>
      </c>
      <c r="F1024" t="s">
        <v>23</v>
      </c>
      <c r="G1024" t="s">
        <v>24</v>
      </c>
      <c r="H1024">
        <v>22</v>
      </c>
      <c r="I1024" t="s">
        <v>54</v>
      </c>
      <c r="J1024">
        <f>VLOOKUP(I1024,Key!$A$1:$C$72,2,FALSE)</f>
        <v>43.046570000000003</v>
      </c>
      <c r="K1024">
        <f>VLOOKUP(I1024,Key!$A$1:$C$72,3,FALSE)</f>
        <v>-87.908720000000002</v>
      </c>
      <c r="L1024" t="s">
        <v>29</v>
      </c>
      <c r="M1024">
        <f>VLOOKUP(L1024,Key!$A$1:$C$72,2,FALSE)</f>
        <v>43.042490000000001</v>
      </c>
      <c r="N1024">
        <f>VLOOKUP(L1024,Key!$A$1:$C$72,3,FALSE)</f>
        <v>-87.909959999999998</v>
      </c>
      <c r="O1024">
        <v>3</v>
      </c>
      <c r="P1024">
        <v>0</v>
      </c>
      <c r="Q1024">
        <v>0.5</v>
      </c>
      <c r="R1024">
        <v>0.4</v>
      </c>
      <c r="S1024">
        <v>18</v>
      </c>
      <c r="T1024">
        <f t="shared" si="143"/>
        <v>-1</v>
      </c>
      <c r="U1024" s="1">
        <v>42797</v>
      </c>
      <c r="V1024" s="3">
        <f t="shared" si="137"/>
        <v>42795</v>
      </c>
      <c r="W1024" s="4">
        <f t="shared" si="144"/>
        <v>42797</v>
      </c>
      <c r="X1024" s="1" t="str">
        <f t="shared" si="138"/>
        <v>Friday</v>
      </c>
      <c r="Y1024" s="2">
        <v>0.30949074074074073</v>
      </c>
      <c r="Z1024" s="2">
        <f t="shared" si="139"/>
        <v>0.29166666666666663</v>
      </c>
      <c r="AA1024">
        <f>1</f>
        <v>1</v>
      </c>
      <c r="AB1024" s="1">
        <v>42797</v>
      </c>
      <c r="AC1024" s="3">
        <f t="shared" si="140"/>
        <v>42795</v>
      </c>
      <c r="AD1024" s="4">
        <f t="shared" si="145"/>
        <v>42797</v>
      </c>
      <c r="AE1024" s="1" t="str">
        <f t="shared" si="141"/>
        <v>Friday</v>
      </c>
      <c r="AF1024" s="2">
        <v>0.3117361111111111</v>
      </c>
      <c r="AG1024" s="2">
        <f t="shared" si="142"/>
        <v>0.29166666666666663</v>
      </c>
      <c r="AH1024" t="s">
        <v>27</v>
      </c>
    </row>
    <row r="1025" spans="1:34" x14ac:dyDescent="0.25">
      <c r="A1025">
        <v>1407702</v>
      </c>
      <c r="B1025" t="s">
        <v>20</v>
      </c>
      <c r="C1025" t="s">
        <v>28</v>
      </c>
      <c r="D1025" t="s">
        <v>22</v>
      </c>
      <c r="E1025">
        <v>53202</v>
      </c>
      <c r="F1025" t="s">
        <v>23</v>
      </c>
      <c r="G1025" t="s">
        <v>24</v>
      </c>
      <c r="H1025">
        <v>99</v>
      </c>
      <c r="I1025" t="s">
        <v>77</v>
      </c>
      <c r="J1025">
        <f>VLOOKUP(I1025,Key!$A$1:$C$72,2,FALSE)</f>
        <v>43.074655999999997</v>
      </c>
      <c r="K1025">
        <f>VLOOKUP(I1025,Key!$A$1:$C$72,3,FALSE)</f>
        <v>-87.889011999999994</v>
      </c>
      <c r="L1025" t="s">
        <v>77</v>
      </c>
      <c r="M1025">
        <f>VLOOKUP(L1025,Key!$A$1:$C$72,2,FALSE)</f>
        <v>43.074655999999997</v>
      </c>
      <c r="N1025">
        <f>VLOOKUP(L1025,Key!$A$1:$C$72,3,FALSE)</f>
        <v>-87.889011999999994</v>
      </c>
      <c r="O1025">
        <v>17</v>
      </c>
      <c r="P1025">
        <v>0</v>
      </c>
      <c r="Q1025">
        <v>2.6</v>
      </c>
      <c r="R1025">
        <v>2.4</v>
      </c>
      <c r="S1025">
        <v>102</v>
      </c>
      <c r="T1025">
        <f t="shared" si="143"/>
        <v>-1</v>
      </c>
      <c r="U1025" s="1">
        <v>42797</v>
      </c>
      <c r="V1025" s="3">
        <f t="shared" si="137"/>
        <v>42795</v>
      </c>
      <c r="W1025" s="4">
        <f t="shared" si="144"/>
        <v>42797</v>
      </c>
      <c r="X1025" s="1" t="str">
        <f t="shared" si="138"/>
        <v>Friday</v>
      </c>
      <c r="Y1025" s="2">
        <v>0.4513888888888889</v>
      </c>
      <c r="Z1025" s="2">
        <f t="shared" si="139"/>
        <v>0.45833333333333331</v>
      </c>
      <c r="AA1025">
        <f>1</f>
        <v>1</v>
      </c>
      <c r="AB1025" s="1">
        <v>42797</v>
      </c>
      <c r="AC1025" s="3">
        <f t="shared" si="140"/>
        <v>42795</v>
      </c>
      <c r="AD1025" s="4">
        <f t="shared" si="145"/>
        <v>42797</v>
      </c>
      <c r="AE1025" s="1" t="str">
        <f t="shared" si="141"/>
        <v>Friday</v>
      </c>
      <c r="AF1025" s="2">
        <v>0.46380787037037036</v>
      </c>
      <c r="AG1025" s="2">
        <f t="shared" si="142"/>
        <v>0.45833333333333331</v>
      </c>
      <c r="AH1025" t="s">
        <v>35</v>
      </c>
    </row>
    <row r="1026" spans="1:34" x14ac:dyDescent="0.25">
      <c r="A1026">
        <v>1215751</v>
      </c>
      <c r="B1026" t="s">
        <v>20</v>
      </c>
      <c r="C1026" t="s">
        <v>95</v>
      </c>
      <c r="D1026" t="s">
        <v>22</v>
      </c>
      <c r="E1026">
        <v>53212</v>
      </c>
      <c r="F1026" t="s">
        <v>23</v>
      </c>
      <c r="G1026" t="s">
        <v>96</v>
      </c>
      <c r="H1026">
        <v>96</v>
      </c>
      <c r="I1026" t="s">
        <v>67</v>
      </c>
      <c r="J1026">
        <f>VLOOKUP(I1026,Key!$A$1:$C$72,2,FALSE)</f>
        <v>43.074890000000003</v>
      </c>
      <c r="K1026">
        <f>VLOOKUP(I1026,Key!$A$1:$C$72,3,FALSE)</f>
        <v>-87.882810000000006</v>
      </c>
      <c r="L1026" t="s">
        <v>67</v>
      </c>
      <c r="M1026">
        <f>VLOOKUP(L1026,Key!$A$1:$C$72,2,FALSE)</f>
        <v>43.074890000000003</v>
      </c>
      <c r="N1026">
        <f>VLOOKUP(L1026,Key!$A$1:$C$72,3,FALSE)</f>
        <v>-87.882810000000006</v>
      </c>
      <c r="O1026">
        <v>41</v>
      </c>
      <c r="P1026">
        <v>0</v>
      </c>
      <c r="Q1026">
        <v>6.2</v>
      </c>
      <c r="R1026">
        <v>5.8</v>
      </c>
      <c r="S1026">
        <v>246</v>
      </c>
      <c r="T1026">
        <f t="shared" si="143"/>
        <v>-1</v>
      </c>
      <c r="U1026" s="1">
        <v>42797</v>
      </c>
      <c r="V1026" s="3">
        <f t="shared" ref="V1026:V1089" si="146">DATE(YEAR(U1026), MONTH(U1026), 1)</f>
        <v>42795</v>
      </c>
      <c r="W1026" s="4">
        <f t="shared" si="144"/>
        <v>42797</v>
      </c>
      <c r="X1026" s="1" t="str">
        <f t="shared" ref="X1026:X1089" si="147">TEXT(W1026,"dddd")</f>
        <v>Friday</v>
      </c>
      <c r="Y1026" s="2">
        <v>0.47490740740740739</v>
      </c>
      <c r="Z1026" s="2">
        <f t="shared" ref="Z1026:Z1089" si="148">MROUND(Y1026, "1:00")</f>
        <v>0.45833333333333331</v>
      </c>
      <c r="AA1026">
        <f>1</f>
        <v>1</v>
      </c>
      <c r="AB1026" s="1">
        <v>42797</v>
      </c>
      <c r="AC1026" s="3">
        <f t="shared" ref="AC1026:AC1089" si="149">DATE(YEAR(AB1026), MONTH(AB1026), 1)</f>
        <v>42795</v>
      </c>
      <c r="AD1026" s="4">
        <f t="shared" si="145"/>
        <v>42797</v>
      </c>
      <c r="AE1026" s="1" t="str">
        <f t="shared" ref="AE1026:AE1089" si="150">TEXT(AD1026,"dddd")</f>
        <v>Friday</v>
      </c>
      <c r="AF1026" s="2">
        <v>0.50321759259259258</v>
      </c>
      <c r="AG1026" s="2">
        <f t="shared" ref="AG1026:AG1089" si="151">MROUND(AF1026, "1:00")</f>
        <v>0.5</v>
      </c>
      <c r="AH1026" t="s">
        <v>35</v>
      </c>
    </row>
    <row r="1027" spans="1:34" x14ac:dyDescent="0.25">
      <c r="A1027">
        <v>1260485</v>
      </c>
      <c r="B1027" t="s">
        <v>20</v>
      </c>
      <c r="C1027" t="s">
        <v>101</v>
      </c>
      <c r="D1027" t="s">
        <v>22</v>
      </c>
      <c r="E1027">
        <v>53211</v>
      </c>
      <c r="F1027" t="s">
        <v>23</v>
      </c>
      <c r="G1027" t="s">
        <v>24</v>
      </c>
      <c r="H1027">
        <v>5544</v>
      </c>
      <c r="I1027" t="s">
        <v>32</v>
      </c>
      <c r="J1027">
        <f>VLOOKUP(I1027,Key!$A$1:$C$72,2,FALSE)</f>
        <v>43.038719999999998</v>
      </c>
      <c r="K1027">
        <f>VLOOKUP(I1027,Key!$A$1:$C$72,3,FALSE)</f>
        <v>-87.905339999999995</v>
      </c>
      <c r="L1027" t="s">
        <v>43</v>
      </c>
      <c r="M1027">
        <f>VLOOKUP(L1027,Key!$A$1:$C$72,2,FALSE)</f>
        <v>43.03886</v>
      </c>
      <c r="N1027">
        <f>VLOOKUP(L1027,Key!$A$1:$C$72,3,FALSE)</f>
        <v>-87.902720000000002</v>
      </c>
      <c r="O1027">
        <v>2</v>
      </c>
      <c r="P1027">
        <v>0</v>
      </c>
      <c r="Q1027">
        <v>0.3</v>
      </c>
      <c r="R1027">
        <v>0.3</v>
      </c>
      <c r="S1027">
        <v>12</v>
      </c>
      <c r="T1027">
        <f t="shared" ref="T1027:T1090" si="152">-1</f>
        <v>-1</v>
      </c>
      <c r="U1027" s="1">
        <v>42797</v>
      </c>
      <c r="V1027" s="3">
        <f t="shared" si="146"/>
        <v>42795</v>
      </c>
      <c r="W1027" s="4">
        <f t="shared" ref="W1027:W1090" si="153">U1027</f>
        <v>42797</v>
      </c>
      <c r="X1027" s="1" t="str">
        <f t="shared" si="147"/>
        <v>Friday</v>
      </c>
      <c r="Y1027" s="2">
        <v>0.55993055555555549</v>
      </c>
      <c r="Z1027" s="2">
        <f t="shared" si="148"/>
        <v>0.54166666666666663</v>
      </c>
      <c r="AA1027">
        <f>1</f>
        <v>1</v>
      </c>
      <c r="AB1027" s="1">
        <v>42797</v>
      </c>
      <c r="AC1027" s="3">
        <f t="shared" si="149"/>
        <v>42795</v>
      </c>
      <c r="AD1027" s="4">
        <f t="shared" ref="AD1027:AD1090" si="154">AB1027</f>
        <v>42797</v>
      </c>
      <c r="AE1027" s="1" t="str">
        <f t="shared" si="150"/>
        <v>Friday</v>
      </c>
      <c r="AF1027" s="2">
        <v>0.56144675925925924</v>
      </c>
      <c r="AG1027" s="2">
        <f t="shared" si="151"/>
        <v>0.54166666666666663</v>
      </c>
      <c r="AH1027" t="s">
        <v>27</v>
      </c>
    </row>
    <row r="1028" spans="1:34" x14ac:dyDescent="0.25">
      <c r="A1028">
        <v>1391757</v>
      </c>
      <c r="B1028" t="s">
        <v>20</v>
      </c>
      <c r="C1028" t="s">
        <v>28</v>
      </c>
      <c r="D1028" t="s">
        <v>22</v>
      </c>
      <c r="E1028">
        <v>53211</v>
      </c>
      <c r="F1028" t="s">
        <v>23</v>
      </c>
      <c r="G1028" t="s">
        <v>24</v>
      </c>
      <c r="H1028">
        <v>33</v>
      </c>
      <c r="I1028" t="s">
        <v>29</v>
      </c>
      <c r="J1028">
        <f>VLOOKUP(I1028,Key!$A$1:$C$72,2,FALSE)</f>
        <v>43.042490000000001</v>
      </c>
      <c r="K1028">
        <f>VLOOKUP(I1028,Key!$A$1:$C$72,3,FALSE)</f>
        <v>-87.909959999999998</v>
      </c>
      <c r="L1028" t="s">
        <v>29</v>
      </c>
      <c r="M1028">
        <f>VLOOKUP(L1028,Key!$A$1:$C$72,2,FALSE)</f>
        <v>43.042490000000001</v>
      </c>
      <c r="N1028">
        <f>VLOOKUP(L1028,Key!$A$1:$C$72,3,FALSE)</f>
        <v>-87.909959999999998</v>
      </c>
      <c r="O1028">
        <v>44</v>
      </c>
      <c r="P1028">
        <v>0</v>
      </c>
      <c r="Q1028">
        <v>6.6</v>
      </c>
      <c r="R1028">
        <v>6.3</v>
      </c>
      <c r="S1028">
        <v>264</v>
      </c>
      <c r="T1028">
        <f t="shared" si="152"/>
        <v>-1</v>
      </c>
      <c r="U1028" s="1">
        <v>42797</v>
      </c>
      <c r="V1028" s="3">
        <f t="shared" si="146"/>
        <v>42795</v>
      </c>
      <c r="W1028" s="4">
        <f t="shared" si="153"/>
        <v>42797</v>
      </c>
      <c r="X1028" s="1" t="str">
        <f t="shared" si="147"/>
        <v>Friday</v>
      </c>
      <c r="Y1028" s="2">
        <v>0.74738425925925922</v>
      </c>
      <c r="Z1028" s="2">
        <f t="shared" si="148"/>
        <v>0.75</v>
      </c>
      <c r="AA1028">
        <f>1</f>
        <v>1</v>
      </c>
      <c r="AB1028" s="1">
        <v>42797</v>
      </c>
      <c r="AC1028" s="3">
        <f t="shared" si="149"/>
        <v>42795</v>
      </c>
      <c r="AD1028" s="4">
        <f t="shared" si="154"/>
        <v>42797</v>
      </c>
      <c r="AE1028" s="1" t="str">
        <f t="shared" si="150"/>
        <v>Friday</v>
      </c>
      <c r="AF1028" s="2">
        <v>0.77807870370370369</v>
      </c>
      <c r="AG1028" s="2">
        <f t="shared" si="151"/>
        <v>0.79166666666666663</v>
      </c>
      <c r="AH1028" t="s">
        <v>35</v>
      </c>
    </row>
    <row r="1029" spans="1:34" x14ac:dyDescent="0.25">
      <c r="A1029">
        <v>825934</v>
      </c>
      <c r="B1029" t="s">
        <v>20</v>
      </c>
      <c r="C1029" t="s">
        <v>28</v>
      </c>
      <c r="D1029" t="s">
        <v>22</v>
      </c>
      <c r="E1029">
        <v>53208</v>
      </c>
      <c r="F1029" t="s">
        <v>23</v>
      </c>
      <c r="G1029" t="s">
        <v>24</v>
      </c>
      <c r="H1029">
        <v>22</v>
      </c>
      <c r="I1029" t="s">
        <v>29</v>
      </c>
      <c r="J1029">
        <f>VLOOKUP(I1029,Key!$A$1:$C$72,2,FALSE)</f>
        <v>43.042490000000001</v>
      </c>
      <c r="K1029">
        <f>VLOOKUP(I1029,Key!$A$1:$C$72,3,FALSE)</f>
        <v>-87.909959999999998</v>
      </c>
      <c r="L1029" t="s">
        <v>54</v>
      </c>
      <c r="M1029">
        <f>VLOOKUP(L1029,Key!$A$1:$C$72,2,FALSE)</f>
        <v>43.046570000000003</v>
      </c>
      <c r="N1029">
        <f>VLOOKUP(L1029,Key!$A$1:$C$72,3,FALSE)</f>
        <v>-87.908720000000002</v>
      </c>
      <c r="O1029">
        <v>5</v>
      </c>
      <c r="P1029">
        <v>0</v>
      </c>
      <c r="Q1029">
        <v>0.8</v>
      </c>
      <c r="R1029">
        <v>0.7</v>
      </c>
      <c r="S1029">
        <v>30</v>
      </c>
      <c r="T1029">
        <f t="shared" si="152"/>
        <v>-1</v>
      </c>
      <c r="U1029" s="1">
        <v>42797</v>
      </c>
      <c r="V1029" s="3">
        <f t="shared" si="146"/>
        <v>42795</v>
      </c>
      <c r="W1029" s="4">
        <f t="shared" si="153"/>
        <v>42797</v>
      </c>
      <c r="X1029" s="1" t="str">
        <f t="shared" si="147"/>
        <v>Friday</v>
      </c>
      <c r="Y1029" s="2">
        <v>0.7663888888888889</v>
      </c>
      <c r="Z1029" s="2">
        <f t="shared" si="148"/>
        <v>0.75</v>
      </c>
      <c r="AA1029">
        <f>1</f>
        <v>1</v>
      </c>
      <c r="AB1029" s="1">
        <v>42797</v>
      </c>
      <c r="AC1029" s="3">
        <f t="shared" si="149"/>
        <v>42795</v>
      </c>
      <c r="AD1029" s="4">
        <f t="shared" si="154"/>
        <v>42797</v>
      </c>
      <c r="AE1029" s="1" t="str">
        <f t="shared" si="150"/>
        <v>Friday</v>
      </c>
      <c r="AF1029" s="2">
        <v>0.76991898148148152</v>
      </c>
      <c r="AG1029" s="2">
        <f t="shared" si="151"/>
        <v>0.75</v>
      </c>
      <c r="AH1029" t="s">
        <v>27</v>
      </c>
    </row>
    <row r="1030" spans="1:34" x14ac:dyDescent="0.25">
      <c r="A1030">
        <v>1196023</v>
      </c>
      <c r="B1030" t="s">
        <v>20</v>
      </c>
      <c r="C1030" t="s">
        <v>28</v>
      </c>
      <c r="D1030" t="s">
        <v>22</v>
      </c>
      <c r="E1030">
        <v>53202</v>
      </c>
      <c r="F1030" t="s">
        <v>23</v>
      </c>
      <c r="G1030" t="s">
        <v>96</v>
      </c>
      <c r="H1030">
        <v>47</v>
      </c>
      <c r="I1030" t="s">
        <v>60</v>
      </c>
      <c r="J1030">
        <f>VLOOKUP(I1030,Key!$A$1:$C$72,2,FALSE)</f>
        <v>43.066893999999998</v>
      </c>
      <c r="K1030">
        <f>VLOOKUP(I1030,Key!$A$1:$C$72,3,FALSE)</f>
        <v>-87.877936000000005</v>
      </c>
      <c r="L1030" t="s">
        <v>67</v>
      </c>
      <c r="M1030">
        <f>VLOOKUP(L1030,Key!$A$1:$C$72,2,FALSE)</f>
        <v>43.074890000000003</v>
      </c>
      <c r="N1030">
        <f>VLOOKUP(L1030,Key!$A$1:$C$72,3,FALSE)</f>
        <v>-87.882810000000006</v>
      </c>
      <c r="O1030">
        <v>14</v>
      </c>
      <c r="P1030">
        <v>0</v>
      </c>
      <c r="Q1030">
        <v>2.1</v>
      </c>
      <c r="R1030">
        <v>2</v>
      </c>
      <c r="S1030">
        <v>84</v>
      </c>
      <c r="T1030">
        <f t="shared" si="152"/>
        <v>-1</v>
      </c>
      <c r="U1030" s="1">
        <v>42798</v>
      </c>
      <c r="V1030" s="3">
        <f t="shared" si="146"/>
        <v>42795</v>
      </c>
      <c r="W1030" s="4">
        <f t="shared" si="153"/>
        <v>42798</v>
      </c>
      <c r="X1030" s="1" t="str">
        <f t="shared" si="147"/>
        <v>Saturday</v>
      </c>
      <c r="Y1030" s="2">
        <v>0.72548611111111105</v>
      </c>
      <c r="Z1030" s="2">
        <f t="shared" si="148"/>
        <v>0.70833333333333326</v>
      </c>
      <c r="AA1030">
        <f>1</f>
        <v>1</v>
      </c>
      <c r="AB1030" s="1">
        <v>42798</v>
      </c>
      <c r="AC1030" s="3">
        <f t="shared" si="149"/>
        <v>42795</v>
      </c>
      <c r="AD1030" s="4">
        <f t="shared" si="154"/>
        <v>42798</v>
      </c>
      <c r="AE1030" s="1" t="str">
        <f t="shared" si="150"/>
        <v>Saturday</v>
      </c>
      <c r="AF1030" s="2">
        <v>0.7351967592592592</v>
      </c>
      <c r="AG1030" s="2">
        <f t="shared" si="151"/>
        <v>0.75</v>
      </c>
      <c r="AH1030" t="s">
        <v>27</v>
      </c>
    </row>
    <row r="1031" spans="1:34" x14ac:dyDescent="0.25">
      <c r="A1031">
        <v>986622</v>
      </c>
      <c r="B1031" t="s">
        <v>20</v>
      </c>
      <c r="C1031" t="s">
        <v>94</v>
      </c>
      <c r="D1031" t="s">
        <v>46</v>
      </c>
      <c r="E1031">
        <v>60085</v>
      </c>
      <c r="F1031" t="s">
        <v>23</v>
      </c>
      <c r="G1031" t="s">
        <v>24</v>
      </c>
      <c r="H1031">
        <v>11135</v>
      </c>
      <c r="I1031" t="s">
        <v>70</v>
      </c>
      <c r="J1031">
        <f>VLOOKUP(I1031,Key!$A$1:$C$72,2,FALSE)</f>
        <v>43.053040000000003</v>
      </c>
      <c r="K1031">
        <f>VLOOKUP(I1031,Key!$A$1:$C$72,3,FALSE)</f>
        <v>-87.897660000000002</v>
      </c>
      <c r="L1031" t="s">
        <v>44</v>
      </c>
      <c r="M1031">
        <f>VLOOKUP(L1031,Key!$A$1:$C$72,2,FALSE)</f>
        <v>43.045712999999999</v>
      </c>
      <c r="N1031">
        <f>VLOOKUP(L1031,Key!$A$1:$C$72,3,FALSE)</f>
        <v>-87.899756999999994</v>
      </c>
      <c r="O1031">
        <v>6</v>
      </c>
      <c r="P1031">
        <v>0</v>
      </c>
      <c r="Q1031">
        <v>0.9</v>
      </c>
      <c r="R1031">
        <v>0.9</v>
      </c>
      <c r="S1031">
        <v>36</v>
      </c>
      <c r="T1031">
        <f t="shared" si="152"/>
        <v>-1</v>
      </c>
      <c r="U1031" s="1">
        <v>42798</v>
      </c>
      <c r="V1031" s="3">
        <f t="shared" si="146"/>
        <v>42795</v>
      </c>
      <c r="W1031" s="4">
        <f t="shared" si="153"/>
        <v>42798</v>
      </c>
      <c r="X1031" s="1" t="str">
        <f t="shared" si="147"/>
        <v>Saturday</v>
      </c>
      <c r="Y1031" s="2">
        <v>0.73747685185185186</v>
      </c>
      <c r="Z1031" s="2">
        <f t="shared" si="148"/>
        <v>0.75</v>
      </c>
      <c r="AA1031">
        <f>1</f>
        <v>1</v>
      </c>
      <c r="AB1031" s="1">
        <v>42798</v>
      </c>
      <c r="AC1031" s="3">
        <f t="shared" si="149"/>
        <v>42795</v>
      </c>
      <c r="AD1031" s="4">
        <f t="shared" si="154"/>
        <v>42798</v>
      </c>
      <c r="AE1031" s="1" t="str">
        <f t="shared" si="150"/>
        <v>Saturday</v>
      </c>
      <c r="AF1031" s="2">
        <v>0.7412037037037037</v>
      </c>
      <c r="AG1031" s="2">
        <f t="shared" si="151"/>
        <v>0.75</v>
      </c>
      <c r="AH1031" t="s">
        <v>27</v>
      </c>
    </row>
    <row r="1032" spans="1:34" x14ac:dyDescent="0.25">
      <c r="A1032">
        <v>1357250</v>
      </c>
      <c r="B1032" t="s">
        <v>20</v>
      </c>
      <c r="C1032" t="s">
        <v>28</v>
      </c>
      <c r="D1032" t="s">
        <v>22</v>
      </c>
      <c r="E1032">
        <v>53202</v>
      </c>
      <c r="F1032" t="s">
        <v>23</v>
      </c>
      <c r="G1032" t="s">
        <v>24</v>
      </c>
      <c r="H1032">
        <v>11087</v>
      </c>
      <c r="I1032" t="s">
        <v>54</v>
      </c>
      <c r="J1032">
        <f>VLOOKUP(I1032,Key!$A$1:$C$72,2,FALSE)</f>
        <v>43.046570000000003</v>
      </c>
      <c r="K1032">
        <f>VLOOKUP(I1032,Key!$A$1:$C$72,3,FALSE)</f>
        <v>-87.908720000000002</v>
      </c>
      <c r="L1032" t="s">
        <v>69</v>
      </c>
      <c r="M1032">
        <f>VLOOKUP(L1032,Key!$A$1:$C$72,2,FALSE)</f>
        <v>43.048200000000001</v>
      </c>
      <c r="N1032">
        <f>VLOOKUP(L1032,Key!$A$1:$C$72,3,FALSE)</f>
        <v>-87.900859999999994</v>
      </c>
      <c r="O1032">
        <v>5</v>
      </c>
      <c r="P1032">
        <v>0</v>
      </c>
      <c r="Q1032">
        <v>0.8</v>
      </c>
      <c r="R1032">
        <v>0.7</v>
      </c>
      <c r="S1032">
        <v>30</v>
      </c>
      <c r="T1032">
        <f t="shared" si="152"/>
        <v>-1</v>
      </c>
      <c r="U1032" s="1">
        <v>42798</v>
      </c>
      <c r="V1032" s="3">
        <f t="shared" si="146"/>
        <v>42795</v>
      </c>
      <c r="W1032" s="4">
        <f t="shared" si="153"/>
        <v>42798</v>
      </c>
      <c r="X1032" s="1" t="str">
        <f t="shared" si="147"/>
        <v>Saturday</v>
      </c>
      <c r="Y1032" s="2">
        <v>0.90285879629629628</v>
      </c>
      <c r="Z1032" s="2">
        <f t="shared" si="148"/>
        <v>0.91666666666666663</v>
      </c>
      <c r="AA1032">
        <f>1</f>
        <v>1</v>
      </c>
      <c r="AB1032" s="1">
        <v>42798</v>
      </c>
      <c r="AC1032" s="3">
        <f t="shared" si="149"/>
        <v>42795</v>
      </c>
      <c r="AD1032" s="4">
        <f t="shared" si="154"/>
        <v>42798</v>
      </c>
      <c r="AE1032" s="1" t="str">
        <f t="shared" si="150"/>
        <v>Saturday</v>
      </c>
      <c r="AF1032" s="2">
        <v>0.90660879629629632</v>
      </c>
      <c r="AG1032" s="2">
        <f t="shared" si="151"/>
        <v>0.91666666666666663</v>
      </c>
      <c r="AH1032" t="s">
        <v>27</v>
      </c>
    </row>
    <row r="1033" spans="1:34" x14ac:dyDescent="0.25">
      <c r="A1033">
        <v>1250902</v>
      </c>
      <c r="B1033" t="s">
        <v>20</v>
      </c>
      <c r="C1033" t="s">
        <v>21</v>
      </c>
      <c r="D1033" t="s">
        <v>22</v>
      </c>
      <c r="E1033">
        <v>53213</v>
      </c>
      <c r="F1033" t="s">
        <v>23</v>
      </c>
      <c r="G1033" t="s">
        <v>96</v>
      </c>
      <c r="H1033">
        <v>5446</v>
      </c>
      <c r="I1033" t="s">
        <v>81</v>
      </c>
      <c r="J1033">
        <f>VLOOKUP(I1033,Key!$A$1:$C$72,2,FALSE)</f>
        <v>43.06033</v>
      </c>
      <c r="K1033">
        <f>VLOOKUP(I1033,Key!$A$1:$C$72,3,FALSE)</f>
        <v>-87.89546</v>
      </c>
      <c r="L1033" t="s">
        <v>78</v>
      </c>
      <c r="M1033">
        <f>VLOOKUP(L1033,Key!$A$1:$C$72,2,FALSE)</f>
        <v>43.060250000000003</v>
      </c>
      <c r="N1033">
        <f>VLOOKUP(L1033,Key!$A$1:$C$72,3,FALSE)</f>
        <v>-87.892169999999993</v>
      </c>
      <c r="O1033">
        <v>1</v>
      </c>
      <c r="P1033">
        <v>0</v>
      </c>
      <c r="Q1033">
        <v>0.2</v>
      </c>
      <c r="R1033">
        <v>0.1</v>
      </c>
      <c r="S1033">
        <v>6</v>
      </c>
      <c r="T1033">
        <f t="shared" si="152"/>
        <v>-1</v>
      </c>
      <c r="U1033" s="1">
        <v>42798</v>
      </c>
      <c r="V1033" s="3">
        <f t="shared" si="146"/>
        <v>42795</v>
      </c>
      <c r="W1033" s="4">
        <f t="shared" si="153"/>
        <v>42798</v>
      </c>
      <c r="X1033" s="1" t="str">
        <f t="shared" si="147"/>
        <v>Saturday</v>
      </c>
      <c r="Y1033" s="2">
        <v>0.91901620370370374</v>
      </c>
      <c r="Z1033" s="2">
        <f t="shared" si="148"/>
        <v>0.91666666666666663</v>
      </c>
      <c r="AA1033">
        <f>1</f>
        <v>1</v>
      </c>
      <c r="AB1033" s="1">
        <v>42798</v>
      </c>
      <c r="AC1033" s="3">
        <f t="shared" si="149"/>
        <v>42795</v>
      </c>
      <c r="AD1033" s="4">
        <f t="shared" si="154"/>
        <v>42798</v>
      </c>
      <c r="AE1033" s="1" t="str">
        <f t="shared" si="150"/>
        <v>Saturday</v>
      </c>
      <c r="AF1033" s="2">
        <v>0.91989583333333336</v>
      </c>
      <c r="AG1033" s="2">
        <f t="shared" si="151"/>
        <v>0.91666666666666663</v>
      </c>
      <c r="AH1033" t="s">
        <v>27</v>
      </c>
    </row>
    <row r="1034" spans="1:34" x14ac:dyDescent="0.25">
      <c r="A1034">
        <v>1351368</v>
      </c>
      <c r="B1034" t="s">
        <v>20</v>
      </c>
      <c r="C1034" t="s">
        <v>28</v>
      </c>
      <c r="D1034" t="s">
        <v>22</v>
      </c>
      <c r="E1034">
        <v>53202</v>
      </c>
      <c r="F1034" t="s">
        <v>23</v>
      </c>
      <c r="G1034" t="s">
        <v>24</v>
      </c>
      <c r="H1034">
        <v>989</v>
      </c>
      <c r="I1034" t="s">
        <v>69</v>
      </c>
      <c r="J1034">
        <f>VLOOKUP(I1034,Key!$A$1:$C$72,2,FALSE)</f>
        <v>43.048200000000001</v>
      </c>
      <c r="K1034">
        <f>VLOOKUP(I1034,Key!$A$1:$C$72,3,FALSE)</f>
        <v>-87.900859999999994</v>
      </c>
      <c r="L1034" t="s">
        <v>80</v>
      </c>
      <c r="M1034">
        <f>VLOOKUP(L1034,Key!$A$1:$C$72,2,FALSE)</f>
        <v>43.052460000000004</v>
      </c>
      <c r="N1034">
        <f>VLOOKUP(L1034,Key!$A$1:$C$72,3,FALSE)</f>
        <v>-87.891000000000005</v>
      </c>
      <c r="O1034">
        <v>8</v>
      </c>
      <c r="P1034">
        <v>0</v>
      </c>
      <c r="Q1034">
        <v>1.2</v>
      </c>
      <c r="R1034">
        <v>1.1000000000000001</v>
      </c>
      <c r="S1034">
        <v>48</v>
      </c>
      <c r="T1034">
        <f t="shared" si="152"/>
        <v>-1</v>
      </c>
      <c r="U1034" s="1">
        <v>42798</v>
      </c>
      <c r="V1034" s="3">
        <f t="shared" si="146"/>
        <v>42795</v>
      </c>
      <c r="W1034" s="4">
        <f t="shared" si="153"/>
        <v>42798</v>
      </c>
      <c r="X1034" s="1" t="str">
        <f t="shared" si="147"/>
        <v>Saturday</v>
      </c>
      <c r="Y1034" s="2">
        <v>0.93106481481481485</v>
      </c>
      <c r="Z1034" s="2">
        <f t="shared" si="148"/>
        <v>0.91666666666666663</v>
      </c>
      <c r="AA1034">
        <f>1</f>
        <v>1</v>
      </c>
      <c r="AB1034" s="1">
        <v>42798</v>
      </c>
      <c r="AC1034" s="3">
        <f t="shared" si="149"/>
        <v>42795</v>
      </c>
      <c r="AD1034" s="4">
        <f t="shared" si="154"/>
        <v>42798</v>
      </c>
      <c r="AE1034" s="1" t="str">
        <f t="shared" si="150"/>
        <v>Saturday</v>
      </c>
      <c r="AF1034" s="2">
        <v>0.93620370370370365</v>
      </c>
      <c r="AG1034" s="2">
        <f t="shared" si="151"/>
        <v>0.91666666666666663</v>
      </c>
      <c r="AH1034" t="s">
        <v>27</v>
      </c>
    </row>
    <row r="1035" spans="1:34" x14ac:dyDescent="0.25">
      <c r="A1035">
        <v>1360169</v>
      </c>
      <c r="B1035" t="s">
        <v>20</v>
      </c>
      <c r="C1035" t="s">
        <v>105</v>
      </c>
      <c r="D1035" t="s">
        <v>22</v>
      </c>
      <c r="E1035">
        <v>53121</v>
      </c>
      <c r="F1035" t="s">
        <v>23</v>
      </c>
      <c r="G1035" t="s">
        <v>24</v>
      </c>
      <c r="H1035">
        <v>228</v>
      </c>
      <c r="I1035" t="s">
        <v>81</v>
      </c>
      <c r="J1035">
        <f>VLOOKUP(I1035,Key!$A$1:$C$72,2,FALSE)</f>
        <v>43.06033</v>
      </c>
      <c r="K1035">
        <f>VLOOKUP(I1035,Key!$A$1:$C$72,3,FALSE)</f>
        <v>-87.89546</v>
      </c>
      <c r="L1035" t="s">
        <v>78</v>
      </c>
      <c r="M1035">
        <f>VLOOKUP(L1035,Key!$A$1:$C$72,2,FALSE)</f>
        <v>43.060250000000003</v>
      </c>
      <c r="N1035">
        <f>VLOOKUP(L1035,Key!$A$1:$C$72,3,FALSE)</f>
        <v>-87.892169999999993</v>
      </c>
      <c r="O1035">
        <v>1</v>
      </c>
      <c r="P1035">
        <v>0</v>
      </c>
      <c r="Q1035">
        <v>0.2</v>
      </c>
      <c r="R1035">
        <v>0.1</v>
      </c>
      <c r="S1035">
        <v>6</v>
      </c>
      <c r="T1035">
        <f t="shared" si="152"/>
        <v>-1</v>
      </c>
      <c r="U1035" s="1">
        <v>42799</v>
      </c>
      <c r="V1035" s="3">
        <f t="shared" si="146"/>
        <v>42795</v>
      </c>
      <c r="W1035" s="4">
        <f t="shared" si="153"/>
        <v>42799</v>
      </c>
      <c r="X1035" s="1" t="str">
        <f t="shared" si="147"/>
        <v>Sunday</v>
      </c>
      <c r="Y1035" s="2">
        <v>8.4525462962962969E-2</v>
      </c>
      <c r="Z1035" s="2">
        <f t="shared" si="148"/>
        <v>8.3333333333333329E-2</v>
      </c>
      <c r="AA1035">
        <f>1</f>
        <v>1</v>
      </c>
      <c r="AB1035" s="1">
        <v>42799</v>
      </c>
      <c r="AC1035" s="3">
        <f t="shared" si="149"/>
        <v>42795</v>
      </c>
      <c r="AD1035" s="4">
        <f t="shared" si="154"/>
        <v>42799</v>
      </c>
      <c r="AE1035" s="1" t="str">
        <f t="shared" si="150"/>
        <v>Sunday</v>
      </c>
      <c r="AF1035" s="2">
        <v>8.5381944444444455E-2</v>
      </c>
      <c r="AG1035" s="2">
        <f t="shared" si="151"/>
        <v>8.3333333333333329E-2</v>
      </c>
      <c r="AH1035" t="s">
        <v>27</v>
      </c>
    </row>
    <row r="1036" spans="1:34" x14ac:dyDescent="0.25">
      <c r="A1036">
        <v>1154367</v>
      </c>
      <c r="B1036" t="s">
        <v>20</v>
      </c>
      <c r="C1036" t="s">
        <v>28</v>
      </c>
      <c r="D1036" t="s">
        <v>22</v>
      </c>
      <c r="E1036">
        <v>53202</v>
      </c>
      <c r="F1036" t="s">
        <v>23</v>
      </c>
      <c r="G1036" t="s">
        <v>24</v>
      </c>
      <c r="H1036">
        <v>5518</v>
      </c>
      <c r="I1036" t="s">
        <v>54</v>
      </c>
      <c r="J1036">
        <f>VLOOKUP(I1036,Key!$A$1:$C$72,2,FALSE)</f>
        <v>43.046570000000003</v>
      </c>
      <c r="K1036">
        <f>VLOOKUP(I1036,Key!$A$1:$C$72,3,FALSE)</f>
        <v>-87.908720000000002</v>
      </c>
      <c r="L1036" t="s">
        <v>29</v>
      </c>
      <c r="M1036">
        <f>VLOOKUP(L1036,Key!$A$1:$C$72,2,FALSE)</f>
        <v>43.042490000000001</v>
      </c>
      <c r="N1036">
        <f>VLOOKUP(L1036,Key!$A$1:$C$72,3,FALSE)</f>
        <v>-87.909959999999998</v>
      </c>
      <c r="O1036">
        <v>5</v>
      </c>
      <c r="P1036">
        <v>0</v>
      </c>
      <c r="Q1036">
        <v>0.8</v>
      </c>
      <c r="R1036">
        <v>0.7</v>
      </c>
      <c r="S1036">
        <v>30</v>
      </c>
      <c r="T1036">
        <f t="shared" si="152"/>
        <v>-1</v>
      </c>
      <c r="U1036" s="1">
        <v>42799</v>
      </c>
      <c r="V1036" s="3">
        <f t="shared" si="146"/>
        <v>42795</v>
      </c>
      <c r="W1036" s="4">
        <f t="shared" si="153"/>
        <v>42799</v>
      </c>
      <c r="X1036" s="1" t="str">
        <f t="shared" si="147"/>
        <v>Sunday</v>
      </c>
      <c r="Y1036" s="2">
        <v>0.48299768518518515</v>
      </c>
      <c r="Z1036" s="2">
        <f t="shared" si="148"/>
        <v>0.5</v>
      </c>
      <c r="AA1036">
        <f>1</f>
        <v>1</v>
      </c>
      <c r="AB1036" s="1">
        <v>42799</v>
      </c>
      <c r="AC1036" s="3">
        <f t="shared" si="149"/>
        <v>42795</v>
      </c>
      <c r="AD1036" s="4">
        <f t="shared" si="154"/>
        <v>42799</v>
      </c>
      <c r="AE1036" s="1" t="str">
        <f t="shared" si="150"/>
        <v>Sunday</v>
      </c>
      <c r="AF1036" s="2">
        <v>0.48640046296296297</v>
      </c>
      <c r="AG1036" s="2">
        <f t="shared" si="151"/>
        <v>0.5</v>
      </c>
      <c r="AH1036" t="s">
        <v>27</v>
      </c>
    </row>
    <row r="1037" spans="1:34" x14ac:dyDescent="0.25">
      <c r="A1037">
        <v>1527517</v>
      </c>
      <c r="B1037" t="s">
        <v>20</v>
      </c>
      <c r="C1037" t="s">
        <v>28</v>
      </c>
      <c r="D1037" t="s">
        <v>22</v>
      </c>
      <c r="E1037">
        <v>53202</v>
      </c>
      <c r="F1037" t="s">
        <v>23</v>
      </c>
      <c r="G1037" t="s">
        <v>107</v>
      </c>
      <c r="H1037">
        <v>11115</v>
      </c>
      <c r="I1037" t="s">
        <v>39</v>
      </c>
      <c r="J1037">
        <f>VLOOKUP(I1037,Key!$A$1:$C$72,2,FALSE)</f>
        <v>43.03913</v>
      </c>
      <c r="K1037">
        <f>VLOOKUP(I1037,Key!$A$1:$C$72,3,FALSE)</f>
        <v>-87.916150000000002</v>
      </c>
      <c r="L1037" t="s">
        <v>80</v>
      </c>
      <c r="M1037">
        <f>VLOOKUP(L1037,Key!$A$1:$C$72,2,FALSE)</f>
        <v>43.052460000000004</v>
      </c>
      <c r="N1037">
        <f>VLOOKUP(L1037,Key!$A$1:$C$72,3,FALSE)</f>
        <v>-87.891000000000005</v>
      </c>
      <c r="O1037">
        <v>21</v>
      </c>
      <c r="P1037">
        <v>2</v>
      </c>
      <c r="Q1037">
        <v>3.2</v>
      </c>
      <c r="R1037">
        <v>3</v>
      </c>
      <c r="S1037">
        <v>126</v>
      </c>
      <c r="T1037">
        <f t="shared" si="152"/>
        <v>-1</v>
      </c>
      <c r="U1037" s="1">
        <v>42799</v>
      </c>
      <c r="V1037" s="3">
        <f t="shared" si="146"/>
        <v>42795</v>
      </c>
      <c r="W1037" s="4">
        <f t="shared" si="153"/>
        <v>42799</v>
      </c>
      <c r="X1037" s="1" t="str">
        <f t="shared" si="147"/>
        <v>Sunday</v>
      </c>
      <c r="Y1037" s="2">
        <v>0.61739583333333337</v>
      </c>
      <c r="Z1037" s="2">
        <f t="shared" si="148"/>
        <v>0.625</v>
      </c>
      <c r="AA1037">
        <f>1</f>
        <v>1</v>
      </c>
      <c r="AB1037" s="1">
        <v>42799</v>
      </c>
      <c r="AC1037" s="3">
        <f t="shared" si="149"/>
        <v>42795</v>
      </c>
      <c r="AD1037" s="4">
        <f t="shared" si="154"/>
        <v>42799</v>
      </c>
      <c r="AE1037" s="1" t="str">
        <f t="shared" si="150"/>
        <v>Sunday</v>
      </c>
      <c r="AF1037" s="2">
        <v>0.63262731481481482</v>
      </c>
      <c r="AG1037" s="2">
        <f t="shared" si="151"/>
        <v>0.625</v>
      </c>
      <c r="AH1037" t="s">
        <v>27</v>
      </c>
    </row>
    <row r="1038" spans="1:34" x14ac:dyDescent="0.25">
      <c r="A1038">
        <v>1362171</v>
      </c>
      <c r="B1038" t="s">
        <v>20</v>
      </c>
      <c r="C1038" t="s">
        <v>28</v>
      </c>
      <c r="D1038" t="s">
        <v>22</v>
      </c>
      <c r="E1038">
        <v>53201</v>
      </c>
      <c r="F1038" t="s">
        <v>23</v>
      </c>
      <c r="G1038" t="s">
        <v>24</v>
      </c>
      <c r="H1038">
        <v>13</v>
      </c>
      <c r="I1038" t="s">
        <v>62</v>
      </c>
      <c r="J1038">
        <f>VLOOKUP(I1038,Key!$A$1:$C$72,2,FALSE)</f>
        <v>43.058010000000003</v>
      </c>
      <c r="K1038">
        <f>VLOOKUP(I1038,Key!$A$1:$C$72,3,FALSE)</f>
        <v>-87.877300000000005</v>
      </c>
      <c r="L1038" t="s">
        <v>63</v>
      </c>
      <c r="M1038">
        <f>VLOOKUP(L1038,Key!$A$1:$C$72,2,FALSE)</f>
        <v>43.078530000000001</v>
      </c>
      <c r="N1038">
        <f>VLOOKUP(L1038,Key!$A$1:$C$72,3,FALSE)</f>
        <v>-87.882620000000003</v>
      </c>
      <c r="O1038">
        <v>17</v>
      </c>
      <c r="P1038">
        <v>0</v>
      </c>
      <c r="Q1038">
        <v>2.6</v>
      </c>
      <c r="R1038">
        <v>2.4</v>
      </c>
      <c r="S1038">
        <v>102</v>
      </c>
      <c r="T1038">
        <f t="shared" si="152"/>
        <v>-1</v>
      </c>
      <c r="U1038" s="1">
        <v>42799</v>
      </c>
      <c r="V1038" s="3">
        <f t="shared" si="146"/>
        <v>42795</v>
      </c>
      <c r="W1038" s="4">
        <f t="shared" si="153"/>
        <v>42799</v>
      </c>
      <c r="X1038" s="1" t="str">
        <f t="shared" si="147"/>
        <v>Sunday</v>
      </c>
      <c r="Y1038" s="2">
        <v>0.61762731481481481</v>
      </c>
      <c r="Z1038" s="2">
        <f t="shared" si="148"/>
        <v>0.625</v>
      </c>
      <c r="AA1038">
        <f>1</f>
        <v>1</v>
      </c>
      <c r="AB1038" s="1">
        <v>42799</v>
      </c>
      <c r="AC1038" s="3">
        <f t="shared" si="149"/>
        <v>42795</v>
      </c>
      <c r="AD1038" s="4">
        <f t="shared" si="154"/>
        <v>42799</v>
      </c>
      <c r="AE1038" s="1" t="str">
        <f t="shared" si="150"/>
        <v>Sunday</v>
      </c>
      <c r="AF1038" s="2">
        <v>0.62960648148148146</v>
      </c>
      <c r="AG1038" s="2">
        <f t="shared" si="151"/>
        <v>0.625</v>
      </c>
      <c r="AH1038" t="s">
        <v>27</v>
      </c>
    </row>
    <row r="1039" spans="1:34" x14ac:dyDescent="0.25">
      <c r="A1039">
        <v>1400126</v>
      </c>
      <c r="B1039" t="s">
        <v>20</v>
      </c>
      <c r="C1039" t="s">
        <v>28</v>
      </c>
      <c r="D1039" t="s">
        <v>22</v>
      </c>
      <c r="E1039">
        <v>53211</v>
      </c>
      <c r="F1039" t="s">
        <v>23</v>
      </c>
      <c r="G1039" t="s">
        <v>24</v>
      </c>
      <c r="H1039">
        <v>44</v>
      </c>
      <c r="I1039" t="s">
        <v>60</v>
      </c>
      <c r="J1039">
        <f>VLOOKUP(I1039,Key!$A$1:$C$72,2,FALSE)</f>
        <v>43.066893999999998</v>
      </c>
      <c r="K1039">
        <f>VLOOKUP(I1039,Key!$A$1:$C$72,3,FALSE)</f>
        <v>-87.877936000000005</v>
      </c>
      <c r="L1039" t="s">
        <v>81</v>
      </c>
      <c r="M1039">
        <f>VLOOKUP(L1039,Key!$A$1:$C$72,2,FALSE)</f>
        <v>43.06033</v>
      </c>
      <c r="N1039">
        <f>VLOOKUP(L1039,Key!$A$1:$C$72,3,FALSE)</f>
        <v>-87.89546</v>
      </c>
      <c r="O1039">
        <v>7</v>
      </c>
      <c r="P1039">
        <v>0</v>
      </c>
      <c r="Q1039">
        <v>1.1000000000000001</v>
      </c>
      <c r="R1039">
        <v>1</v>
      </c>
      <c r="S1039">
        <v>42</v>
      </c>
      <c r="T1039">
        <f t="shared" si="152"/>
        <v>-1</v>
      </c>
      <c r="U1039" s="1">
        <v>42799</v>
      </c>
      <c r="V1039" s="3">
        <f t="shared" si="146"/>
        <v>42795</v>
      </c>
      <c r="W1039" s="4">
        <f t="shared" si="153"/>
        <v>42799</v>
      </c>
      <c r="X1039" s="1" t="str">
        <f t="shared" si="147"/>
        <v>Sunday</v>
      </c>
      <c r="Y1039" s="2">
        <v>0.80650462962962965</v>
      </c>
      <c r="Z1039" s="2">
        <f t="shared" si="148"/>
        <v>0.79166666666666663</v>
      </c>
      <c r="AA1039">
        <f>1</f>
        <v>1</v>
      </c>
      <c r="AB1039" s="1">
        <v>42799</v>
      </c>
      <c r="AC1039" s="3">
        <f t="shared" si="149"/>
        <v>42795</v>
      </c>
      <c r="AD1039" s="4">
        <f t="shared" si="154"/>
        <v>42799</v>
      </c>
      <c r="AE1039" s="1" t="str">
        <f t="shared" si="150"/>
        <v>Sunday</v>
      </c>
      <c r="AF1039" s="2">
        <v>0.81178240740740737</v>
      </c>
      <c r="AG1039" s="2">
        <f t="shared" si="151"/>
        <v>0.79166666666666663</v>
      </c>
      <c r="AH1039" t="s">
        <v>27</v>
      </c>
    </row>
    <row r="1040" spans="1:34" x14ac:dyDescent="0.25">
      <c r="A1040">
        <v>1400126</v>
      </c>
      <c r="B1040" t="s">
        <v>20</v>
      </c>
      <c r="C1040" t="s">
        <v>28</v>
      </c>
      <c r="D1040" t="s">
        <v>22</v>
      </c>
      <c r="E1040">
        <v>53211</v>
      </c>
      <c r="F1040" t="s">
        <v>23</v>
      </c>
      <c r="G1040" t="s">
        <v>24</v>
      </c>
      <c r="H1040">
        <v>44</v>
      </c>
      <c r="I1040" t="s">
        <v>81</v>
      </c>
      <c r="J1040">
        <f>VLOOKUP(I1040,Key!$A$1:$C$72,2,FALSE)</f>
        <v>43.06033</v>
      </c>
      <c r="K1040">
        <f>VLOOKUP(I1040,Key!$A$1:$C$72,3,FALSE)</f>
        <v>-87.89546</v>
      </c>
      <c r="L1040" t="s">
        <v>60</v>
      </c>
      <c r="M1040">
        <f>VLOOKUP(L1040,Key!$A$1:$C$72,2,FALSE)</f>
        <v>43.066893999999998</v>
      </c>
      <c r="N1040">
        <f>VLOOKUP(L1040,Key!$A$1:$C$72,3,FALSE)</f>
        <v>-87.877936000000005</v>
      </c>
      <c r="O1040">
        <v>10</v>
      </c>
      <c r="P1040">
        <v>0</v>
      </c>
      <c r="Q1040">
        <v>1.5</v>
      </c>
      <c r="R1040">
        <v>1.4</v>
      </c>
      <c r="S1040">
        <v>60</v>
      </c>
      <c r="T1040">
        <f t="shared" si="152"/>
        <v>-1</v>
      </c>
      <c r="U1040" s="1">
        <v>42799</v>
      </c>
      <c r="V1040" s="3">
        <f t="shared" si="146"/>
        <v>42795</v>
      </c>
      <c r="W1040" s="4">
        <f t="shared" si="153"/>
        <v>42799</v>
      </c>
      <c r="X1040" s="1" t="str">
        <f t="shared" si="147"/>
        <v>Sunday</v>
      </c>
      <c r="Y1040" s="2">
        <v>0.9309722222222222</v>
      </c>
      <c r="Z1040" s="2">
        <f t="shared" si="148"/>
        <v>0.91666666666666663</v>
      </c>
      <c r="AA1040">
        <f>1</f>
        <v>1</v>
      </c>
      <c r="AB1040" s="1">
        <v>42799</v>
      </c>
      <c r="AC1040" s="3">
        <f t="shared" si="149"/>
        <v>42795</v>
      </c>
      <c r="AD1040" s="4">
        <f t="shared" si="154"/>
        <v>42799</v>
      </c>
      <c r="AE1040" s="1" t="str">
        <f t="shared" si="150"/>
        <v>Sunday</v>
      </c>
      <c r="AF1040" s="2">
        <v>0.937962962962963</v>
      </c>
      <c r="AG1040" s="2">
        <f t="shared" si="151"/>
        <v>0.95833333333333326</v>
      </c>
      <c r="AH1040" t="s">
        <v>27</v>
      </c>
    </row>
    <row r="1041" spans="1:34" x14ac:dyDescent="0.25">
      <c r="A1041">
        <v>1425087</v>
      </c>
      <c r="B1041" t="s">
        <v>20</v>
      </c>
      <c r="C1041" t="s">
        <v>95</v>
      </c>
      <c r="D1041" t="s">
        <v>22</v>
      </c>
      <c r="E1041">
        <v>53212</v>
      </c>
      <c r="F1041" t="s">
        <v>23</v>
      </c>
      <c r="G1041" t="s">
        <v>24</v>
      </c>
      <c r="H1041">
        <v>11065</v>
      </c>
      <c r="I1041" t="s">
        <v>39</v>
      </c>
      <c r="J1041">
        <f>VLOOKUP(I1041,Key!$A$1:$C$72,2,FALSE)</f>
        <v>43.03913</v>
      </c>
      <c r="K1041">
        <f>VLOOKUP(I1041,Key!$A$1:$C$72,3,FALSE)</f>
        <v>-87.916150000000002</v>
      </c>
      <c r="L1041" t="s">
        <v>81</v>
      </c>
      <c r="M1041">
        <f>VLOOKUP(L1041,Key!$A$1:$C$72,2,FALSE)</f>
        <v>43.06033</v>
      </c>
      <c r="N1041">
        <f>VLOOKUP(L1041,Key!$A$1:$C$72,3,FALSE)</f>
        <v>-87.89546</v>
      </c>
      <c r="O1041">
        <v>20</v>
      </c>
      <c r="P1041">
        <v>0</v>
      </c>
      <c r="Q1041">
        <v>3</v>
      </c>
      <c r="R1041">
        <v>2.9</v>
      </c>
      <c r="S1041">
        <v>120</v>
      </c>
      <c r="T1041">
        <f t="shared" si="152"/>
        <v>-1</v>
      </c>
      <c r="U1041" s="1">
        <v>42799</v>
      </c>
      <c r="V1041" s="3">
        <f t="shared" si="146"/>
        <v>42795</v>
      </c>
      <c r="W1041" s="4">
        <f t="shared" si="153"/>
        <v>42799</v>
      </c>
      <c r="X1041" s="1" t="str">
        <f t="shared" si="147"/>
        <v>Sunday</v>
      </c>
      <c r="Y1041" s="2">
        <v>0.94055555555555559</v>
      </c>
      <c r="Z1041" s="2">
        <f t="shared" si="148"/>
        <v>0.95833333333333326</v>
      </c>
      <c r="AA1041">
        <f>1</f>
        <v>1</v>
      </c>
      <c r="AB1041" s="1">
        <v>42799</v>
      </c>
      <c r="AC1041" s="3">
        <f t="shared" si="149"/>
        <v>42795</v>
      </c>
      <c r="AD1041" s="4">
        <f t="shared" si="154"/>
        <v>42799</v>
      </c>
      <c r="AE1041" s="1" t="str">
        <f t="shared" si="150"/>
        <v>Sunday</v>
      </c>
      <c r="AF1041" s="2">
        <v>0.95435185185185178</v>
      </c>
      <c r="AG1041" s="2">
        <f t="shared" si="151"/>
        <v>0.95833333333333326</v>
      </c>
      <c r="AH1041" t="s">
        <v>27</v>
      </c>
    </row>
    <row r="1042" spans="1:34" x14ac:dyDescent="0.25">
      <c r="A1042">
        <v>1523390</v>
      </c>
      <c r="B1042" t="s">
        <v>20</v>
      </c>
      <c r="C1042" t="s">
        <v>28</v>
      </c>
      <c r="D1042" t="s">
        <v>22</v>
      </c>
      <c r="E1042">
        <v>53212</v>
      </c>
      <c r="F1042" t="s">
        <v>23</v>
      </c>
      <c r="G1042" t="s">
        <v>107</v>
      </c>
      <c r="H1042">
        <v>145</v>
      </c>
      <c r="I1042" t="s">
        <v>44</v>
      </c>
      <c r="J1042">
        <f>VLOOKUP(I1042,Key!$A$1:$C$72,2,FALSE)</f>
        <v>43.045712999999999</v>
      </c>
      <c r="K1042">
        <f>VLOOKUP(I1042,Key!$A$1:$C$72,3,FALSE)</f>
        <v>-87.899756999999994</v>
      </c>
      <c r="L1042" t="s">
        <v>30</v>
      </c>
      <c r="M1042">
        <f>VLOOKUP(L1042,Key!$A$1:$C$72,2,FALSE)</f>
        <v>43.05847</v>
      </c>
      <c r="N1042">
        <f>VLOOKUP(L1042,Key!$A$1:$C$72,3,FALSE)</f>
        <v>-87.898079999999993</v>
      </c>
      <c r="O1042">
        <v>5</v>
      </c>
      <c r="P1042">
        <v>2</v>
      </c>
      <c r="Q1042">
        <v>0.8</v>
      </c>
      <c r="R1042">
        <v>0.7</v>
      </c>
      <c r="S1042">
        <v>30</v>
      </c>
      <c r="T1042">
        <f t="shared" si="152"/>
        <v>-1</v>
      </c>
      <c r="U1042" s="1">
        <v>42800</v>
      </c>
      <c r="V1042" s="3">
        <f t="shared" si="146"/>
        <v>42795</v>
      </c>
      <c r="W1042" s="4">
        <f t="shared" si="153"/>
        <v>42800</v>
      </c>
      <c r="X1042" s="1" t="str">
        <f t="shared" si="147"/>
        <v>Monday</v>
      </c>
      <c r="Y1042" s="2">
        <v>0.25579861111111107</v>
      </c>
      <c r="Z1042" s="2">
        <f t="shared" si="148"/>
        <v>0.25</v>
      </c>
      <c r="AA1042">
        <f>1</f>
        <v>1</v>
      </c>
      <c r="AB1042" s="1">
        <v>42800</v>
      </c>
      <c r="AC1042" s="3">
        <f t="shared" si="149"/>
        <v>42795</v>
      </c>
      <c r="AD1042" s="4">
        <f t="shared" si="154"/>
        <v>42800</v>
      </c>
      <c r="AE1042" s="1" t="str">
        <f t="shared" si="150"/>
        <v>Monday</v>
      </c>
      <c r="AF1042" s="2">
        <v>0.25931712962962966</v>
      </c>
      <c r="AG1042" s="2">
        <f t="shared" si="151"/>
        <v>0.25</v>
      </c>
      <c r="AH1042" t="s">
        <v>27</v>
      </c>
    </row>
    <row r="1043" spans="1:34" x14ac:dyDescent="0.25">
      <c r="A1043">
        <v>1395518</v>
      </c>
      <c r="B1043" t="s">
        <v>20</v>
      </c>
      <c r="C1043" t="s">
        <v>171</v>
      </c>
      <c r="D1043" t="s">
        <v>22</v>
      </c>
      <c r="E1043">
        <v>54481</v>
      </c>
      <c r="F1043" t="s">
        <v>23</v>
      </c>
      <c r="G1043" t="s">
        <v>24</v>
      </c>
      <c r="H1043">
        <v>6</v>
      </c>
      <c r="I1043" t="s">
        <v>63</v>
      </c>
      <c r="J1043">
        <f>VLOOKUP(I1043,Key!$A$1:$C$72,2,FALSE)</f>
        <v>43.078530000000001</v>
      </c>
      <c r="K1043">
        <f>VLOOKUP(I1043,Key!$A$1:$C$72,3,FALSE)</f>
        <v>-87.882620000000003</v>
      </c>
      <c r="L1043" t="s">
        <v>67</v>
      </c>
      <c r="M1043">
        <f>VLOOKUP(L1043,Key!$A$1:$C$72,2,FALSE)</f>
        <v>43.074890000000003</v>
      </c>
      <c r="N1043">
        <f>VLOOKUP(L1043,Key!$A$1:$C$72,3,FALSE)</f>
        <v>-87.882810000000006</v>
      </c>
      <c r="O1043">
        <v>2</v>
      </c>
      <c r="P1043">
        <v>0</v>
      </c>
      <c r="Q1043">
        <v>0.3</v>
      </c>
      <c r="R1043">
        <v>0.3</v>
      </c>
      <c r="S1043">
        <v>12</v>
      </c>
      <c r="T1043">
        <f t="shared" si="152"/>
        <v>-1</v>
      </c>
      <c r="U1043" s="1">
        <v>42800</v>
      </c>
      <c r="V1043" s="3">
        <f t="shared" si="146"/>
        <v>42795</v>
      </c>
      <c r="W1043" s="4">
        <f t="shared" si="153"/>
        <v>42800</v>
      </c>
      <c r="X1043" s="1" t="str">
        <f t="shared" si="147"/>
        <v>Monday</v>
      </c>
      <c r="Y1043" s="2">
        <v>0.26412037037037034</v>
      </c>
      <c r="Z1043" s="2">
        <f t="shared" si="148"/>
        <v>0.25</v>
      </c>
      <c r="AA1043">
        <f>1</f>
        <v>1</v>
      </c>
      <c r="AB1043" s="1">
        <v>42800</v>
      </c>
      <c r="AC1043" s="3">
        <f t="shared" si="149"/>
        <v>42795</v>
      </c>
      <c r="AD1043" s="4">
        <f t="shared" si="154"/>
        <v>42800</v>
      </c>
      <c r="AE1043" s="1" t="str">
        <f t="shared" si="150"/>
        <v>Monday</v>
      </c>
      <c r="AF1043" s="2">
        <v>0.26549768518518518</v>
      </c>
      <c r="AG1043" s="2">
        <f t="shared" si="151"/>
        <v>0.25</v>
      </c>
      <c r="AH1043" t="s">
        <v>27</v>
      </c>
    </row>
    <row r="1044" spans="1:34" x14ac:dyDescent="0.25">
      <c r="A1044">
        <v>1426266</v>
      </c>
      <c r="B1044" t="s">
        <v>20</v>
      </c>
      <c r="C1044" t="s">
        <v>28</v>
      </c>
      <c r="D1044" t="s">
        <v>22</v>
      </c>
      <c r="E1044">
        <v>53202</v>
      </c>
      <c r="F1044" t="s">
        <v>23</v>
      </c>
      <c r="G1044" t="s">
        <v>107</v>
      </c>
      <c r="H1044">
        <v>129</v>
      </c>
      <c r="I1044" t="s">
        <v>61</v>
      </c>
      <c r="J1044">
        <f>VLOOKUP(I1044,Key!$A$1:$C$72,2,FALSE)</f>
        <v>43.058619999999998</v>
      </c>
      <c r="K1044">
        <f>VLOOKUP(I1044,Key!$A$1:$C$72,3,FALSE)</f>
        <v>-87.885319999999993</v>
      </c>
      <c r="L1044" t="s">
        <v>61</v>
      </c>
      <c r="M1044">
        <f>VLOOKUP(L1044,Key!$A$1:$C$72,2,FALSE)</f>
        <v>43.058619999999998</v>
      </c>
      <c r="N1044">
        <f>VLOOKUP(L1044,Key!$A$1:$C$72,3,FALSE)</f>
        <v>-87.885319999999993</v>
      </c>
      <c r="O1044">
        <v>1</v>
      </c>
      <c r="P1044">
        <v>0</v>
      </c>
      <c r="Q1044">
        <v>0.2</v>
      </c>
      <c r="R1044">
        <v>0.1</v>
      </c>
      <c r="S1044">
        <v>6</v>
      </c>
      <c r="T1044">
        <f t="shared" si="152"/>
        <v>-1</v>
      </c>
      <c r="U1044" s="1">
        <v>42800</v>
      </c>
      <c r="V1044" s="3">
        <f t="shared" si="146"/>
        <v>42795</v>
      </c>
      <c r="W1044" s="4">
        <f t="shared" si="153"/>
        <v>42800</v>
      </c>
      <c r="X1044" s="1" t="str">
        <f t="shared" si="147"/>
        <v>Monday</v>
      </c>
      <c r="Y1044" s="2">
        <v>0.37140046296296297</v>
      </c>
      <c r="Z1044" s="2">
        <f t="shared" si="148"/>
        <v>0.375</v>
      </c>
      <c r="AA1044">
        <f>1</f>
        <v>1</v>
      </c>
      <c r="AB1044" s="1">
        <v>42800</v>
      </c>
      <c r="AC1044" s="3">
        <f t="shared" si="149"/>
        <v>42795</v>
      </c>
      <c r="AD1044" s="4">
        <f t="shared" si="154"/>
        <v>42800</v>
      </c>
      <c r="AE1044" s="1" t="str">
        <f t="shared" si="150"/>
        <v>Monday</v>
      </c>
      <c r="AF1044" s="2">
        <v>0.3716782407407408</v>
      </c>
      <c r="AG1044" s="2">
        <f t="shared" si="151"/>
        <v>0.375</v>
      </c>
      <c r="AH1044" t="s">
        <v>35</v>
      </c>
    </row>
    <row r="1045" spans="1:34" x14ac:dyDescent="0.25">
      <c r="A1045">
        <v>1400126</v>
      </c>
      <c r="B1045" t="s">
        <v>20</v>
      </c>
      <c r="C1045" t="s">
        <v>28</v>
      </c>
      <c r="D1045" t="s">
        <v>22</v>
      </c>
      <c r="E1045">
        <v>53211</v>
      </c>
      <c r="F1045" t="s">
        <v>23</v>
      </c>
      <c r="G1045" t="s">
        <v>24</v>
      </c>
      <c r="H1045">
        <v>44</v>
      </c>
      <c r="I1045" t="s">
        <v>60</v>
      </c>
      <c r="J1045">
        <f>VLOOKUP(I1045,Key!$A$1:$C$72,2,FALSE)</f>
        <v>43.066893999999998</v>
      </c>
      <c r="K1045">
        <f>VLOOKUP(I1045,Key!$A$1:$C$72,3,FALSE)</f>
        <v>-87.877936000000005</v>
      </c>
      <c r="L1045" t="s">
        <v>67</v>
      </c>
      <c r="M1045">
        <f>VLOOKUP(L1045,Key!$A$1:$C$72,2,FALSE)</f>
        <v>43.074890000000003</v>
      </c>
      <c r="N1045">
        <f>VLOOKUP(L1045,Key!$A$1:$C$72,3,FALSE)</f>
        <v>-87.882810000000006</v>
      </c>
      <c r="O1045">
        <v>5</v>
      </c>
      <c r="P1045">
        <v>0</v>
      </c>
      <c r="Q1045">
        <v>0.8</v>
      </c>
      <c r="R1045">
        <v>0.7</v>
      </c>
      <c r="S1045">
        <v>30</v>
      </c>
      <c r="T1045">
        <f t="shared" si="152"/>
        <v>-1</v>
      </c>
      <c r="U1045" s="1">
        <v>42800</v>
      </c>
      <c r="V1045" s="3">
        <f t="shared" si="146"/>
        <v>42795</v>
      </c>
      <c r="W1045" s="4">
        <f t="shared" si="153"/>
        <v>42800</v>
      </c>
      <c r="X1045" s="1" t="str">
        <f t="shared" si="147"/>
        <v>Monday</v>
      </c>
      <c r="Y1045" s="2">
        <v>0.41009259259259262</v>
      </c>
      <c r="Z1045" s="2">
        <f t="shared" si="148"/>
        <v>0.41666666666666663</v>
      </c>
      <c r="AA1045">
        <f>1</f>
        <v>1</v>
      </c>
      <c r="AB1045" s="1">
        <v>42800</v>
      </c>
      <c r="AC1045" s="3">
        <f t="shared" si="149"/>
        <v>42795</v>
      </c>
      <c r="AD1045" s="4">
        <f t="shared" si="154"/>
        <v>42800</v>
      </c>
      <c r="AE1045" s="1" t="str">
        <f t="shared" si="150"/>
        <v>Monday</v>
      </c>
      <c r="AF1045" s="2">
        <v>0.41325231481481484</v>
      </c>
      <c r="AG1045" s="2">
        <f t="shared" si="151"/>
        <v>0.41666666666666663</v>
      </c>
      <c r="AH1045" t="s">
        <v>27</v>
      </c>
    </row>
    <row r="1046" spans="1:34" x14ac:dyDescent="0.25">
      <c r="A1046">
        <v>1004775</v>
      </c>
      <c r="B1046" t="s">
        <v>20</v>
      </c>
      <c r="C1046" t="s">
        <v>28</v>
      </c>
      <c r="D1046" t="s">
        <v>22</v>
      </c>
      <c r="E1046">
        <v>53202</v>
      </c>
      <c r="F1046" t="s">
        <v>23</v>
      </c>
      <c r="G1046" t="s">
        <v>24</v>
      </c>
      <c r="H1046">
        <v>11158</v>
      </c>
      <c r="I1046" t="s">
        <v>69</v>
      </c>
      <c r="J1046">
        <f>VLOOKUP(I1046,Key!$A$1:$C$72,2,FALSE)</f>
        <v>43.048200000000001</v>
      </c>
      <c r="K1046">
        <f>VLOOKUP(I1046,Key!$A$1:$C$72,3,FALSE)</f>
        <v>-87.900859999999994</v>
      </c>
      <c r="L1046" t="s">
        <v>61</v>
      </c>
      <c r="M1046">
        <f>VLOOKUP(L1046,Key!$A$1:$C$72,2,FALSE)</f>
        <v>43.058619999999998</v>
      </c>
      <c r="N1046">
        <f>VLOOKUP(L1046,Key!$A$1:$C$72,3,FALSE)</f>
        <v>-87.885319999999993</v>
      </c>
      <c r="O1046">
        <v>9</v>
      </c>
      <c r="P1046">
        <v>0</v>
      </c>
      <c r="Q1046">
        <v>1.4</v>
      </c>
      <c r="R1046">
        <v>1.3</v>
      </c>
      <c r="S1046">
        <v>54</v>
      </c>
      <c r="T1046">
        <f t="shared" si="152"/>
        <v>-1</v>
      </c>
      <c r="U1046" s="1">
        <v>42800</v>
      </c>
      <c r="V1046" s="3">
        <f t="shared" si="146"/>
        <v>42795</v>
      </c>
      <c r="W1046" s="4">
        <f t="shared" si="153"/>
        <v>42800</v>
      </c>
      <c r="X1046" s="1" t="str">
        <f t="shared" si="147"/>
        <v>Monday</v>
      </c>
      <c r="Y1046" s="2">
        <v>0.47427083333333336</v>
      </c>
      <c r="Z1046" s="2">
        <f t="shared" si="148"/>
        <v>0.45833333333333331</v>
      </c>
      <c r="AA1046">
        <f>1</f>
        <v>1</v>
      </c>
      <c r="AB1046" s="1">
        <v>42800</v>
      </c>
      <c r="AC1046" s="3">
        <f t="shared" si="149"/>
        <v>42795</v>
      </c>
      <c r="AD1046" s="4">
        <f t="shared" si="154"/>
        <v>42800</v>
      </c>
      <c r="AE1046" s="1" t="str">
        <f t="shared" si="150"/>
        <v>Monday</v>
      </c>
      <c r="AF1046" s="2">
        <v>0.47990740740740739</v>
      </c>
      <c r="AG1046" s="2">
        <f t="shared" si="151"/>
        <v>0.5</v>
      </c>
      <c r="AH1046" t="s">
        <v>27</v>
      </c>
    </row>
    <row r="1047" spans="1:34" x14ac:dyDescent="0.25">
      <c r="A1047">
        <v>1509599</v>
      </c>
      <c r="B1047" t="s">
        <v>20</v>
      </c>
      <c r="C1047" t="s">
        <v>143</v>
      </c>
      <c r="D1047" t="s">
        <v>22</v>
      </c>
      <c r="E1047">
        <v>53220</v>
      </c>
      <c r="F1047" t="s">
        <v>23</v>
      </c>
      <c r="G1047" t="s">
        <v>24</v>
      </c>
      <c r="H1047">
        <v>5511</v>
      </c>
      <c r="I1047" t="s">
        <v>41</v>
      </c>
      <c r="J1047">
        <f>VLOOKUP(I1047,Key!$A$1:$C$72,2,FALSE)</f>
        <v>43.04824</v>
      </c>
      <c r="K1047">
        <f>VLOOKUP(I1047,Key!$A$1:$C$72,3,FALSE)</f>
        <v>-87.904970000000006</v>
      </c>
      <c r="L1047" t="s">
        <v>32</v>
      </c>
      <c r="M1047">
        <f>VLOOKUP(L1047,Key!$A$1:$C$72,2,FALSE)</f>
        <v>43.038719999999998</v>
      </c>
      <c r="N1047">
        <f>VLOOKUP(L1047,Key!$A$1:$C$72,3,FALSE)</f>
        <v>-87.905339999999995</v>
      </c>
      <c r="O1047">
        <v>7</v>
      </c>
      <c r="P1047">
        <v>0</v>
      </c>
      <c r="Q1047">
        <v>1.1000000000000001</v>
      </c>
      <c r="R1047">
        <v>1</v>
      </c>
      <c r="S1047">
        <v>42</v>
      </c>
      <c r="T1047">
        <f t="shared" si="152"/>
        <v>-1</v>
      </c>
      <c r="U1047" s="1">
        <v>42800</v>
      </c>
      <c r="V1047" s="3">
        <f t="shared" si="146"/>
        <v>42795</v>
      </c>
      <c r="W1047" s="4">
        <f t="shared" si="153"/>
        <v>42800</v>
      </c>
      <c r="X1047" s="1" t="str">
        <f t="shared" si="147"/>
        <v>Monday</v>
      </c>
      <c r="Y1047" s="2">
        <v>0.51459490740740743</v>
      </c>
      <c r="Z1047" s="2">
        <f t="shared" si="148"/>
        <v>0.5</v>
      </c>
      <c r="AA1047">
        <f>1</f>
        <v>1</v>
      </c>
      <c r="AB1047" s="1">
        <v>42800</v>
      </c>
      <c r="AC1047" s="3">
        <f t="shared" si="149"/>
        <v>42795</v>
      </c>
      <c r="AD1047" s="4">
        <f t="shared" si="154"/>
        <v>42800</v>
      </c>
      <c r="AE1047" s="1" t="str">
        <f t="shared" si="150"/>
        <v>Monday</v>
      </c>
      <c r="AF1047" s="2">
        <v>0.51952546296296298</v>
      </c>
      <c r="AG1047" s="2">
        <f t="shared" si="151"/>
        <v>0.5</v>
      </c>
      <c r="AH1047" t="s">
        <v>27</v>
      </c>
    </row>
    <row r="1048" spans="1:34" x14ac:dyDescent="0.25">
      <c r="A1048">
        <v>1004235</v>
      </c>
      <c r="B1048" t="s">
        <v>20</v>
      </c>
      <c r="C1048" t="s">
        <v>28</v>
      </c>
      <c r="D1048" t="s">
        <v>22</v>
      </c>
      <c r="E1048">
        <v>53203</v>
      </c>
      <c r="F1048" t="s">
        <v>23</v>
      </c>
      <c r="G1048" t="s">
        <v>24</v>
      </c>
      <c r="H1048">
        <v>182</v>
      </c>
      <c r="I1048" t="s">
        <v>40</v>
      </c>
      <c r="J1048">
        <f>VLOOKUP(I1048,Key!$A$1:$C$72,2,FALSE)</f>
        <v>43.031480000000002</v>
      </c>
      <c r="K1048">
        <f>VLOOKUP(I1048,Key!$A$1:$C$72,3,FALSE)</f>
        <v>-87.908169999999998</v>
      </c>
      <c r="L1048" t="s">
        <v>80</v>
      </c>
      <c r="M1048">
        <f>VLOOKUP(L1048,Key!$A$1:$C$72,2,FALSE)</f>
        <v>43.052460000000004</v>
      </c>
      <c r="N1048">
        <f>VLOOKUP(L1048,Key!$A$1:$C$72,3,FALSE)</f>
        <v>-87.891000000000005</v>
      </c>
      <c r="O1048">
        <v>17</v>
      </c>
      <c r="P1048">
        <v>0</v>
      </c>
      <c r="Q1048">
        <v>2.6</v>
      </c>
      <c r="R1048">
        <v>2.4</v>
      </c>
      <c r="S1048">
        <v>102</v>
      </c>
      <c r="T1048">
        <f t="shared" si="152"/>
        <v>-1</v>
      </c>
      <c r="U1048" s="1">
        <v>42800</v>
      </c>
      <c r="V1048" s="3">
        <f t="shared" si="146"/>
        <v>42795</v>
      </c>
      <c r="W1048" s="4">
        <f t="shared" si="153"/>
        <v>42800</v>
      </c>
      <c r="X1048" s="1" t="str">
        <f t="shared" si="147"/>
        <v>Monday</v>
      </c>
      <c r="Y1048" s="2">
        <v>0.68063657407407396</v>
      </c>
      <c r="Z1048" s="2">
        <f t="shared" si="148"/>
        <v>0.66666666666666663</v>
      </c>
      <c r="AA1048">
        <f>1</f>
        <v>1</v>
      </c>
      <c r="AB1048" s="1">
        <v>42800</v>
      </c>
      <c r="AC1048" s="3">
        <f t="shared" si="149"/>
        <v>42795</v>
      </c>
      <c r="AD1048" s="4">
        <f t="shared" si="154"/>
        <v>42800</v>
      </c>
      <c r="AE1048" s="1" t="str">
        <f t="shared" si="150"/>
        <v>Monday</v>
      </c>
      <c r="AF1048" s="2">
        <v>0.69304398148148139</v>
      </c>
      <c r="AG1048" s="2">
        <f t="shared" si="151"/>
        <v>0.70833333333333326</v>
      </c>
      <c r="AH1048" t="s">
        <v>27</v>
      </c>
    </row>
    <row r="1049" spans="1:34" x14ac:dyDescent="0.25">
      <c r="A1049">
        <v>1358502</v>
      </c>
      <c r="B1049" t="s">
        <v>20</v>
      </c>
      <c r="C1049" t="s">
        <v>118</v>
      </c>
      <c r="D1049" t="s">
        <v>22</v>
      </c>
      <c r="E1049">
        <v>54929</v>
      </c>
      <c r="F1049" t="s">
        <v>23</v>
      </c>
      <c r="G1049" t="s">
        <v>24</v>
      </c>
      <c r="H1049">
        <v>136</v>
      </c>
      <c r="I1049" t="s">
        <v>67</v>
      </c>
      <c r="J1049">
        <f>VLOOKUP(I1049,Key!$A$1:$C$72,2,FALSE)</f>
        <v>43.074890000000003</v>
      </c>
      <c r="K1049">
        <f>VLOOKUP(I1049,Key!$A$1:$C$72,3,FALSE)</f>
        <v>-87.882810000000006</v>
      </c>
      <c r="L1049" t="s">
        <v>81</v>
      </c>
      <c r="M1049">
        <f>VLOOKUP(L1049,Key!$A$1:$C$72,2,FALSE)</f>
        <v>43.06033</v>
      </c>
      <c r="N1049">
        <f>VLOOKUP(L1049,Key!$A$1:$C$72,3,FALSE)</f>
        <v>-87.89546</v>
      </c>
      <c r="O1049">
        <v>88</v>
      </c>
      <c r="P1049">
        <v>3</v>
      </c>
      <c r="Q1049">
        <v>13.2</v>
      </c>
      <c r="R1049">
        <v>12.5</v>
      </c>
      <c r="S1049">
        <v>528</v>
      </c>
      <c r="T1049">
        <f t="shared" si="152"/>
        <v>-1</v>
      </c>
      <c r="U1049" s="1">
        <v>42800</v>
      </c>
      <c r="V1049" s="3">
        <f t="shared" si="146"/>
        <v>42795</v>
      </c>
      <c r="W1049" s="4">
        <f t="shared" si="153"/>
        <v>42800</v>
      </c>
      <c r="X1049" s="1" t="str">
        <f t="shared" si="147"/>
        <v>Monday</v>
      </c>
      <c r="Y1049" s="2">
        <v>0.7362847222222223</v>
      </c>
      <c r="Z1049" s="2">
        <f t="shared" si="148"/>
        <v>0.75</v>
      </c>
      <c r="AA1049">
        <f>1</f>
        <v>1</v>
      </c>
      <c r="AB1049" s="1">
        <v>42800</v>
      </c>
      <c r="AC1049" s="3">
        <f t="shared" si="149"/>
        <v>42795</v>
      </c>
      <c r="AD1049" s="4">
        <f t="shared" si="154"/>
        <v>42800</v>
      </c>
      <c r="AE1049" s="1" t="str">
        <f t="shared" si="150"/>
        <v>Monday</v>
      </c>
      <c r="AF1049" s="2">
        <v>0.79729166666666673</v>
      </c>
      <c r="AG1049" s="2">
        <f t="shared" si="151"/>
        <v>0.79166666666666663</v>
      </c>
      <c r="AH1049" t="s">
        <v>27</v>
      </c>
    </row>
    <row r="1050" spans="1:34" x14ac:dyDescent="0.25">
      <c r="A1050">
        <v>717793</v>
      </c>
      <c r="B1050" t="s">
        <v>20</v>
      </c>
      <c r="C1050" t="s">
        <v>28</v>
      </c>
      <c r="D1050" t="s">
        <v>22</v>
      </c>
      <c r="E1050">
        <v>53202</v>
      </c>
      <c r="F1050" t="s">
        <v>23</v>
      </c>
      <c r="G1050" t="s">
        <v>24</v>
      </c>
      <c r="H1050">
        <v>22</v>
      </c>
      <c r="I1050" t="s">
        <v>31</v>
      </c>
      <c r="J1050">
        <f>VLOOKUP(I1050,Key!$A$1:$C$72,2,FALSE)</f>
        <v>43.03519</v>
      </c>
      <c r="K1050">
        <f>VLOOKUP(I1050,Key!$A$1:$C$72,3,FALSE)</f>
        <v>-87.907390000000007</v>
      </c>
      <c r="L1050" t="s">
        <v>36</v>
      </c>
      <c r="M1050">
        <f>VLOOKUP(L1050,Key!$A$1:$C$72,2,FALSE)</f>
        <v>43.038580000000003</v>
      </c>
      <c r="N1050">
        <f>VLOOKUP(L1050,Key!$A$1:$C$72,3,FALSE)</f>
        <v>-87.90934</v>
      </c>
      <c r="O1050">
        <v>4</v>
      </c>
      <c r="P1050">
        <v>0</v>
      </c>
      <c r="Q1050">
        <v>0.6</v>
      </c>
      <c r="R1050">
        <v>0.6</v>
      </c>
      <c r="S1050">
        <v>24</v>
      </c>
      <c r="T1050">
        <f t="shared" si="152"/>
        <v>-1</v>
      </c>
      <c r="U1050" s="1">
        <v>42800</v>
      </c>
      <c r="V1050" s="3">
        <f t="shared" si="146"/>
        <v>42795</v>
      </c>
      <c r="W1050" s="4">
        <f t="shared" si="153"/>
        <v>42800</v>
      </c>
      <c r="X1050" s="1" t="str">
        <f t="shared" si="147"/>
        <v>Monday</v>
      </c>
      <c r="Y1050" s="2">
        <v>0.73700231481481471</v>
      </c>
      <c r="Z1050" s="2">
        <f t="shared" si="148"/>
        <v>0.75</v>
      </c>
      <c r="AA1050">
        <f>1</f>
        <v>1</v>
      </c>
      <c r="AB1050" s="1">
        <v>42800</v>
      </c>
      <c r="AC1050" s="3">
        <f t="shared" si="149"/>
        <v>42795</v>
      </c>
      <c r="AD1050" s="4">
        <f t="shared" si="154"/>
        <v>42800</v>
      </c>
      <c r="AE1050" s="1" t="str">
        <f t="shared" si="150"/>
        <v>Monday</v>
      </c>
      <c r="AF1050" s="2">
        <v>0.7396759259259259</v>
      </c>
      <c r="AG1050" s="2">
        <f t="shared" si="151"/>
        <v>0.75</v>
      </c>
      <c r="AH1050" t="s">
        <v>27</v>
      </c>
    </row>
    <row r="1051" spans="1:34" x14ac:dyDescent="0.25">
      <c r="A1051">
        <v>1397107</v>
      </c>
      <c r="B1051" t="s">
        <v>20</v>
      </c>
      <c r="C1051" t="s">
        <v>90</v>
      </c>
      <c r="D1051" t="s">
        <v>22</v>
      </c>
      <c r="E1051">
        <v>53233</v>
      </c>
      <c r="F1051" t="s">
        <v>23</v>
      </c>
      <c r="G1051" t="s">
        <v>24</v>
      </c>
      <c r="H1051">
        <v>11134</v>
      </c>
      <c r="I1051" t="s">
        <v>41</v>
      </c>
      <c r="J1051">
        <f>VLOOKUP(I1051,Key!$A$1:$C$72,2,FALSE)</f>
        <v>43.04824</v>
      </c>
      <c r="K1051">
        <f>VLOOKUP(I1051,Key!$A$1:$C$72,3,FALSE)</f>
        <v>-87.904970000000006</v>
      </c>
      <c r="L1051" t="s">
        <v>73</v>
      </c>
      <c r="M1051">
        <f>VLOOKUP(L1051,Key!$A$1:$C$72,2,FALSE)</f>
        <v>43.040349999999997</v>
      </c>
      <c r="N1051">
        <f>VLOOKUP(L1051,Key!$A$1:$C$72,3,FALSE)</f>
        <v>-87.920760000000001</v>
      </c>
      <c r="O1051">
        <v>8</v>
      </c>
      <c r="P1051">
        <v>0</v>
      </c>
      <c r="Q1051">
        <v>1.2</v>
      </c>
      <c r="R1051">
        <v>1.1000000000000001</v>
      </c>
      <c r="S1051">
        <v>48</v>
      </c>
      <c r="T1051">
        <f t="shared" si="152"/>
        <v>-1</v>
      </c>
      <c r="U1051" s="1">
        <v>42800</v>
      </c>
      <c r="V1051" s="3">
        <f t="shared" si="146"/>
        <v>42795</v>
      </c>
      <c r="W1051" s="4">
        <f t="shared" si="153"/>
        <v>42800</v>
      </c>
      <c r="X1051" s="1" t="str">
        <f t="shared" si="147"/>
        <v>Monday</v>
      </c>
      <c r="Y1051" s="2">
        <v>0.83821759259259254</v>
      </c>
      <c r="Z1051" s="2">
        <f t="shared" si="148"/>
        <v>0.83333333333333326</v>
      </c>
      <c r="AA1051">
        <f>1</f>
        <v>1</v>
      </c>
      <c r="AB1051" s="1">
        <v>42800</v>
      </c>
      <c r="AC1051" s="3">
        <f t="shared" si="149"/>
        <v>42795</v>
      </c>
      <c r="AD1051" s="4">
        <f t="shared" si="154"/>
        <v>42800</v>
      </c>
      <c r="AE1051" s="1" t="str">
        <f t="shared" si="150"/>
        <v>Monday</v>
      </c>
      <c r="AF1051" s="2">
        <v>0.8442708333333333</v>
      </c>
      <c r="AG1051" s="2">
        <f t="shared" si="151"/>
        <v>0.83333333333333326</v>
      </c>
      <c r="AH1051" t="s">
        <v>27</v>
      </c>
    </row>
    <row r="1052" spans="1:34" x14ac:dyDescent="0.25">
      <c r="A1052">
        <v>1379395</v>
      </c>
      <c r="B1052" t="s">
        <v>20</v>
      </c>
      <c r="C1052" t="s">
        <v>123</v>
      </c>
      <c r="D1052" t="s">
        <v>22</v>
      </c>
      <c r="E1052">
        <v>53212</v>
      </c>
      <c r="F1052" t="s">
        <v>23</v>
      </c>
      <c r="G1052" t="s">
        <v>24</v>
      </c>
      <c r="H1052">
        <v>11065</v>
      </c>
      <c r="I1052" t="s">
        <v>81</v>
      </c>
      <c r="J1052">
        <f>VLOOKUP(I1052,Key!$A$1:$C$72,2,FALSE)</f>
        <v>43.06033</v>
      </c>
      <c r="K1052">
        <f>VLOOKUP(I1052,Key!$A$1:$C$72,3,FALSE)</f>
        <v>-87.89546</v>
      </c>
      <c r="L1052" t="s">
        <v>81</v>
      </c>
      <c r="M1052">
        <f>VLOOKUP(L1052,Key!$A$1:$C$72,2,FALSE)</f>
        <v>43.06033</v>
      </c>
      <c r="N1052">
        <f>VLOOKUP(L1052,Key!$A$1:$C$72,3,FALSE)</f>
        <v>-87.89546</v>
      </c>
      <c r="O1052">
        <v>31</v>
      </c>
      <c r="P1052">
        <v>0</v>
      </c>
      <c r="Q1052">
        <v>4.7</v>
      </c>
      <c r="R1052">
        <v>4.4000000000000004</v>
      </c>
      <c r="S1052">
        <v>186</v>
      </c>
      <c r="T1052">
        <f t="shared" si="152"/>
        <v>-1</v>
      </c>
      <c r="U1052" s="1">
        <v>42800</v>
      </c>
      <c r="V1052" s="3">
        <f t="shared" si="146"/>
        <v>42795</v>
      </c>
      <c r="W1052" s="4">
        <f t="shared" si="153"/>
        <v>42800</v>
      </c>
      <c r="X1052" s="1" t="str">
        <f t="shared" si="147"/>
        <v>Monday</v>
      </c>
      <c r="Y1052" s="2">
        <v>0.84594907407407405</v>
      </c>
      <c r="Z1052" s="2">
        <f t="shared" si="148"/>
        <v>0.83333333333333326</v>
      </c>
      <c r="AA1052">
        <f>1</f>
        <v>1</v>
      </c>
      <c r="AB1052" s="1">
        <v>42800</v>
      </c>
      <c r="AC1052" s="3">
        <f t="shared" si="149"/>
        <v>42795</v>
      </c>
      <c r="AD1052" s="4">
        <f t="shared" si="154"/>
        <v>42800</v>
      </c>
      <c r="AE1052" s="1" t="str">
        <f t="shared" si="150"/>
        <v>Monday</v>
      </c>
      <c r="AF1052" s="2">
        <v>0.8677893518518518</v>
      </c>
      <c r="AG1052" s="2">
        <f t="shared" si="151"/>
        <v>0.875</v>
      </c>
      <c r="AH1052" t="s">
        <v>35</v>
      </c>
    </row>
    <row r="1053" spans="1:34" x14ac:dyDescent="0.25">
      <c r="A1053">
        <v>1307574</v>
      </c>
      <c r="B1053" t="s">
        <v>20</v>
      </c>
      <c r="C1053" t="s">
        <v>28</v>
      </c>
      <c r="D1053" t="s">
        <v>22</v>
      </c>
      <c r="E1053">
        <v>53212</v>
      </c>
      <c r="F1053" t="s">
        <v>23</v>
      </c>
      <c r="G1053" t="s">
        <v>91</v>
      </c>
      <c r="H1053">
        <v>11068</v>
      </c>
      <c r="I1053" t="s">
        <v>69</v>
      </c>
      <c r="J1053">
        <f>VLOOKUP(I1053,Key!$A$1:$C$72,2,FALSE)</f>
        <v>43.048200000000001</v>
      </c>
      <c r="K1053">
        <f>VLOOKUP(I1053,Key!$A$1:$C$72,3,FALSE)</f>
        <v>-87.900859999999994</v>
      </c>
      <c r="L1053" t="s">
        <v>29</v>
      </c>
      <c r="M1053">
        <f>VLOOKUP(L1053,Key!$A$1:$C$72,2,FALSE)</f>
        <v>43.042490000000001</v>
      </c>
      <c r="N1053">
        <f>VLOOKUP(L1053,Key!$A$1:$C$72,3,FALSE)</f>
        <v>-87.909959999999998</v>
      </c>
      <c r="O1053">
        <v>6</v>
      </c>
      <c r="P1053">
        <v>0</v>
      </c>
      <c r="Q1053">
        <v>0.9</v>
      </c>
      <c r="R1053">
        <v>0.9</v>
      </c>
      <c r="S1053">
        <v>36</v>
      </c>
      <c r="T1053">
        <f t="shared" si="152"/>
        <v>-1</v>
      </c>
      <c r="U1053" s="1">
        <v>42801</v>
      </c>
      <c r="V1053" s="3">
        <f t="shared" si="146"/>
        <v>42795</v>
      </c>
      <c r="W1053" s="4">
        <f t="shared" si="153"/>
        <v>42801</v>
      </c>
      <c r="X1053" s="1" t="str">
        <f t="shared" si="147"/>
        <v>Tuesday</v>
      </c>
      <c r="Y1053" s="2">
        <v>0.34250000000000003</v>
      </c>
      <c r="Z1053" s="2">
        <f t="shared" si="148"/>
        <v>0.33333333333333331</v>
      </c>
      <c r="AA1053">
        <f>1</f>
        <v>1</v>
      </c>
      <c r="AB1053" s="1">
        <v>42801</v>
      </c>
      <c r="AC1053" s="3">
        <f t="shared" si="149"/>
        <v>42795</v>
      </c>
      <c r="AD1053" s="4">
        <f t="shared" si="154"/>
        <v>42801</v>
      </c>
      <c r="AE1053" s="1" t="str">
        <f t="shared" si="150"/>
        <v>Tuesday</v>
      </c>
      <c r="AF1053" s="2">
        <v>0.34694444444444444</v>
      </c>
      <c r="AG1053" s="2">
        <f t="shared" si="151"/>
        <v>0.33333333333333331</v>
      </c>
      <c r="AH1053" t="s">
        <v>27</v>
      </c>
    </row>
    <row r="1054" spans="1:34" x14ac:dyDescent="0.25">
      <c r="A1054">
        <v>915465</v>
      </c>
      <c r="B1054" t="s">
        <v>20</v>
      </c>
      <c r="C1054" t="s">
        <v>28</v>
      </c>
      <c r="D1054" t="s">
        <v>22</v>
      </c>
      <c r="E1054">
        <v>53202</v>
      </c>
      <c r="F1054" t="s">
        <v>23</v>
      </c>
      <c r="G1054" t="s">
        <v>24</v>
      </c>
      <c r="H1054">
        <v>5531</v>
      </c>
      <c r="I1054" t="s">
        <v>70</v>
      </c>
      <c r="J1054">
        <f>VLOOKUP(I1054,Key!$A$1:$C$72,2,FALSE)</f>
        <v>43.053040000000003</v>
      </c>
      <c r="K1054">
        <f>VLOOKUP(I1054,Key!$A$1:$C$72,3,FALSE)</f>
        <v>-87.897660000000002</v>
      </c>
      <c r="L1054" t="s">
        <v>43</v>
      </c>
      <c r="M1054">
        <f>VLOOKUP(L1054,Key!$A$1:$C$72,2,FALSE)</f>
        <v>43.03886</v>
      </c>
      <c r="N1054">
        <f>VLOOKUP(L1054,Key!$A$1:$C$72,3,FALSE)</f>
        <v>-87.902720000000002</v>
      </c>
      <c r="O1054">
        <v>8</v>
      </c>
      <c r="P1054">
        <v>0</v>
      </c>
      <c r="Q1054">
        <v>1.2</v>
      </c>
      <c r="R1054">
        <v>1.1000000000000001</v>
      </c>
      <c r="S1054">
        <v>48</v>
      </c>
      <c r="T1054">
        <f t="shared" si="152"/>
        <v>-1</v>
      </c>
      <c r="U1054" s="1">
        <v>42801</v>
      </c>
      <c r="V1054" s="3">
        <f t="shared" si="146"/>
        <v>42795</v>
      </c>
      <c r="W1054" s="4">
        <f t="shared" si="153"/>
        <v>42801</v>
      </c>
      <c r="X1054" s="1" t="str">
        <f t="shared" si="147"/>
        <v>Tuesday</v>
      </c>
      <c r="Y1054" s="2">
        <v>0.35488425925925932</v>
      </c>
      <c r="Z1054" s="2">
        <f t="shared" si="148"/>
        <v>0.375</v>
      </c>
      <c r="AA1054">
        <f>1</f>
        <v>1</v>
      </c>
      <c r="AB1054" s="1">
        <v>42801</v>
      </c>
      <c r="AC1054" s="3">
        <f t="shared" si="149"/>
        <v>42795</v>
      </c>
      <c r="AD1054" s="4">
        <f t="shared" si="154"/>
        <v>42801</v>
      </c>
      <c r="AE1054" s="1" t="str">
        <f t="shared" si="150"/>
        <v>Tuesday</v>
      </c>
      <c r="AF1054" s="2">
        <v>0.36108796296296292</v>
      </c>
      <c r="AG1054" s="2">
        <f t="shared" si="151"/>
        <v>0.375</v>
      </c>
      <c r="AH1054" t="s">
        <v>27</v>
      </c>
    </row>
    <row r="1055" spans="1:34" x14ac:dyDescent="0.25">
      <c r="A1055">
        <v>1489319</v>
      </c>
      <c r="B1055" t="s">
        <v>20</v>
      </c>
      <c r="C1055" t="s">
        <v>100</v>
      </c>
      <c r="D1055" t="s">
        <v>22</v>
      </c>
      <c r="E1055">
        <v>53045</v>
      </c>
      <c r="F1055" t="s">
        <v>23</v>
      </c>
      <c r="G1055" t="s">
        <v>24</v>
      </c>
      <c r="H1055">
        <v>44</v>
      </c>
      <c r="I1055" t="s">
        <v>67</v>
      </c>
      <c r="J1055">
        <f>VLOOKUP(I1055,Key!$A$1:$C$72,2,FALSE)</f>
        <v>43.074890000000003</v>
      </c>
      <c r="K1055">
        <f>VLOOKUP(I1055,Key!$A$1:$C$72,3,FALSE)</f>
        <v>-87.882810000000006</v>
      </c>
      <c r="L1055" t="s">
        <v>65</v>
      </c>
      <c r="M1055">
        <f>VLOOKUP(L1055,Key!$A$1:$C$72,2,FALSE)</f>
        <v>43.060786</v>
      </c>
      <c r="N1055">
        <f>VLOOKUP(L1055,Key!$A$1:$C$72,3,FALSE)</f>
        <v>-87.883825999999999</v>
      </c>
      <c r="O1055">
        <v>8</v>
      </c>
      <c r="P1055">
        <v>0</v>
      </c>
      <c r="Q1055">
        <v>1.2</v>
      </c>
      <c r="R1055">
        <v>1.1000000000000001</v>
      </c>
      <c r="S1055">
        <v>48</v>
      </c>
      <c r="T1055">
        <f t="shared" si="152"/>
        <v>-1</v>
      </c>
      <c r="U1055" s="1">
        <v>42801</v>
      </c>
      <c r="V1055" s="3">
        <f t="shared" si="146"/>
        <v>42795</v>
      </c>
      <c r="W1055" s="4">
        <f t="shared" si="153"/>
        <v>42801</v>
      </c>
      <c r="X1055" s="1" t="str">
        <f t="shared" si="147"/>
        <v>Tuesday</v>
      </c>
      <c r="Y1055" s="2">
        <v>0.59393518518518518</v>
      </c>
      <c r="Z1055" s="2">
        <f t="shared" si="148"/>
        <v>0.58333333333333326</v>
      </c>
      <c r="AA1055">
        <f>1</f>
        <v>1</v>
      </c>
      <c r="AB1055" s="1">
        <v>42801</v>
      </c>
      <c r="AC1055" s="3">
        <f t="shared" si="149"/>
        <v>42795</v>
      </c>
      <c r="AD1055" s="4">
        <f t="shared" si="154"/>
        <v>42801</v>
      </c>
      <c r="AE1055" s="1" t="str">
        <f t="shared" si="150"/>
        <v>Tuesday</v>
      </c>
      <c r="AF1055" s="2">
        <v>0.59957175925925921</v>
      </c>
      <c r="AG1055" s="2">
        <f t="shared" si="151"/>
        <v>0.58333333333333326</v>
      </c>
      <c r="AH1055" t="s">
        <v>27</v>
      </c>
    </row>
    <row r="1056" spans="1:34" x14ac:dyDescent="0.25">
      <c r="A1056">
        <v>783916</v>
      </c>
      <c r="B1056" t="s">
        <v>20</v>
      </c>
      <c r="C1056" t="s">
        <v>53</v>
      </c>
      <c r="D1056" t="s">
        <v>46</v>
      </c>
      <c r="E1056">
        <v>60618</v>
      </c>
      <c r="F1056" t="s">
        <v>23</v>
      </c>
      <c r="G1056" t="s">
        <v>24</v>
      </c>
      <c r="H1056">
        <v>167</v>
      </c>
      <c r="I1056" t="s">
        <v>43</v>
      </c>
      <c r="J1056">
        <f>VLOOKUP(I1056,Key!$A$1:$C$72,2,FALSE)</f>
        <v>43.03886</v>
      </c>
      <c r="K1056">
        <f>VLOOKUP(I1056,Key!$A$1:$C$72,3,FALSE)</f>
        <v>-87.902720000000002</v>
      </c>
      <c r="L1056" t="s">
        <v>33</v>
      </c>
      <c r="M1056">
        <f>VLOOKUP(L1056,Key!$A$1:$C$72,2,FALSE)</f>
        <v>43.034619999999997</v>
      </c>
      <c r="N1056">
        <f>VLOOKUP(L1056,Key!$A$1:$C$72,3,FALSE)</f>
        <v>-87.917500000000004</v>
      </c>
      <c r="O1056">
        <v>12</v>
      </c>
      <c r="P1056">
        <v>0</v>
      </c>
      <c r="Q1056">
        <v>1.8</v>
      </c>
      <c r="R1056">
        <v>1.7</v>
      </c>
      <c r="S1056">
        <v>72</v>
      </c>
      <c r="T1056">
        <f t="shared" si="152"/>
        <v>-1</v>
      </c>
      <c r="U1056" s="1">
        <v>42801</v>
      </c>
      <c r="V1056" s="3">
        <f t="shared" si="146"/>
        <v>42795</v>
      </c>
      <c r="W1056" s="4">
        <f t="shared" si="153"/>
        <v>42801</v>
      </c>
      <c r="X1056" s="1" t="str">
        <f t="shared" si="147"/>
        <v>Tuesday</v>
      </c>
      <c r="Y1056" s="2">
        <v>0.61553240740740744</v>
      </c>
      <c r="Z1056" s="2">
        <f t="shared" si="148"/>
        <v>0.625</v>
      </c>
      <c r="AA1056">
        <f>1</f>
        <v>1</v>
      </c>
      <c r="AB1056" s="1">
        <v>42801</v>
      </c>
      <c r="AC1056" s="3">
        <f t="shared" si="149"/>
        <v>42795</v>
      </c>
      <c r="AD1056" s="4">
        <f t="shared" si="154"/>
        <v>42801</v>
      </c>
      <c r="AE1056" s="1" t="str">
        <f t="shared" si="150"/>
        <v>Tuesday</v>
      </c>
      <c r="AF1056" s="2">
        <v>0.62395833333333328</v>
      </c>
      <c r="AG1056" s="2">
        <f t="shared" si="151"/>
        <v>0.625</v>
      </c>
      <c r="AH1056" t="s">
        <v>27</v>
      </c>
    </row>
    <row r="1057" spans="1:34" x14ac:dyDescent="0.25">
      <c r="A1057">
        <v>1004775</v>
      </c>
      <c r="B1057" t="s">
        <v>20</v>
      </c>
      <c r="C1057" t="s">
        <v>28</v>
      </c>
      <c r="D1057" t="s">
        <v>22</v>
      </c>
      <c r="E1057">
        <v>53202</v>
      </c>
      <c r="F1057" t="s">
        <v>23</v>
      </c>
      <c r="G1057" t="s">
        <v>24</v>
      </c>
      <c r="H1057">
        <v>5516</v>
      </c>
      <c r="I1057" t="s">
        <v>41</v>
      </c>
      <c r="J1057">
        <f>VLOOKUP(I1057,Key!$A$1:$C$72,2,FALSE)</f>
        <v>43.04824</v>
      </c>
      <c r="K1057">
        <f>VLOOKUP(I1057,Key!$A$1:$C$72,3,FALSE)</f>
        <v>-87.904970000000006</v>
      </c>
      <c r="L1057" t="s">
        <v>30</v>
      </c>
      <c r="M1057">
        <f>VLOOKUP(L1057,Key!$A$1:$C$72,2,FALSE)</f>
        <v>43.05847</v>
      </c>
      <c r="N1057">
        <f>VLOOKUP(L1057,Key!$A$1:$C$72,3,FALSE)</f>
        <v>-87.898079999999993</v>
      </c>
      <c r="O1057">
        <v>40</v>
      </c>
      <c r="P1057">
        <v>0</v>
      </c>
      <c r="Q1057">
        <v>6</v>
      </c>
      <c r="R1057">
        <v>5.7</v>
      </c>
      <c r="S1057">
        <v>240</v>
      </c>
      <c r="T1057">
        <f t="shared" si="152"/>
        <v>-1</v>
      </c>
      <c r="U1057" s="1">
        <v>42801</v>
      </c>
      <c r="V1057" s="3">
        <f t="shared" si="146"/>
        <v>42795</v>
      </c>
      <c r="W1057" s="4">
        <f t="shared" si="153"/>
        <v>42801</v>
      </c>
      <c r="X1057" s="1" t="str">
        <f t="shared" si="147"/>
        <v>Tuesday</v>
      </c>
      <c r="Y1057" s="2">
        <v>0.74334490740740744</v>
      </c>
      <c r="Z1057" s="2">
        <f t="shared" si="148"/>
        <v>0.75</v>
      </c>
      <c r="AA1057">
        <f>1</f>
        <v>1</v>
      </c>
      <c r="AB1057" s="1">
        <v>42801</v>
      </c>
      <c r="AC1057" s="3">
        <f t="shared" si="149"/>
        <v>42795</v>
      </c>
      <c r="AD1057" s="4">
        <f t="shared" si="154"/>
        <v>42801</v>
      </c>
      <c r="AE1057" s="1" t="str">
        <f t="shared" si="150"/>
        <v>Tuesday</v>
      </c>
      <c r="AF1057" s="2">
        <v>0.77097222222222228</v>
      </c>
      <c r="AG1057" s="2">
        <f t="shared" si="151"/>
        <v>0.79166666666666663</v>
      </c>
      <c r="AH1057" t="s">
        <v>27</v>
      </c>
    </row>
    <row r="1058" spans="1:34" x14ac:dyDescent="0.25">
      <c r="A1058">
        <v>1250902</v>
      </c>
      <c r="B1058" t="s">
        <v>20</v>
      </c>
      <c r="C1058" t="s">
        <v>21</v>
      </c>
      <c r="D1058" t="s">
        <v>22</v>
      </c>
      <c r="E1058">
        <v>53213</v>
      </c>
      <c r="F1058" t="s">
        <v>23</v>
      </c>
      <c r="G1058" t="s">
        <v>96</v>
      </c>
      <c r="H1058">
        <v>5435</v>
      </c>
      <c r="I1058" t="s">
        <v>81</v>
      </c>
      <c r="J1058">
        <f>VLOOKUP(I1058,Key!$A$1:$C$72,2,FALSE)</f>
        <v>43.06033</v>
      </c>
      <c r="K1058">
        <f>VLOOKUP(I1058,Key!$A$1:$C$72,3,FALSE)</f>
        <v>-87.89546</v>
      </c>
      <c r="L1058" t="s">
        <v>78</v>
      </c>
      <c r="M1058">
        <f>VLOOKUP(L1058,Key!$A$1:$C$72,2,FALSE)</f>
        <v>43.060250000000003</v>
      </c>
      <c r="N1058">
        <f>VLOOKUP(L1058,Key!$A$1:$C$72,3,FALSE)</f>
        <v>-87.892169999999993</v>
      </c>
      <c r="O1058">
        <v>2</v>
      </c>
      <c r="P1058">
        <v>0</v>
      </c>
      <c r="Q1058">
        <v>0.3</v>
      </c>
      <c r="R1058">
        <v>0.3</v>
      </c>
      <c r="S1058">
        <v>12</v>
      </c>
      <c r="T1058">
        <f t="shared" si="152"/>
        <v>-1</v>
      </c>
      <c r="U1058" s="1">
        <v>42801</v>
      </c>
      <c r="V1058" s="3">
        <f t="shared" si="146"/>
        <v>42795</v>
      </c>
      <c r="W1058" s="4">
        <f t="shared" si="153"/>
        <v>42801</v>
      </c>
      <c r="X1058" s="1" t="str">
        <f t="shared" si="147"/>
        <v>Tuesday</v>
      </c>
      <c r="Y1058" s="2">
        <v>0.77078703703703699</v>
      </c>
      <c r="Z1058" s="2">
        <f t="shared" si="148"/>
        <v>0.75</v>
      </c>
      <c r="AA1058">
        <f>1</f>
        <v>1</v>
      </c>
      <c r="AB1058" s="1">
        <v>42801</v>
      </c>
      <c r="AC1058" s="3">
        <f t="shared" si="149"/>
        <v>42795</v>
      </c>
      <c r="AD1058" s="4">
        <f t="shared" si="154"/>
        <v>42801</v>
      </c>
      <c r="AE1058" s="1" t="str">
        <f t="shared" si="150"/>
        <v>Tuesday</v>
      </c>
      <c r="AF1058" s="2">
        <v>0.77165509259259257</v>
      </c>
      <c r="AG1058" s="2">
        <f t="shared" si="151"/>
        <v>0.79166666666666663</v>
      </c>
      <c r="AH1058" t="s">
        <v>27</v>
      </c>
    </row>
    <row r="1059" spans="1:34" x14ac:dyDescent="0.25">
      <c r="A1059">
        <v>1280631</v>
      </c>
      <c r="B1059" t="s">
        <v>20</v>
      </c>
      <c r="C1059" t="s">
        <v>28</v>
      </c>
      <c r="D1059" t="s">
        <v>22</v>
      </c>
      <c r="E1059">
        <v>53202</v>
      </c>
      <c r="F1059" t="s">
        <v>23</v>
      </c>
      <c r="G1059" t="s">
        <v>24</v>
      </c>
      <c r="H1059">
        <v>5518</v>
      </c>
      <c r="I1059" t="s">
        <v>36</v>
      </c>
      <c r="J1059">
        <f>VLOOKUP(I1059,Key!$A$1:$C$72,2,FALSE)</f>
        <v>43.038580000000003</v>
      </c>
      <c r="K1059">
        <f>VLOOKUP(I1059,Key!$A$1:$C$72,3,FALSE)</f>
        <v>-87.90934</v>
      </c>
      <c r="L1059" t="s">
        <v>32</v>
      </c>
      <c r="M1059">
        <f>VLOOKUP(L1059,Key!$A$1:$C$72,2,FALSE)</f>
        <v>43.038719999999998</v>
      </c>
      <c r="N1059">
        <f>VLOOKUP(L1059,Key!$A$1:$C$72,3,FALSE)</f>
        <v>-87.905339999999995</v>
      </c>
      <c r="O1059">
        <v>2</v>
      </c>
      <c r="P1059">
        <v>0</v>
      </c>
      <c r="Q1059">
        <v>0.3</v>
      </c>
      <c r="R1059">
        <v>0.3</v>
      </c>
      <c r="S1059">
        <v>12</v>
      </c>
      <c r="T1059">
        <f t="shared" si="152"/>
        <v>-1</v>
      </c>
      <c r="U1059" s="1">
        <v>42802</v>
      </c>
      <c r="V1059" s="3">
        <f t="shared" si="146"/>
        <v>42795</v>
      </c>
      <c r="W1059" s="4">
        <f t="shared" si="153"/>
        <v>42802</v>
      </c>
      <c r="X1059" s="1" t="str">
        <f t="shared" si="147"/>
        <v>Wednesday</v>
      </c>
      <c r="Y1059" s="2">
        <v>0.30800925925925926</v>
      </c>
      <c r="Z1059" s="2">
        <f t="shared" si="148"/>
        <v>0.29166666666666663</v>
      </c>
      <c r="AA1059">
        <f>1</f>
        <v>1</v>
      </c>
      <c r="AB1059" s="1">
        <v>42802</v>
      </c>
      <c r="AC1059" s="3">
        <f t="shared" si="149"/>
        <v>42795</v>
      </c>
      <c r="AD1059" s="4">
        <f t="shared" si="154"/>
        <v>42802</v>
      </c>
      <c r="AE1059" s="1" t="str">
        <f t="shared" si="150"/>
        <v>Wednesday</v>
      </c>
      <c r="AF1059" s="2">
        <v>0.30924768518518519</v>
      </c>
      <c r="AG1059" s="2">
        <f t="shared" si="151"/>
        <v>0.29166666666666663</v>
      </c>
      <c r="AH1059" t="s">
        <v>27</v>
      </c>
    </row>
    <row r="1060" spans="1:34" x14ac:dyDescent="0.25">
      <c r="A1060">
        <v>563412</v>
      </c>
      <c r="B1060" t="s">
        <v>20</v>
      </c>
      <c r="C1060" t="s">
        <v>45</v>
      </c>
      <c r="D1060" t="s">
        <v>46</v>
      </c>
      <c r="E1060">
        <v>60043</v>
      </c>
      <c r="F1060" t="s">
        <v>23</v>
      </c>
      <c r="G1060" t="s">
        <v>24</v>
      </c>
      <c r="H1060">
        <v>5533</v>
      </c>
      <c r="I1060" t="s">
        <v>33</v>
      </c>
      <c r="J1060">
        <f>VLOOKUP(I1060,Key!$A$1:$C$72,2,FALSE)</f>
        <v>43.034619999999997</v>
      </c>
      <c r="K1060">
        <f>VLOOKUP(I1060,Key!$A$1:$C$72,3,FALSE)</f>
        <v>-87.917500000000004</v>
      </c>
      <c r="L1060" t="s">
        <v>47</v>
      </c>
      <c r="M1060">
        <f>VLOOKUP(L1060,Key!$A$1:$C$72,2,FALSE)</f>
        <v>43.049230000000001</v>
      </c>
      <c r="N1060">
        <f>VLOOKUP(L1060,Key!$A$1:$C$72,3,FALSE)</f>
        <v>-87.911940000000001</v>
      </c>
      <c r="O1060">
        <v>10</v>
      </c>
      <c r="P1060">
        <v>0</v>
      </c>
      <c r="Q1060">
        <v>1.5</v>
      </c>
      <c r="R1060">
        <v>1.4</v>
      </c>
      <c r="S1060">
        <v>60</v>
      </c>
      <c r="T1060">
        <f t="shared" si="152"/>
        <v>-1</v>
      </c>
      <c r="U1060" s="1">
        <v>42802</v>
      </c>
      <c r="V1060" s="3">
        <f t="shared" si="146"/>
        <v>42795</v>
      </c>
      <c r="W1060" s="4">
        <f t="shared" si="153"/>
        <v>42802</v>
      </c>
      <c r="X1060" s="1" t="str">
        <f t="shared" si="147"/>
        <v>Wednesday</v>
      </c>
      <c r="Y1060" s="2">
        <v>0.33188657407407407</v>
      </c>
      <c r="Z1060" s="2">
        <f t="shared" si="148"/>
        <v>0.33333333333333331</v>
      </c>
      <c r="AA1060">
        <f>1</f>
        <v>1</v>
      </c>
      <c r="AB1060" s="1">
        <v>42802</v>
      </c>
      <c r="AC1060" s="3">
        <f t="shared" si="149"/>
        <v>42795</v>
      </c>
      <c r="AD1060" s="4">
        <f t="shared" si="154"/>
        <v>42802</v>
      </c>
      <c r="AE1060" s="1" t="str">
        <f t="shared" si="150"/>
        <v>Wednesday</v>
      </c>
      <c r="AF1060" s="2">
        <v>0.33819444444444446</v>
      </c>
      <c r="AG1060" s="2">
        <f t="shared" si="151"/>
        <v>0.33333333333333331</v>
      </c>
      <c r="AH1060" t="s">
        <v>27</v>
      </c>
    </row>
    <row r="1061" spans="1:34" x14ac:dyDescent="0.25">
      <c r="A1061">
        <v>1088320</v>
      </c>
      <c r="B1061" t="s">
        <v>20</v>
      </c>
      <c r="C1061" t="s">
        <v>95</v>
      </c>
      <c r="D1061" t="s">
        <v>22</v>
      </c>
      <c r="E1061">
        <v>53202</v>
      </c>
      <c r="F1061" t="s">
        <v>23</v>
      </c>
      <c r="G1061" t="s">
        <v>24</v>
      </c>
      <c r="H1061">
        <v>47</v>
      </c>
      <c r="I1061" t="s">
        <v>69</v>
      </c>
      <c r="J1061">
        <f>VLOOKUP(I1061,Key!$A$1:$C$72,2,FALSE)</f>
        <v>43.048200000000001</v>
      </c>
      <c r="K1061">
        <f>VLOOKUP(I1061,Key!$A$1:$C$72,3,FALSE)</f>
        <v>-87.900859999999994</v>
      </c>
      <c r="L1061" t="s">
        <v>43</v>
      </c>
      <c r="M1061">
        <f>VLOOKUP(L1061,Key!$A$1:$C$72,2,FALSE)</f>
        <v>43.03886</v>
      </c>
      <c r="N1061">
        <f>VLOOKUP(L1061,Key!$A$1:$C$72,3,FALSE)</f>
        <v>-87.902720000000002</v>
      </c>
      <c r="O1061">
        <v>6</v>
      </c>
      <c r="P1061">
        <v>0</v>
      </c>
      <c r="Q1061">
        <v>0.9</v>
      </c>
      <c r="R1061">
        <v>0.9</v>
      </c>
      <c r="S1061">
        <v>36</v>
      </c>
      <c r="T1061">
        <f t="shared" si="152"/>
        <v>-1</v>
      </c>
      <c r="U1061" s="1">
        <v>42802</v>
      </c>
      <c r="V1061" s="3">
        <f t="shared" si="146"/>
        <v>42795</v>
      </c>
      <c r="W1061" s="4">
        <f t="shared" si="153"/>
        <v>42802</v>
      </c>
      <c r="X1061" s="1" t="str">
        <f t="shared" si="147"/>
        <v>Wednesday</v>
      </c>
      <c r="Y1061" s="2">
        <v>0.33662037037037035</v>
      </c>
      <c r="Z1061" s="2">
        <f t="shared" si="148"/>
        <v>0.33333333333333331</v>
      </c>
      <c r="AA1061">
        <f>1</f>
        <v>1</v>
      </c>
      <c r="AB1061" s="1">
        <v>42802</v>
      </c>
      <c r="AC1061" s="3">
        <f t="shared" si="149"/>
        <v>42795</v>
      </c>
      <c r="AD1061" s="4">
        <f t="shared" si="154"/>
        <v>42802</v>
      </c>
      <c r="AE1061" s="1" t="str">
        <f t="shared" si="150"/>
        <v>Wednesday</v>
      </c>
      <c r="AF1061" s="2">
        <v>0.34079861111111115</v>
      </c>
      <c r="AG1061" s="2">
        <f t="shared" si="151"/>
        <v>0.33333333333333331</v>
      </c>
      <c r="AH1061" t="s">
        <v>27</v>
      </c>
    </row>
    <row r="1062" spans="1:34" x14ac:dyDescent="0.25">
      <c r="A1062">
        <v>783916</v>
      </c>
      <c r="B1062" t="s">
        <v>20</v>
      </c>
      <c r="C1062" t="s">
        <v>53</v>
      </c>
      <c r="D1062" t="s">
        <v>46</v>
      </c>
      <c r="E1062">
        <v>60618</v>
      </c>
      <c r="F1062" t="s">
        <v>23</v>
      </c>
      <c r="G1062" t="s">
        <v>24</v>
      </c>
      <c r="H1062">
        <v>231</v>
      </c>
      <c r="I1062" t="s">
        <v>43</v>
      </c>
      <c r="J1062">
        <f>VLOOKUP(I1062,Key!$A$1:$C$72,2,FALSE)</f>
        <v>43.03886</v>
      </c>
      <c r="K1062">
        <f>VLOOKUP(I1062,Key!$A$1:$C$72,3,FALSE)</f>
        <v>-87.902720000000002</v>
      </c>
      <c r="L1062" t="s">
        <v>43</v>
      </c>
      <c r="M1062">
        <f>VLOOKUP(L1062,Key!$A$1:$C$72,2,FALSE)</f>
        <v>43.03886</v>
      </c>
      <c r="N1062">
        <f>VLOOKUP(L1062,Key!$A$1:$C$72,3,FALSE)</f>
        <v>-87.902720000000002</v>
      </c>
      <c r="O1062">
        <v>14</v>
      </c>
      <c r="P1062">
        <v>0</v>
      </c>
      <c r="Q1062">
        <v>2.1</v>
      </c>
      <c r="R1062">
        <v>2</v>
      </c>
      <c r="S1062">
        <v>84</v>
      </c>
      <c r="T1062">
        <f t="shared" si="152"/>
        <v>-1</v>
      </c>
      <c r="U1062" s="1">
        <v>42802</v>
      </c>
      <c r="V1062" s="3">
        <f t="shared" si="146"/>
        <v>42795</v>
      </c>
      <c r="W1062" s="4">
        <f t="shared" si="153"/>
        <v>42802</v>
      </c>
      <c r="X1062" s="1" t="str">
        <f t="shared" si="147"/>
        <v>Wednesday</v>
      </c>
      <c r="Y1062" s="2">
        <v>0.37025462962962963</v>
      </c>
      <c r="Z1062" s="2">
        <f t="shared" si="148"/>
        <v>0.375</v>
      </c>
      <c r="AA1062">
        <f>1</f>
        <v>1</v>
      </c>
      <c r="AB1062" s="1">
        <v>42802</v>
      </c>
      <c r="AC1062" s="3">
        <f t="shared" si="149"/>
        <v>42795</v>
      </c>
      <c r="AD1062" s="4">
        <f t="shared" si="154"/>
        <v>42802</v>
      </c>
      <c r="AE1062" s="1" t="str">
        <f t="shared" si="150"/>
        <v>Wednesday</v>
      </c>
      <c r="AF1062" s="2">
        <v>0.38030092592592596</v>
      </c>
      <c r="AG1062" s="2">
        <f t="shared" si="151"/>
        <v>0.375</v>
      </c>
      <c r="AH1062" t="s">
        <v>35</v>
      </c>
    </row>
    <row r="1063" spans="1:34" x14ac:dyDescent="0.25">
      <c r="A1063">
        <v>1372080</v>
      </c>
      <c r="B1063" t="s">
        <v>20</v>
      </c>
      <c r="C1063" t="s">
        <v>28</v>
      </c>
      <c r="D1063" t="s">
        <v>22</v>
      </c>
      <c r="E1063">
        <v>53201</v>
      </c>
      <c r="F1063" t="s">
        <v>23</v>
      </c>
      <c r="G1063" t="s">
        <v>24</v>
      </c>
      <c r="H1063">
        <v>5499</v>
      </c>
      <c r="I1063" t="s">
        <v>66</v>
      </c>
      <c r="J1063">
        <f>VLOOKUP(I1063,Key!$A$1:$C$72,2,FALSE)</f>
        <v>43.060155999999999</v>
      </c>
      <c r="K1063">
        <f>VLOOKUP(I1063,Key!$A$1:$C$72,3,FALSE)</f>
        <v>-87.881258000000003</v>
      </c>
      <c r="L1063" t="s">
        <v>65</v>
      </c>
      <c r="M1063">
        <f>VLOOKUP(L1063,Key!$A$1:$C$72,2,FALSE)</f>
        <v>43.060786</v>
      </c>
      <c r="N1063">
        <f>VLOOKUP(L1063,Key!$A$1:$C$72,3,FALSE)</f>
        <v>-87.883825999999999</v>
      </c>
      <c r="O1063">
        <v>3</v>
      </c>
      <c r="P1063">
        <v>0</v>
      </c>
      <c r="Q1063">
        <v>0.5</v>
      </c>
      <c r="R1063">
        <v>0.4</v>
      </c>
      <c r="S1063">
        <v>18</v>
      </c>
      <c r="T1063">
        <f t="shared" si="152"/>
        <v>-1</v>
      </c>
      <c r="U1063" s="1">
        <v>42802</v>
      </c>
      <c r="V1063" s="3">
        <f t="shared" si="146"/>
        <v>42795</v>
      </c>
      <c r="W1063" s="4">
        <f t="shared" si="153"/>
        <v>42802</v>
      </c>
      <c r="X1063" s="1" t="str">
        <f t="shared" si="147"/>
        <v>Wednesday</v>
      </c>
      <c r="Y1063" s="2">
        <v>0.40252314814814816</v>
      </c>
      <c r="Z1063" s="2">
        <f t="shared" si="148"/>
        <v>0.41666666666666663</v>
      </c>
      <c r="AA1063">
        <f>1</f>
        <v>1</v>
      </c>
      <c r="AB1063" s="1">
        <v>42802</v>
      </c>
      <c r="AC1063" s="3">
        <f t="shared" si="149"/>
        <v>42795</v>
      </c>
      <c r="AD1063" s="4">
        <f t="shared" si="154"/>
        <v>42802</v>
      </c>
      <c r="AE1063" s="1" t="str">
        <f t="shared" si="150"/>
        <v>Wednesday</v>
      </c>
      <c r="AF1063" s="2">
        <v>0.40462962962962962</v>
      </c>
      <c r="AG1063" s="2">
        <f t="shared" si="151"/>
        <v>0.41666666666666663</v>
      </c>
      <c r="AH1063" t="s">
        <v>27</v>
      </c>
    </row>
    <row r="1064" spans="1:34" x14ac:dyDescent="0.25">
      <c r="A1064">
        <v>1432106</v>
      </c>
      <c r="B1064" t="s">
        <v>20</v>
      </c>
      <c r="C1064" t="s">
        <v>28</v>
      </c>
      <c r="D1064" t="s">
        <v>22</v>
      </c>
      <c r="E1064">
        <v>53202</v>
      </c>
      <c r="F1064" t="s">
        <v>23</v>
      </c>
      <c r="G1064" t="s">
        <v>24</v>
      </c>
      <c r="H1064">
        <v>11062</v>
      </c>
      <c r="I1064" t="s">
        <v>68</v>
      </c>
      <c r="J1064">
        <f>VLOOKUP(I1064,Key!$A$1:$C$72,2,FALSE)</f>
        <v>43.04804</v>
      </c>
      <c r="K1064">
        <f>VLOOKUP(I1064,Key!$A$1:$C$72,3,FALSE)</f>
        <v>-87.896720000000002</v>
      </c>
      <c r="L1064" t="s">
        <v>32</v>
      </c>
      <c r="M1064">
        <f>VLOOKUP(L1064,Key!$A$1:$C$72,2,FALSE)</f>
        <v>43.038719999999998</v>
      </c>
      <c r="N1064">
        <f>VLOOKUP(L1064,Key!$A$1:$C$72,3,FALSE)</f>
        <v>-87.905339999999995</v>
      </c>
      <c r="O1064">
        <v>8</v>
      </c>
      <c r="P1064">
        <v>0</v>
      </c>
      <c r="Q1064">
        <v>1.2</v>
      </c>
      <c r="R1064">
        <v>1.1000000000000001</v>
      </c>
      <c r="S1064">
        <v>48</v>
      </c>
      <c r="T1064">
        <f t="shared" si="152"/>
        <v>-1</v>
      </c>
      <c r="U1064" s="1">
        <v>42802</v>
      </c>
      <c r="V1064" s="3">
        <f t="shared" si="146"/>
        <v>42795</v>
      </c>
      <c r="W1064" s="4">
        <f t="shared" si="153"/>
        <v>42802</v>
      </c>
      <c r="X1064" s="1" t="str">
        <f t="shared" si="147"/>
        <v>Wednesday</v>
      </c>
      <c r="Y1064" s="2">
        <v>0.5630208333333333</v>
      </c>
      <c r="Z1064" s="2">
        <f t="shared" si="148"/>
        <v>0.58333333333333326</v>
      </c>
      <c r="AA1064">
        <f>1</f>
        <v>1</v>
      </c>
      <c r="AB1064" s="1">
        <v>42802</v>
      </c>
      <c r="AC1064" s="3">
        <f t="shared" si="149"/>
        <v>42795</v>
      </c>
      <c r="AD1064" s="4">
        <f t="shared" si="154"/>
        <v>42802</v>
      </c>
      <c r="AE1064" s="1" t="str">
        <f t="shared" si="150"/>
        <v>Wednesday</v>
      </c>
      <c r="AF1064" s="2">
        <v>0.5685069444444445</v>
      </c>
      <c r="AG1064" s="2">
        <f t="shared" si="151"/>
        <v>0.58333333333333326</v>
      </c>
      <c r="AH1064" t="s">
        <v>27</v>
      </c>
    </row>
    <row r="1065" spans="1:34" x14ac:dyDescent="0.25">
      <c r="A1065">
        <v>1425087</v>
      </c>
      <c r="B1065" t="s">
        <v>20</v>
      </c>
      <c r="C1065" t="s">
        <v>95</v>
      </c>
      <c r="D1065" t="s">
        <v>22</v>
      </c>
      <c r="E1065">
        <v>53212</v>
      </c>
      <c r="F1065" t="s">
        <v>23</v>
      </c>
      <c r="G1065" t="s">
        <v>24</v>
      </c>
      <c r="H1065">
        <v>11065</v>
      </c>
      <c r="I1065" t="s">
        <v>81</v>
      </c>
      <c r="J1065">
        <f>VLOOKUP(I1065,Key!$A$1:$C$72,2,FALSE)</f>
        <v>43.06033</v>
      </c>
      <c r="K1065">
        <f>VLOOKUP(I1065,Key!$A$1:$C$72,3,FALSE)</f>
        <v>-87.89546</v>
      </c>
      <c r="L1065" t="s">
        <v>39</v>
      </c>
      <c r="M1065">
        <f>VLOOKUP(L1065,Key!$A$1:$C$72,2,FALSE)</f>
        <v>43.03913</v>
      </c>
      <c r="N1065">
        <f>VLOOKUP(L1065,Key!$A$1:$C$72,3,FALSE)</f>
        <v>-87.916150000000002</v>
      </c>
      <c r="O1065">
        <v>14</v>
      </c>
      <c r="P1065">
        <v>0</v>
      </c>
      <c r="Q1065">
        <v>2.1</v>
      </c>
      <c r="R1065">
        <v>2</v>
      </c>
      <c r="S1065">
        <v>84</v>
      </c>
      <c r="T1065">
        <f t="shared" si="152"/>
        <v>-1</v>
      </c>
      <c r="U1065" s="1">
        <v>42802</v>
      </c>
      <c r="V1065" s="3">
        <f t="shared" si="146"/>
        <v>42795</v>
      </c>
      <c r="W1065" s="4">
        <f t="shared" si="153"/>
        <v>42802</v>
      </c>
      <c r="X1065" s="1" t="str">
        <f t="shared" si="147"/>
        <v>Wednesday</v>
      </c>
      <c r="Y1065" s="2">
        <v>0.60228009259259263</v>
      </c>
      <c r="Z1065" s="2">
        <f t="shared" si="148"/>
        <v>0.58333333333333326</v>
      </c>
      <c r="AA1065">
        <f>1</f>
        <v>1</v>
      </c>
      <c r="AB1065" s="1">
        <v>42802</v>
      </c>
      <c r="AC1065" s="3">
        <f t="shared" si="149"/>
        <v>42795</v>
      </c>
      <c r="AD1065" s="4">
        <f t="shared" si="154"/>
        <v>42802</v>
      </c>
      <c r="AE1065" s="1" t="str">
        <f t="shared" si="150"/>
        <v>Wednesday</v>
      </c>
      <c r="AF1065" s="2">
        <v>0.61204861111111108</v>
      </c>
      <c r="AG1065" s="2">
        <f t="shared" si="151"/>
        <v>0.625</v>
      </c>
      <c r="AH1065" t="s">
        <v>27</v>
      </c>
    </row>
    <row r="1066" spans="1:34" x14ac:dyDescent="0.25">
      <c r="A1066">
        <v>1451574</v>
      </c>
      <c r="B1066" t="s">
        <v>20</v>
      </c>
      <c r="C1066" t="s">
        <v>28</v>
      </c>
      <c r="D1066" t="s">
        <v>22</v>
      </c>
      <c r="E1066">
        <v>53211</v>
      </c>
      <c r="F1066" t="s">
        <v>23</v>
      </c>
      <c r="G1066" t="s">
        <v>24</v>
      </c>
      <c r="H1066">
        <v>11108</v>
      </c>
      <c r="I1066" t="s">
        <v>77</v>
      </c>
      <c r="J1066">
        <f>VLOOKUP(I1066,Key!$A$1:$C$72,2,FALSE)</f>
        <v>43.074655999999997</v>
      </c>
      <c r="K1066">
        <f>VLOOKUP(I1066,Key!$A$1:$C$72,3,FALSE)</f>
        <v>-87.889011999999994</v>
      </c>
      <c r="L1066" t="s">
        <v>67</v>
      </c>
      <c r="M1066">
        <f>VLOOKUP(L1066,Key!$A$1:$C$72,2,FALSE)</f>
        <v>43.074890000000003</v>
      </c>
      <c r="N1066">
        <f>VLOOKUP(L1066,Key!$A$1:$C$72,3,FALSE)</f>
        <v>-87.882810000000006</v>
      </c>
      <c r="O1066">
        <v>4</v>
      </c>
      <c r="P1066">
        <v>0</v>
      </c>
      <c r="Q1066">
        <v>0.6</v>
      </c>
      <c r="R1066">
        <v>0.6</v>
      </c>
      <c r="S1066">
        <v>24</v>
      </c>
      <c r="T1066">
        <f t="shared" si="152"/>
        <v>-1</v>
      </c>
      <c r="U1066" s="1">
        <v>42802</v>
      </c>
      <c r="V1066" s="3">
        <f t="shared" si="146"/>
        <v>42795</v>
      </c>
      <c r="W1066" s="4">
        <f t="shared" si="153"/>
        <v>42802</v>
      </c>
      <c r="X1066" s="1" t="str">
        <f t="shared" si="147"/>
        <v>Wednesday</v>
      </c>
      <c r="Y1066" s="2">
        <v>0.60398148148148145</v>
      </c>
      <c r="Z1066" s="2">
        <f t="shared" si="148"/>
        <v>0.58333333333333326</v>
      </c>
      <c r="AA1066">
        <f>1</f>
        <v>1</v>
      </c>
      <c r="AB1066" s="1">
        <v>42802</v>
      </c>
      <c r="AC1066" s="3">
        <f t="shared" si="149"/>
        <v>42795</v>
      </c>
      <c r="AD1066" s="4">
        <f t="shared" si="154"/>
        <v>42802</v>
      </c>
      <c r="AE1066" s="1" t="str">
        <f t="shared" si="150"/>
        <v>Wednesday</v>
      </c>
      <c r="AF1066" s="2">
        <v>0.60627314814814814</v>
      </c>
      <c r="AG1066" s="2">
        <f t="shared" si="151"/>
        <v>0.625</v>
      </c>
      <c r="AH1066" t="s">
        <v>27</v>
      </c>
    </row>
    <row r="1067" spans="1:34" x14ac:dyDescent="0.25">
      <c r="A1067">
        <v>783916</v>
      </c>
      <c r="B1067" t="s">
        <v>20</v>
      </c>
      <c r="C1067" t="s">
        <v>53</v>
      </c>
      <c r="D1067" t="s">
        <v>46</v>
      </c>
      <c r="E1067">
        <v>60618</v>
      </c>
      <c r="F1067" t="s">
        <v>23</v>
      </c>
      <c r="G1067" t="s">
        <v>24</v>
      </c>
      <c r="H1067">
        <v>23</v>
      </c>
      <c r="I1067" t="s">
        <v>43</v>
      </c>
      <c r="J1067">
        <f>VLOOKUP(I1067,Key!$A$1:$C$72,2,FALSE)</f>
        <v>43.03886</v>
      </c>
      <c r="K1067">
        <f>VLOOKUP(I1067,Key!$A$1:$C$72,3,FALSE)</f>
        <v>-87.902720000000002</v>
      </c>
      <c r="L1067" t="s">
        <v>32</v>
      </c>
      <c r="M1067">
        <f>VLOOKUP(L1067,Key!$A$1:$C$72,2,FALSE)</f>
        <v>43.038719999999998</v>
      </c>
      <c r="N1067">
        <f>VLOOKUP(L1067,Key!$A$1:$C$72,3,FALSE)</f>
        <v>-87.905339999999995</v>
      </c>
      <c r="O1067">
        <v>17</v>
      </c>
      <c r="P1067">
        <v>0</v>
      </c>
      <c r="Q1067">
        <v>2.6</v>
      </c>
      <c r="R1067">
        <v>2.4</v>
      </c>
      <c r="S1067">
        <v>102</v>
      </c>
      <c r="T1067">
        <f t="shared" si="152"/>
        <v>-1</v>
      </c>
      <c r="U1067" s="1">
        <v>42802</v>
      </c>
      <c r="V1067" s="3">
        <f t="shared" si="146"/>
        <v>42795</v>
      </c>
      <c r="W1067" s="4">
        <f t="shared" si="153"/>
        <v>42802</v>
      </c>
      <c r="X1067" s="1" t="str">
        <f t="shared" si="147"/>
        <v>Wednesday</v>
      </c>
      <c r="Y1067" s="2">
        <v>0.69663194444444443</v>
      </c>
      <c r="Z1067" s="2">
        <f t="shared" si="148"/>
        <v>0.70833333333333326</v>
      </c>
      <c r="AA1067">
        <f>1</f>
        <v>1</v>
      </c>
      <c r="AB1067" s="1">
        <v>42802</v>
      </c>
      <c r="AC1067" s="3">
        <f t="shared" si="149"/>
        <v>42795</v>
      </c>
      <c r="AD1067" s="4">
        <f t="shared" si="154"/>
        <v>42802</v>
      </c>
      <c r="AE1067" s="1" t="str">
        <f t="shared" si="150"/>
        <v>Wednesday</v>
      </c>
      <c r="AF1067" s="2">
        <v>0.70890046296296294</v>
      </c>
      <c r="AG1067" s="2">
        <f t="shared" si="151"/>
        <v>0.70833333333333326</v>
      </c>
      <c r="AH1067" t="s">
        <v>27</v>
      </c>
    </row>
    <row r="1068" spans="1:34" x14ac:dyDescent="0.25">
      <c r="A1068">
        <v>1137916</v>
      </c>
      <c r="B1068" t="s">
        <v>20</v>
      </c>
      <c r="C1068" t="s">
        <v>99</v>
      </c>
      <c r="D1068" t="s">
        <v>22</v>
      </c>
      <c r="E1068">
        <v>53202</v>
      </c>
      <c r="F1068" t="s">
        <v>23</v>
      </c>
      <c r="G1068" t="s">
        <v>24</v>
      </c>
      <c r="H1068">
        <v>11081</v>
      </c>
      <c r="I1068" t="s">
        <v>36</v>
      </c>
      <c r="J1068">
        <f>VLOOKUP(I1068,Key!$A$1:$C$72,2,FALSE)</f>
        <v>43.038580000000003</v>
      </c>
      <c r="K1068">
        <f>VLOOKUP(I1068,Key!$A$1:$C$72,3,FALSE)</f>
        <v>-87.90934</v>
      </c>
      <c r="L1068" t="s">
        <v>80</v>
      </c>
      <c r="M1068">
        <f>VLOOKUP(L1068,Key!$A$1:$C$72,2,FALSE)</f>
        <v>43.052460000000004</v>
      </c>
      <c r="N1068">
        <f>VLOOKUP(L1068,Key!$A$1:$C$72,3,FALSE)</f>
        <v>-87.891000000000005</v>
      </c>
      <c r="O1068">
        <v>12</v>
      </c>
      <c r="P1068">
        <v>0</v>
      </c>
      <c r="Q1068">
        <v>1.8</v>
      </c>
      <c r="R1068">
        <v>1.7</v>
      </c>
      <c r="S1068">
        <v>72</v>
      </c>
      <c r="T1068">
        <f t="shared" si="152"/>
        <v>-1</v>
      </c>
      <c r="U1068" s="1">
        <v>42802</v>
      </c>
      <c r="V1068" s="3">
        <f t="shared" si="146"/>
        <v>42795</v>
      </c>
      <c r="W1068" s="4">
        <f t="shared" si="153"/>
        <v>42802</v>
      </c>
      <c r="X1068" s="1" t="str">
        <f t="shared" si="147"/>
        <v>Wednesday</v>
      </c>
      <c r="Y1068" s="2">
        <v>0.76086805555555559</v>
      </c>
      <c r="Z1068" s="2">
        <f t="shared" si="148"/>
        <v>0.75</v>
      </c>
      <c r="AA1068">
        <f>1</f>
        <v>1</v>
      </c>
      <c r="AB1068" s="1">
        <v>42802</v>
      </c>
      <c r="AC1068" s="3">
        <f t="shared" si="149"/>
        <v>42795</v>
      </c>
      <c r="AD1068" s="4">
        <f t="shared" si="154"/>
        <v>42802</v>
      </c>
      <c r="AE1068" s="1" t="str">
        <f t="shared" si="150"/>
        <v>Wednesday</v>
      </c>
      <c r="AF1068" s="2">
        <v>0.76894675925925926</v>
      </c>
      <c r="AG1068" s="2">
        <f t="shared" si="151"/>
        <v>0.75</v>
      </c>
      <c r="AH1068" t="s">
        <v>27</v>
      </c>
    </row>
    <row r="1069" spans="1:34" x14ac:dyDescent="0.25">
      <c r="A1069">
        <v>1249342</v>
      </c>
      <c r="B1069" t="s">
        <v>20</v>
      </c>
      <c r="C1069" t="s">
        <v>108</v>
      </c>
      <c r="D1069" t="s">
        <v>22</v>
      </c>
      <c r="E1069">
        <v>54914</v>
      </c>
      <c r="F1069" t="s">
        <v>23</v>
      </c>
      <c r="G1069" t="s">
        <v>96</v>
      </c>
      <c r="H1069">
        <v>995</v>
      </c>
      <c r="I1069" t="s">
        <v>63</v>
      </c>
      <c r="J1069">
        <f>VLOOKUP(I1069,Key!$A$1:$C$72,2,FALSE)</f>
        <v>43.078530000000001</v>
      </c>
      <c r="K1069">
        <f>VLOOKUP(I1069,Key!$A$1:$C$72,3,FALSE)</f>
        <v>-87.882620000000003</v>
      </c>
      <c r="L1069" t="s">
        <v>87</v>
      </c>
      <c r="M1069">
        <f>VLOOKUP(L1069,Key!$A$1:$C$72,2,FALSE)</f>
        <v>43.077359999999999</v>
      </c>
      <c r="N1069">
        <f>VLOOKUP(L1069,Key!$A$1:$C$72,3,FALSE)</f>
        <v>-87.880769999999998</v>
      </c>
      <c r="O1069">
        <v>14</v>
      </c>
      <c r="P1069">
        <v>0</v>
      </c>
      <c r="Q1069">
        <v>2.1</v>
      </c>
      <c r="R1069">
        <v>2</v>
      </c>
      <c r="S1069">
        <v>84</v>
      </c>
      <c r="T1069">
        <f t="shared" si="152"/>
        <v>-1</v>
      </c>
      <c r="U1069" s="1">
        <v>42802</v>
      </c>
      <c r="V1069" s="3">
        <f t="shared" si="146"/>
        <v>42795</v>
      </c>
      <c r="W1069" s="4">
        <f t="shared" si="153"/>
        <v>42802</v>
      </c>
      <c r="X1069" s="1" t="str">
        <f t="shared" si="147"/>
        <v>Wednesday</v>
      </c>
      <c r="Y1069" s="2">
        <v>0.85813657407407407</v>
      </c>
      <c r="Z1069" s="2">
        <f t="shared" si="148"/>
        <v>0.875</v>
      </c>
      <c r="AA1069">
        <f>1</f>
        <v>1</v>
      </c>
      <c r="AB1069" s="1">
        <v>42802</v>
      </c>
      <c r="AC1069" s="3">
        <f t="shared" si="149"/>
        <v>42795</v>
      </c>
      <c r="AD1069" s="4">
        <f t="shared" si="154"/>
        <v>42802</v>
      </c>
      <c r="AE1069" s="1" t="str">
        <f t="shared" si="150"/>
        <v>Wednesday</v>
      </c>
      <c r="AF1069" s="2">
        <v>0.86746527777777782</v>
      </c>
      <c r="AG1069" s="2">
        <f t="shared" si="151"/>
        <v>0.875</v>
      </c>
      <c r="AH1069" t="s">
        <v>27</v>
      </c>
    </row>
    <row r="1070" spans="1:34" x14ac:dyDescent="0.25">
      <c r="A1070">
        <v>1378810</v>
      </c>
      <c r="B1070" t="s">
        <v>20</v>
      </c>
      <c r="C1070" t="s">
        <v>99</v>
      </c>
      <c r="D1070" t="s">
        <v>22</v>
      </c>
      <c r="E1070">
        <v>53211</v>
      </c>
      <c r="F1070" t="s">
        <v>23</v>
      </c>
      <c r="G1070" t="s">
        <v>24</v>
      </c>
      <c r="H1070">
        <v>5522</v>
      </c>
      <c r="I1070" t="s">
        <v>87</v>
      </c>
      <c r="J1070">
        <f>VLOOKUP(I1070,Key!$A$1:$C$72,2,FALSE)</f>
        <v>43.077359999999999</v>
      </c>
      <c r="K1070">
        <f>VLOOKUP(I1070,Key!$A$1:$C$72,3,FALSE)</f>
        <v>-87.880769999999998</v>
      </c>
      <c r="L1070" t="s">
        <v>67</v>
      </c>
      <c r="M1070">
        <f>VLOOKUP(L1070,Key!$A$1:$C$72,2,FALSE)</f>
        <v>43.074890000000003</v>
      </c>
      <c r="N1070">
        <f>VLOOKUP(L1070,Key!$A$1:$C$72,3,FALSE)</f>
        <v>-87.882810000000006</v>
      </c>
      <c r="O1070">
        <v>2</v>
      </c>
      <c r="P1070">
        <v>0</v>
      </c>
      <c r="Q1070">
        <v>0.3</v>
      </c>
      <c r="R1070">
        <v>0.3</v>
      </c>
      <c r="S1070">
        <v>12</v>
      </c>
      <c r="T1070">
        <f t="shared" si="152"/>
        <v>-1</v>
      </c>
      <c r="U1070" s="1">
        <v>42803</v>
      </c>
      <c r="V1070" s="3">
        <f t="shared" si="146"/>
        <v>42795</v>
      </c>
      <c r="W1070" s="4">
        <f t="shared" si="153"/>
        <v>42803</v>
      </c>
      <c r="X1070" s="1" t="str">
        <f t="shared" si="147"/>
        <v>Thursday</v>
      </c>
      <c r="Y1070" s="2">
        <v>0.38908564814814817</v>
      </c>
      <c r="Z1070" s="2">
        <f t="shared" si="148"/>
        <v>0.375</v>
      </c>
      <c r="AA1070">
        <f>1</f>
        <v>1</v>
      </c>
      <c r="AB1070" s="1">
        <v>42803</v>
      </c>
      <c r="AC1070" s="3">
        <f t="shared" si="149"/>
        <v>42795</v>
      </c>
      <c r="AD1070" s="4">
        <f t="shared" si="154"/>
        <v>42803</v>
      </c>
      <c r="AE1070" s="1" t="str">
        <f t="shared" si="150"/>
        <v>Thursday</v>
      </c>
      <c r="AF1070" s="2">
        <v>0.3908564814814815</v>
      </c>
      <c r="AG1070" s="2">
        <f t="shared" si="151"/>
        <v>0.375</v>
      </c>
      <c r="AH1070" t="s">
        <v>27</v>
      </c>
    </row>
    <row r="1071" spans="1:34" x14ac:dyDescent="0.25">
      <c r="A1071">
        <v>1164700</v>
      </c>
      <c r="B1071" t="s">
        <v>20</v>
      </c>
      <c r="C1071" t="s">
        <v>28</v>
      </c>
      <c r="D1071" t="s">
        <v>22</v>
      </c>
      <c r="E1071">
        <v>53202</v>
      </c>
      <c r="F1071" t="s">
        <v>23</v>
      </c>
      <c r="G1071" t="s">
        <v>24</v>
      </c>
      <c r="H1071">
        <v>22</v>
      </c>
      <c r="I1071" t="s">
        <v>80</v>
      </c>
      <c r="J1071">
        <f>VLOOKUP(I1071,Key!$A$1:$C$72,2,FALSE)</f>
        <v>43.052460000000004</v>
      </c>
      <c r="K1071">
        <f>VLOOKUP(I1071,Key!$A$1:$C$72,3,FALSE)</f>
        <v>-87.891000000000005</v>
      </c>
      <c r="L1071" t="s">
        <v>48</v>
      </c>
      <c r="M1071">
        <f>VLOOKUP(L1071,Key!$A$1:$C$72,2,FALSE)</f>
        <v>43.05097</v>
      </c>
      <c r="N1071">
        <f>VLOOKUP(L1071,Key!$A$1:$C$72,3,FALSE)</f>
        <v>-87.906440000000003</v>
      </c>
      <c r="O1071">
        <v>41</v>
      </c>
      <c r="P1071">
        <v>0</v>
      </c>
      <c r="Q1071">
        <v>6.2</v>
      </c>
      <c r="R1071">
        <v>5.8</v>
      </c>
      <c r="S1071">
        <v>246</v>
      </c>
      <c r="T1071">
        <f t="shared" si="152"/>
        <v>-1</v>
      </c>
      <c r="U1071" s="1">
        <v>42803</v>
      </c>
      <c r="V1071" s="3">
        <f t="shared" si="146"/>
        <v>42795</v>
      </c>
      <c r="W1071" s="4">
        <f t="shared" si="153"/>
        <v>42803</v>
      </c>
      <c r="X1071" s="1" t="str">
        <f t="shared" si="147"/>
        <v>Thursday</v>
      </c>
      <c r="Y1071" s="2">
        <v>0.58846064814814814</v>
      </c>
      <c r="Z1071" s="2">
        <f t="shared" si="148"/>
        <v>0.58333333333333326</v>
      </c>
      <c r="AA1071">
        <f>1</f>
        <v>1</v>
      </c>
      <c r="AB1071" s="1">
        <v>42803</v>
      </c>
      <c r="AC1071" s="3">
        <f t="shared" si="149"/>
        <v>42795</v>
      </c>
      <c r="AD1071" s="4">
        <f t="shared" si="154"/>
        <v>42803</v>
      </c>
      <c r="AE1071" s="1" t="str">
        <f t="shared" si="150"/>
        <v>Thursday</v>
      </c>
      <c r="AF1071" s="2">
        <v>0.61692129629629633</v>
      </c>
      <c r="AG1071" s="2">
        <f t="shared" si="151"/>
        <v>0.625</v>
      </c>
      <c r="AH1071" t="s">
        <v>27</v>
      </c>
    </row>
    <row r="1072" spans="1:34" x14ac:dyDescent="0.25">
      <c r="A1072">
        <v>1250902</v>
      </c>
      <c r="B1072" t="s">
        <v>20</v>
      </c>
      <c r="C1072" t="s">
        <v>21</v>
      </c>
      <c r="D1072" t="s">
        <v>22</v>
      </c>
      <c r="E1072">
        <v>53213</v>
      </c>
      <c r="F1072" t="s">
        <v>23</v>
      </c>
      <c r="G1072" t="s">
        <v>96</v>
      </c>
      <c r="H1072">
        <v>5430</v>
      </c>
      <c r="I1072" t="s">
        <v>78</v>
      </c>
      <c r="J1072">
        <f>VLOOKUP(I1072,Key!$A$1:$C$72,2,FALSE)</f>
        <v>43.060250000000003</v>
      </c>
      <c r="K1072">
        <f>VLOOKUP(I1072,Key!$A$1:$C$72,3,FALSE)</f>
        <v>-87.892169999999993</v>
      </c>
      <c r="L1072" t="s">
        <v>81</v>
      </c>
      <c r="M1072">
        <f>VLOOKUP(L1072,Key!$A$1:$C$72,2,FALSE)</f>
        <v>43.06033</v>
      </c>
      <c r="N1072">
        <f>VLOOKUP(L1072,Key!$A$1:$C$72,3,FALSE)</f>
        <v>-87.89546</v>
      </c>
      <c r="O1072">
        <v>1</v>
      </c>
      <c r="P1072">
        <v>0</v>
      </c>
      <c r="Q1072">
        <v>0.2</v>
      </c>
      <c r="R1072">
        <v>0.1</v>
      </c>
      <c r="S1072">
        <v>6</v>
      </c>
      <c r="T1072">
        <f t="shared" si="152"/>
        <v>-1</v>
      </c>
      <c r="U1072" s="1">
        <v>42803</v>
      </c>
      <c r="V1072" s="3">
        <f t="shared" si="146"/>
        <v>42795</v>
      </c>
      <c r="W1072" s="4">
        <f t="shared" si="153"/>
        <v>42803</v>
      </c>
      <c r="X1072" s="1" t="str">
        <f t="shared" si="147"/>
        <v>Thursday</v>
      </c>
      <c r="Y1072" s="2">
        <v>0.62456018518518519</v>
      </c>
      <c r="Z1072" s="2">
        <f t="shared" si="148"/>
        <v>0.625</v>
      </c>
      <c r="AA1072">
        <f>1</f>
        <v>1</v>
      </c>
      <c r="AB1072" s="1">
        <v>42803</v>
      </c>
      <c r="AC1072" s="3">
        <f t="shared" si="149"/>
        <v>42795</v>
      </c>
      <c r="AD1072" s="4">
        <f t="shared" si="154"/>
        <v>42803</v>
      </c>
      <c r="AE1072" s="1" t="str">
        <f t="shared" si="150"/>
        <v>Thursday</v>
      </c>
      <c r="AF1072" s="2">
        <v>0.6253819444444445</v>
      </c>
      <c r="AG1072" s="2">
        <f t="shared" si="151"/>
        <v>0.625</v>
      </c>
      <c r="AH1072" t="s">
        <v>27</v>
      </c>
    </row>
    <row r="1073" spans="1:34" x14ac:dyDescent="0.25">
      <c r="A1073">
        <v>536063</v>
      </c>
      <c r="B1073" t="s">
        <v>20</v>
      </c>
      <c r="C1073" t="s">
        <v>28</v>
      </c>
      <c r="D1073" t="s">
        <v>22</v>
      </c>
      <c r="E1073">
        <v>53212</v>
      </c>
      <c r="F1073" t="s">
        <v>23</v>
      </c>
      <c r="G1073" t="s">
        <v>24</v>
      </c>
      <c r="H1073">
        <v>5712</v>
      </c>
      <c r="I1073" t="s">
        <v>29</v>
      </c>
      <c r="J1073">
        <f>VLOOKUP(I1073,Key!$A$1:$C$72,2,FALSE)</f>
        <v>43.042490000000001</v>
      </c>
      <c r="K1073">
        <f>VLOOKUP(I1073,Key!$A$1:$C$72,3,FALSE)</f>
        <v>-87.909959999999998</v>
      </c>
      <c r="L1073" t="s">
        <v>37</v>
      </c>
      <c r="M1073">
        <f>VLOOKUP(L1073,Key!$A$1:$C$72,2,FALSE)</f>
        <v>43.031320000000001</v>
      </c>
      <c r="N1073">
        <f>VLOOKUP(L1073,Key!$A$1:$C$72,3,FALSE)</f>
        <v>-87.904259999999994</v>
      </c>
      <c r="O1073">
        <v>7</v>
      </c>
      <c r="P1073">
        <v>0</v>
      </c>
      <c r="Q1073">
        <v>1.1000000000000001</v>
      </c>
      <c r="R1073">
        <v>1</v>
      </c>
      <c r="S1073">
        <v>42</v>
      </c>
      <c r="T1073">
        <f t="shared" si="152"/>
        <v>-1</v>
      </c>
      <c r="U1073" s="1">
        <v>42803</v>
      </c>
      <c r="V1073" s="3">
        <f t="shared" si="146"/>
        <v>42795</v>
      </c>
      <c r="W1073" s="4">
        <f t="shared" si="153"/>
        <v>42803</v>
      </c>
      <c r="X1073" s="1" t="str">
        <f t="shared" si="147"/>
        <v>Thursday</v>
      </c>
      <c r="Y1073" s="2">
        <v>0.70688657407407407</v>
      </c>
      <c r="Z1073" s="2">
        <f t="shared" si="148"/>
        <v>0.70833333333333326</v>
      </c>
      <c r="AA1073">
        <f>1</f>
        <v>1</v>
      </c>
      <c r="AB1073" s="1">
        <v>42803</v>
      </c>
      <c r="AC1073" s="3">
        <f t="shared" si="149"/>
        <v>42795</v>
      </c>
      <c r="AD1073" s="4">
        <f t="shared" si="154"/>
        <v>42803</v>
      </c>
      <c r="AE1073" s="1" t="str">
        <f t="shared" si="150"/>
        <v>Thursday</v>
      </c>
      <c r="AF1073" s="2">
        <v>0.71171296296296294</v>
      </c>
      <c r="AG1073" s="2">
        <f t="shared" si="151"/>
        <v>0.70833333333333326</v>
      </c>
      <c r="AH1073" t="s">
        <v>27</v>
      </c>
    </row>
    <row r="1074" spans="1:34" x14ac:dyDescent="0.25">
      <c r="A1074">
        <v>1249381</v>
      </c>
      <c r="B1074" t="s">
        <v>20</v>
      </c>
      <c r="C1074" t="s">
        <v>172</v>
      </c>
      <c r="D1074" t="s">
        <v>22</v>
      </c>
      <c r="E1074">
        <v>53005</v>
      </c>
      <c r="F1074" t="s">
        <v>23</v>
      </c>
      <c r="G1074" t="s">
        <v>96</v>
      </c>
      <c r="H1074">
        <v>5521</v>
      </c>
      <c r="I1074" t="s">
        <v>63</v>
      </c>
      <c r="J1074">
        <f>VLOOKUP(I1074,Key!$A$1:$C$72,2,FALSE)</f>
        <v>43.078530000000001</v>
      </c>
      <c r="K1074">
        <f>VLOOKUP(I1074,Key!$A$1:$C$72,3,FALSE)</f>
        <v>-87.882620000000003</v>
      </c>
      <c r="L1074" t="s">
        <v>66</v>
      </c>
      <c r="M1074">
        <f>VLOOKUP(L1074,Key!$A$1:$C$72,2,FALSE)</f>
        <v>43.060155999999999</v>
      </c>
      <c r="N1074">
        <f>VLOOKUP(L1074,Key!$A$1:$C$72,3,FALSE)</f>
        <v>-87.881258000000003</v>
      </c>
      <c r="O1074">
        <v>15</v>
      </c>
      <c r="P1074">
        <v>0</v>
      </c>
      <c r="Q1074">
        <v>2.2999999999999998</v>
      </c>
      <c r="R1074">
        <v>2.1</v>
      </c>
      <c r="S1074">
        <v>90</v>
      </c>
      <c r="T1074">
        <f t="shared" si="152"/>
        <v>-1</v>
      </c>
      <c r="U1074" s="1">
        <v>42803</v>
      </c>
      <c r="V1074" s="3">
        <f t="shared" si="146"/>
        <v>42795</v>
      </c>
      <c r="W1074" s="4">
        <f t="shared" si="153"/>
        <v>42803</v>
      </c>
      <c r="X1074" s="1" t="str">
        <f t="shared" si="147"/>
        <v>Thursday</v>
      </c>
      <c r="Y1074" s="2">
        <v>0.76603009259259258</v>
      </c>
      <c r="Z1074" s="2">
        <f t="shared" si="148"/>
        <v>0.75</v>
      </c>
      <c r="AA1074">
        <f>1</f>
        <v>1</v>
      </c>
      <c r="AB1074" s="1">
        <v>42803</v>
      </c>
      <c r="AC1074" s="3">
        <f t="shared" si="149"/>
        <v>42795</v>
      </c>
      <c r="AD1074" s="4">
        <f t="shared" si="154"/>
        <v>42803</v>
      </c>
      <c r="AE1074" s="1" t="str">
        <f t="shared" si="150"/>
        <v>Thursday</v>
      </c>
      <c r="AF1074" s="2">
        <v>0.77682870370370372</v>
      </c>
      <c r="AG1074" s="2">
        <f t="shared" si="151"/>
        <v>0.79166666666666663</v>
      </c>
      <c r="AH1074" t="s">
        <v>27</v>
      </c>
    </row>
    <row r="1075" spans="1:34" x14ac:dyDescent="0.25">
      <c r="A1075">
        <v>1251108</v>
      </c>
      <c r="B1075" t="s">
        <v>20</v>
      </c>
      <c r="C1075" t="s">
        <v>108</v>
      </c>
      <c r="D1075" t="s">
        <v>22</v>
      </c>
      <c r="E1075">
        <v>54913</v>
      </c>
      <c r="F1075" t="s">
        <v>23</v>
      </c>
      <c r="G1075" t="s">
        <v>96</v>
      </c>
      <c r="H1075">
        <v>994</v>
      </c>
      <c r="I1075" t="s">
        <v>81</v>
      </c>
      <c r="J1075">
        <f>VLOOKUP(I1075,Key!$A$1:$C$72,2,FALSE)</f>
        <v>43.06033</v>
      </c>
      <c r="K1075">
        <f>VLOOKUP(I1075,Key!$A$1:$C$72,3,FALSE)</f>
        <v>-87.89546</v>
      </c>
      <c r="L1075" t="s">
        <v>78</v>
      </c>
      <c r="M1075">
        <f>VLOOKUP(L1075,Key!$A$1:$C$72,2,FALSE)</f>
        <v>43.060250000000003</v>
      </c>
      <c r="N1075">
        <f>VLOOKUP(L1075,Key!$A$1:$C$72,3,FALSE)</f>
        <v>-87.892169999999993</v>
      </c>
      <c r="O1075">
        <v>1</v>
      </c>
      <c r="P1075">
        <v>0</v>
      </c>
      <c r="Q1075">
        <v>0.2</v>
      </c>
      <c r="R1075">
        <v>0.1</v>
      </c>
      <c r="S1075">
        <v>6</v>
      </c>
      <c r="T1075">
        <f t="shared" si="152"/>
        <v>-1</v>
      </c>
      <c r="U1075" s="1">
        <v>42803</v>
      </c>
      <c r="V1075" s="3">
        <f t="shared" si="146"/>
        <v>42795</v>
      </c>
      <c r="W1075" s="4">
        <f t="shared" si="153"/>
        <v>42803</v>
      </c>
      <c r="X1075" s="1" t="str">
        <f t="shared" si="147"/>
        <v>Thursday</v>
      </c>
      <c r="Y1075" s="2">
        <v>0.84812500000000002</v>
      </c>
      <c r="Z1075" s="2">
        <f t="shared" si="148"/>
        <v>0.83333333333333326</v>
      </c>
      <c r="AA1075">
        <f>1</f>
        <v>1</v>
      </c>
      <c r="AB1075" s="1">
        <v>42803</v>
      </c>
      <c r="AC1075" s="3">
        <f t="shared" si="149"/>
        <v>42795</v>
      </c>
      <c r="AD1075" s="4">
        <f t="shared" si="154"/>
        <v>42803</v>
      </c>
      <c r="AE1075" s="1" t="str">
        <f t="shared" si="150"/>
        <v>Thursday</v>
      </c>
      <c r="AF1075" s="2">
        <v>0.84907407407407398</v>
      </c>
      <c r="AG1075" s="2">
        <f t="shared" si="151"/>
        <v>0.83333333333333326</v>
      </c>
      <c r="AH1075" t="s">
        <v>27</v>
      </c>
    </row>
    <row r="1076" spans="1:34" x14ac:dyDescent="0.25">
      <c r="A1076">
        <v>1518070</v>
      </c>
      <c r="B1076" t="s">
        <v>20</v>
      </c>
      <c r="C1076" t="s">
        <v>28</v>
      </c>
      <c r="D1076" t="s">
        <v>22</v>
      </c>
      <c r="E1076">
        <v>53211</v>
      </c>
      <c r="F1076" t="s">
        <v>23</v>
      </c>
      <c r="G1076" t="s">
        <v>91</v>
      </c>
      <c r="H1076">
        <v>11107</v>
      </c>
      <c r="I1076" t="s">
        <v>81</v>
      </c>
      <c r="J1076">
        <f>VLOOKUP(I1076,Key!$A$1:$C$72,2,FALSE)</f>
        <v>43.06033</v>
      </c>
      <c r="K1076">
        <f>VLOOKUP(I1076,Key!$A$1:$C$72,3,FALSE)</f>
        <v>-87.89546</v>
      </c>
      <c r="L1076" t="s">
        <v>92</v>
      </c>
      <c r="M1076">
        <f>VLOOKUP(L1076,Key!$A$1:$C$72,2,FALSE)</f>
        <v>43.069021999999997</v>
      </c>
      <c r="N1076">
        <f>VLOOKUP(L1076,Key!$A$1:$C$72,3,FALSE)</f>
        <v>-87.887940999999998</v>
      </c>
      <c r="O1076">
        <v>7</v>
      </c>
      <c r="P1076">
        <v>0</v>
      </c>
      <c r="Q1076">
        <v>1.1000000000000001</v>
      </c>
      <c r="R1076">
        <v>1</v>
      </c>
      <c r="S1076">
        <v>42</v>
      </c>
      <c r="T1076">
        <f t="shared" si="152"/>
        <v>-1</v>
      </c>
      <c r="U1076" s="1">
        <v>42803</v>
      </c>
      <c r="V1076" s="3">
        <f t="shared" si="146"/>
        <v>42795</v>
      </c>
      <c r="W1076" s="4">
        <f t="shared" si="153"/>
        <v>42803</v>
      </c>
      <c r="X1076" s="1" t="str">
        <f t="shared" si="147"/>
        <v>Thursday</v>
      </c>
      <c r="Y1076" s="2">
        <v>0.88483796296296291</v>
      </c>
      <c r="Z1076" s="2">
        <f t="shared" si="148"/>
        <v>0.875</v>
      </c>
      <c r="AA1076">
        <f>1</f>
        <v>1</v>
      </c>
      <c r="AB1076" s="1">
        <v>42803</v>
      </c>
      <c r="AC1076" s="3">
        <f t="shared" si="149"/>
        <v>42795</v>
      </c>
      <c r="AD1076" s="4">
        <f t="shared" si="154"/>
        <v>42803</v>
      </c>
      <c r="AE1076" s="1" t="str">
        <f t="shared" si="150"/>
        <v>Thursday</v>
      </c>
      <c r="AF1076" s="2">
        <v>0.89020833333333327</v>
      </c>
      <c r="AG1076" s="2">
        <f t="shared" si="151"/>
        <v>0.875</v>
      </c>
      <c r="AH1076" t="s">
        <v>27</v>
      </c>
    </row>
    <row r="1077" spans="1:34" x14ac:dyDescent="0.25">
      <c r="A1077">
        <v>1365846</v>
      </c>
      <c r="B1077" t="s">
        <v>20</v>
      </c>
      <c r="C1077" t="s">
        <v>99</v>
      </c>
      <c r="D1077" t="s">
        <v>22</v>
      </c>
      <c r="E1077">
        <v>53233</v>
      </c>
      <c r="F1077" t="s">
        <v>23</v>
      </c>
      <c r="G1077" t="s">
        <v>24</v>
      </c>
      <c r="H1077">
        <v>5586</v>
      </c>
      <c r="I1077" t="s">
        <v>36</v>
      </c>
      <c r="J1077">
        <f>VLOOKUP(I1077,Key!$A$1:$C$72,2,FALSE)</f>
        <v>43.038580000000003</v>
      </c>
      <c r="K1077">
        <f>VLOOKUP(I1077,Key!$A$1:$C$72,3,FALSE)</f>
        <v>-87.90934</v>
      </c>
      <c r="L1077" t="s">
        <v>74</v>
      </c>
      <c r="M1077">
        <f>VLOOKUP(L1077,Key!$A$1:$C$72,2,FALSE)</f>
        <v>43.040154000000001</v>
      </c>
      <c r="N1077">
        <f>VLOOKUP(L1077,Key!$A$1:$C$72,3,FALSE)</f>
        <v>-87.932113000000001</v>
      </c>
      <c r="O1077">
        <v>11</v>
      </c>
      <c r="P1077">
        <v>0</v>
      </c>
      <c r="Q1077">
        <v>1.7</v>
      </c>
      <c r="R1077">
        <v>1.6</v>
      </c>
      <c r="S1077">
        <v>66</v>
      </c>
      <c r="T1077">
        <f t="shared" si="152"/>
        <v>-1</v>
      </c>
      <c r="U1077" s="1">
        <v>42803</v>
      </c>
      <c r="V1077" s="3">
        <f t="shared" si="146"/>
        <v>42795</v>
      </c>
      <c r="W1077" s="4">
        <f t="shared" si="153"/>
        <v>42803</v>
      </c>
      <c r="X1077" s="1" t="str">
        <f t="shared" si="147"/>
        <v>Thursday</v>
      </c>
      <c r="Y1077" s="2">
        <v>0.89065972222222223</v>
      </c>
      <c r="Z1077" s="2">
        <f t="shared" si="148"/>
        <v>0.875</v>
      </c>
      <c r="AA1077">
        <f>1</f>
        <v>1</v>
      </c>
      <c r="AB1077" s="1">
        <v>42803</v>
      </c>
      <c r="AC1077" s="3">
        <f t="shared" si="149"/>
        <v>42795</v>
      </c>
      <c r="AD1077" s="4">
        <f t="shared" si="154"/>
        <v>42803</v>
      </c>
      <c r="AE1077" s="1" t="str">
        <f t="shared" si="150"/>
        <v>Thursday</v>
      </c>
      <c r="AF1077" s="2">
        <v>0.89851851851851849</v>
      </c>
      <c r="AG1077" s="2">
        <f t="shared" si="151"/>
        <v>0.91666666666666663</v>
      </c>
      <c r="AH1077" t="s">
        <v>27</v>
      </c>
    </row>
    <row r="1078" spans="1:34" x14ac:dyDescent="0.25">
      <c r="A1078">
        <v>825934</v>
      </c>
      <c r="B1078" t="s">
        <v>20</v>
      </c>
      <c r="C1078" t="s">
        <v>28</v>
      </c>
      <c r="D1078" t="s">
        <v>22</v>
      </c>
      <c r="E1078">
        <v>53208</v>
      </c>
      <c r="F1078" t="s">
        <v>23</v>
      </c>
      <c r="G1078" t="s">
        <v>24</v>
      </c>
      <c r="H1078">
        <v>5</v>
      </c>
      <c r="I1078" t="s">
        <v>48</v>
      </c>
      <c r="J1078">
        <f>VLOOKUP(I1078,Key!$A$1:$C$72,2,FALSE)</f>
        <v>43.05097</v>
      </c>
      <c r="K1078">
        <f>VLOOKUP(I1078,Key!$A$1:$C$72,3,FALSE)</f>
        <v>-87.906440000000003</v>
      </c>
      <c r="L1078" t="s">
        <v>29</v>
      </c>
      <c r="M1078">
        <f>VLOOKUP(L1078,Key!$A$1:$C$72,2,FALSE)</f>
        <v>43.042490000000001</v>
      </c>
      <c r="N1078">
        <f>VLOOKUP(L1078,Key!$A$1:$C$72,3,FALSE)</f>
        <v>-87.909959999999998</v>
      </c>
      <c r="O1078">
        <v>8</v>
      </c>
      <c r="P1078">
        <v>0</v>
      </c>
      <c r="Q1078">
        <v>1.2</v>
      </c>
      <c r="R1078">
        <v>1.1000000000000001</v>
      </c>
      <c r="S1078">
        <v>48</v>
      </c>
      <c r="T1078">
        <f t="shared" si="152"/>
        <v>-1</v>
      </c>
      <c r="U1078" s="1">
        <v>42804</v>
      </c>
      <c r="V1078" s="3">
        <f t="shared" si="146"/>
        <v>42795</v>
      </c>
      <c r="W1078" s="4">
        <f t="shared" si="153"/>
        <v>42804</v>
      </c>
      <c r="X1078" s="1" t="str">
        <f t="shared" si="147"/>
        <v>Friday</v>
      </c>
      <c r="Y1078" s="2">
        <v>0.30840277777777775</v>
      </c>
      <c r="Z1078" s="2">
        <f t="shared" si="148"/>
        <v>0.29166666666666663</v>
      </c>
      <c r="AA1078">
        <f>1</f>
        <v>1</v>
      </c>
      <c r="AB1078" s="1">
        <v>42804</v>
      </c>
      <c r="AC1078" s="3">
        <f t="shared" si="149"/>
        <v>42795</v>
      </c>
      <c r="AD1078" s="4">
        <f t="shared" si="154"/>
        <v>42804</v>
      </c>
      <c r="AE1078" s="1" t="str">
        <f t="shared" si="150"/>
        <v>Friday</v>
      </c>
      <c r="AF1078" s="2">
        <v>0.31388888888888888</v>
      </c>
      <c r="AG1078" s="2">
        <f t="shared" si="151"/>
        <v>0.33333333333333331</v>
      </c>
      <c r="AH1078" t="s">
        <v>27</v>
      </c>
    </row>
    <row r="1079" spans="1:34" x14ac:dyDescent="0.25">
      <c r="A1079">
        <v>1164700</v>
      </c>
      <c r="B1079" t="s">
        <v>20</v>
      </c>
      <c r="C1079" t="s">
        <v>28</v>
      </c>
      <c r="D1079" t="s">
        <v>22</v>
      </c>
      <c r="E1079">
        <v>53202</v>
      </c>
      <c r="F1079" t="s">
        <v>23</v>
      </c>
      <c r="G1079" t="s">
        <v>24</v>
      </c>
      <c r="H1079">
        <v>11086</v>
      </c>
      <c r="I1079" t="s">
        <v>54</v>
      </c>
      <c r="J1079">
        <f>VLOOKUP(I1079,Key!$A$1:$C$72,2,FALSE)</f>
        <v>43.046570000000003</v>
      </c>
      <c r="K1079">
        <f>VLOOKUP(I1079,Key!$A$1:$C$72,3,FALSE)</f>
        <v>-87.908720000000002</v>
      </c>
      <c r="L1079" t="s">
        <v>54</v>
      </c>
      <c r="M1079">
        <f>VLOOKUP(L1079,Key!$A$1:$C$72,2,FALSE)</f>
        <v>43.046570000000003</v>
      </c>
      <c r="N1079">
        <f>VLOOKUP(L1079,Key!$A$1:$C$72,3,FALSE)</f>
        <v>-87.908720000000002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f t="shared" si="152"/>
        <v>-1</v>
      </c>
      <c r="U1079" s="1">
        <v>42804</v>
      </c>
      <c r="V1079" s="3">
        <f t="shared" si="146"/>
        <v>42795</v>
      </c>
      <c r="W1079" s="4">
        <f t="shared" si="153"/>
        <v>42804</v>
      </c>
      <c r="X1079" s="1" t="str">
        <f t="shared" si="147"/>
        <v>Friday</v>
      </c>
      <c r="Y1079" s="2">
        <v>0.41859953703703701</v>
      </c>
      <c r="Z1079" s="2">
        <f t="shared" si="148"/>
        <v>0.41666666666666663</v>
      </c>
      <c r="AA1079">
        <f>1</f>
        <v>1</v>
      </c>
      <c r="AB1079" s="1">
        <v>42804</v>
      </c>
      <c r="AC1079" s="3">
        <f t="shared" si="149"/>
        <v>42795</v>
      </c>
      <c r="AD1079" s="4">
        <f t="shared" si="154"/>
        <v>42804</v>
      </c>
      <c r="AE1079" s="1" t="str">
        <f t="shared" si="150"/>
        <v>Friday</v>
      </c>
      <c r="AF1079" s="2">
        <v>0.4186111111111111</v>
      </c>
      <c r="AG1079" s="2">
        <f t="shared" si="151"/>
        <v>0.41666666666666663</v>
      </c>
      <c r="AH1079" t="s">
        <v>35</v>
      </c>
    </row>
    <row r="1080" spans="1:34" x14ac:dyDescent="0.25">
      <c r="A1080">
        <v>1494109</v>
      </c>
      <c r="B1080" t="s">
        <v>20</v>
      </c>
      <c r="C1080" t="s">
        <v>28</v>
      </c>
      <c r="D1080" t="s">
        <v>22</v>
      </c>
      <c r="E1080">
        <v>53233</v>
      </c>
      <c r="F1080" t="s">
        <v>23</v>
      </c>
      <c r="G1080" t="s">
        <v>24</v>
      </c>
      <c r="H1080">
        <v>5435</v>
      </c>
      <c r="I1080" t="s">
        <v>43</v>
      </c>
      <c r="J1080">
        <f>VLOOKUP(I1080,Key!$A$1:$C$72,2,FALSE)</f>
        <v>43.03886</v>
      </c>
      <c r="K1080">
        <f>VLOOKUP(I1080,Key!$A$1:$C$72,3,FALSE)</f>
        <v>-87.902720000000002</v>
      </c>
      <c r="L1080" t="s">
        <v>39</v>
      </c>
      <c r="M1080">
        <f>VLOOKUP(L1080,Key!$A$1:$C$72,2,FALSE)</f>
        <v>43.03913</v>
      </c>
      <c r="N1080">
        <f>VLOOKUP(L1080,Key!$A$1:$C$72,3,FALSE)</f>
        <v>-87.916150000000002</v>
      </c>
      <c r="O1080">
        <v>5</v>
      </c>
      <c r="P1080">
        <v>0</v>
      </c>
      <c r="Q1080">
        <v>0.8</v>
      </c>
      <c r="R1080">
        <v>0.7</v>
      </c>
      <c r="S1080">
        <v>30</v>
      </c>
      <c r="T1080">
        <f t="shared" si="152"/>
        <v>-1</v>
      </c>
      <c r="U1080" s="1">
        <v>42804</v>
      </c>
      <c r="V1080" s="3">
        <f t="shared" si="146"/>
        <v>42795</v>
      </c>
      <c r="W1080" s="4">
        <f t="shared" si="153"/>
        <v>42804</v>
      </c>
      <c r="X1080" s="1" t="str">
        <f t="shared" si="147"/>
        <v>Friday</v>
      </c>
      <c r="Y1080" s="2">
        <v>0.57853009259259258</v>
      </c>
      <c r="Z1080" s="2">
        <f t="shared" si="148"/>
        <v>0.58333333333333326</v>
      </c>
      <c r="AA1080">
        <f>1</f>
        <v>1</v>
      </c>
      <c r="AB1080" s="1">
        <v>42804</v>
      </c>
      <c r="AC1080" s="3">
        <f t="shared" si="149"/>
        <v>42795</v>
      </c>
      <c r="AD1080" s="4">
        <f t="shared" si="154"/>
        <v>42804</v>
      </c>
      <c r="AE1080" s="1" t="str">
        <f t="shared" si="150"/>
        <v>Friday</v>
      </c>
      <c r="AF1080" s="2">
        <v>0.58229166666666665</v>
      </c>
      <c r="AG1080" s="2">
        <f t="shared" si="151"/>
        <v>0.58333333333333326</v>
      </c>
      <c r="AH1080" t="s">
        <v>27</v>
      </c>
    </row>
    <row r="1081" spans="1:34" x14ac:dyDescent="0.25">
      <c r="A1081">
        <v>1260485</v>
      </c>
      <c r="B1081" t="s">
        <v>20</v>
      </c>
      <c r="C1081" t="s">
        <v>101</v>
      </c>
      <c r="D1081" t="s">
        <v>22</v>
      </c>
      <c r="E1081">
        <v>53211</v>
      </c>
      <c r="F1081" t="s">
        <v>23</v>
      </c>
      <c r="G1081" t="s">
        <v>24</v>
      </c>
      <c r="H1081">
        <v>11090</v>
      </c>
      <c r="I1081" t="s">
        <v>43</v>
      </c>
      <c r="J1081">
        <f>VLOOKUP(I1081,Key!$A$1:$C$72,2,FALSE)</f>
        <v>43.03886</v>
      </c>
      <c r="K1081">
        <f>VLOOKUP(I1081,Key!$A$1:$C$72,3,FALSE)</f>
        <v>-87.902720000000002</v>
      </c>
      <c r="L1081" t="s">
        <v>36</v>
      </c>
      <c r="M1081">
        <f>VLOOKUP(L1081,Key!$A$1:$C$72,2,FALSE)</f>
        <v>43.038580000000003</v>
      </c>
      <c r="N1081">
        <f>VLOOKUP(L1081,Key!$A$1:$C$72,3,FALSE)</f>
        <v>-87.90934</v>
      </c>
      <c r="O1081">
        <v>3</v>
      </c>
      <c r="P1081">
        <v>0</v>
      </c>
      <c r="Q1081">
        <v>0.5</v>
      </c>
      <c r="R1081">
        <v>0.4</v>
      </c>
      <c r="S1081">
        <v>18</v>
      </c>
      <c r="T1081">
        <f t="shared" si="152"/>
        <v>-1</v>
      </c>
      <c r="U1081" s="1">
        <v>42804</v>
      </c>
      <c r="V1081" s="3">
        <f t="shared" si="146"/>
        <v>42795</v>
      </c>
      <c r="W1081" s="4">
        <f t="shared" si="153"/>
        <v>42804</v>
      </c>
      <c r="X1081" s="1" t="str">
        <f t="shared" si="147"/>
        <v>Friday</v>
      </c>
      <c r="Y1081" s="2">
        <v>0.60744212962962962</v>
      </c>
      <c r="Z1081" s="2">
        <f t="shared" si="148"/>
        <v>0.625</v>
      </c>
      <c r="AA1081">
        <f>1</f>
        <v>1</v>
      </c>
      <c r="AB1081" s="1">
        <v>42804</v>
      </c>
      <c r="AC1081" s="3">
        <f t="shared" si="149"/>
        <v>42795</v>
      </c>
      <c r="AD1081" s="4">
        <f t="shared" si="154"/>
        <v>42804</v>
      </c>
      <c r="AE1081" s="1" t="str">
        <f t="shared" si="150"/>
        <v>Friday</v>
      </c>
      <c r="AF1081" s="2">
        <v>0.60945601851851849</v>
      </c>
      <c r="AG1081" s="2">
        <f t="shared" si="151"/>
        <v>0.625</v>
      </c>
      <c r="AH1081" t="s">
        <v>27</v>
      </c>
    </row>
    <row r="1082" spans="1:34" x14ac:dyDescent="0.25">
      <c r="A1082">
        <v>946290</v>
      </c>
      <c r="B1082" t="s">
        <v>20</v>
      </c>
      <c r="C1082" t="s">
        <v>28</v>
      </c>
      <c r="D1082" t="s">
        <v>22</v>
      </c>
      <c r="E1082">
        <v>53208</v>
      </c>
      <c r="F1082" t="s">
        <v>23</v>
      </c>
      <c r="G1082" t="s">
        <v>24</v>
      </c>
      <c r="H1082">
        <v>70</v>
      </c>
      <c r="I1082" t="s">
        <v>87</v>
      </c>
      <c r="J1082">
        <f>VLOOKUP(I1082,Key!$A$1:$C$72,2,FALSE)</f>
        <v>43.077359999999999</v>
      </c>
      <c r="K1082">
        <f>VLOOKUP(I1082,Key!$A$1:$C$72,3,FALSE)</f>
        <v>-87.880769999999998</v>
      </c>
      <c r="L1082" t="s">
        <v>92</v>
      </c>
      <c r="M1082">
        <f>VLOOKUP(L1082,Key!$A$1:$C$72,2,FALSE)</f>
        <v>43.069021999999997</v>
      </c>
      <c r="N1082">
        <f>VLOOKUP(L1082,Key!$A$1:$C$72,3,FALSE)</f>
        <v>-87.887940999999998</v>
      </c>
      <c r="O1082">
        <v>6</v>
      </c>
      <c r="P1082">
        <v>0</v>
      </c>
      <c r="Q1082">
        <v>0.9</v>
      </c>
      <c r="R1082">
        <v>0.9</v>
      </c>
      <c r="S1082">
        <v>36</v>
      </c>
      <c r="T1082">
        <f t="shared" si="152"/>
        <v>-1</v>
      </c>
      <c r="U1082" s="1">
        <v>42804</v>
      </c>
      <c r="V1082" s="3">
        <f t="shared" si="146"/>
        <v>42795</v>
      </c>
      <c r="W1082" s="4">
        <f t="shared" si="153"/>
        <v>42804</v>
      </c>
      <c r="X1082" s="1" t="str">
        <f t="shared" si="147"/>
        <v>Friday</v>
      </c>
      <c r="Y1082" s="2">
        <v>0.67427083333333337</v>
      </c>
      <c r="Z1082" s="2">
        <f t="shared" si="148"/>
        <v>0.66666666666666663</v>
      </c>
      <c r="AA1082">
        <f>1</f>
        <v>1</v>
      </c>
      <c r="AB1082" s="1">
        <v>42804</v>
      </c>
      <c r="AC1082" s="3">
        <f t="shared" si="149"/>
        <v>42795</v>
      </c>
      <c r="AD1082" s="4">
        <f t="shared" si="154"/>
        <v>42804</v>
      </c>
      <c r="AE1082" s="1" t="str">
        <f t="shared" si="150"/>
        <v>Friday</v>
      </c>
      <c r="AF1082" s="2">
        <v>0.67804398148148148</v>
      </c>
      <c r="AG1082" s="2">
        <f t="shared" si="151"/>
        <v>0.66666666666666663</v>
      </c>
      <c r="AH1082" t="s">
        <v>27</v>
      </c>
    </row>
    <row r="1083" spans="1:34" x14ac:dyDescent="0.25">
      <c r="A1083">
        <v>1373067</v>
      </c>
      <c r="B1083" t="s">
        <v>20</v>
      </c>
      <c r="C1083" t="s">
        <v>121</v>
      </c>
      <c r="D1083" t="s">
        <v>46</v>
      </c>
      <c r="E1083">
        <v>60423</v>
      </c>
      <c r="F1083" t="s">
        <v>23</v>
      </c>
      <c r="G1083" t="s">
        <v>24</v>
      </c>
      <c r="H1083">
        <v>5446</v>
      </c>
      <c r="I1083" t="s">
        <v>78</v>
      </c>
      <c r="J1083">
        <f>VLOOKUP(I1083,Key!$A$1:$C$72,2,FALSE)</f>
        <v>43.060250000000003</v>
      </c>
      <c r="K1083">
        <f>VLOOKUP(I1083,Key!$A$1:$C$72,3,FALSE)</f>
        <v>-87.892169999999993</v>
      </c>
      <c r="L1083" t="s">
        <v>41</v>
      </c>
      <c r="M1083">
        <f>VLOOKUP(L1083,Key!$A$1:$C$72,2,FALSE)</f>
        <v>43.04824</v>
      </c>
      <c r="N1083">
        <f>VLOOKUP(L1083,Key!$A$1:$C$72,3,FALSE)</f>
        <v>-87.904970000000006</v>
      </c>
      <c r="O1083">
        <v>12</v>
      </c>
      <c r="P1083">
        <v>0</v>
      </c>
      <c r="Q1083">
        <v>1.8</v>
      </c>
      <c r="R1083">
        <v>1.7</v>
      </c>
      <c r="S1083">
        <v>72</v>
      </c>
      <c r="T1083">
        <f t="shared" si="152"/>
        <v>-1</v>
      </c>
      <c r="U1083" s="1">
        <v>42804</v>
      </c>
      <c r="V1083" s="3">
        <f t="shared" si="146"/>
        <v>42795</v>
      </c>
      <c r="W1083" s="4">
        <f t="shared" si="153"/>
        <v>42804</v>
      </c>
      <c r="X1083" s="1" t="str">
        <f t="shared" si="147"/>
        <v>Friday</v>
      </c>
      <c r="Y1083" s="2">
        <v>0.70185185185185184</v>
      </c>
      <c r="Z1083" s="2">
        <f t="shared" si="148"/>
        <v>0.70833333333333326</v>
      </c>
      <c r="AA1083">
        <f>1</f>
        <v>1</v>
      </c>
      <c r="AB1083" s="1">
        <v>42804</v>
      </c>
      <c r="AC1083" s="3">
        <f t="shared" si="149"/>
        <v>42795</v>
      </c>
      <c r="AD1083" s="4">
        <f t="shared" si="154"/>
        <v>42804</v>
      </c>
      <c r="AE1083" s="1" t="str">
        <f t="shared" si="150"/>
        <v>Friday</v>
      </c>
      <c r="AF1083" s="2">
        <v>0.71019675925925929</v>
      </c>
      <c r="AG1083" s="2">
        <f t="shared" si="151"/>
        <v>0.70833333333333326</v>
      </c>
      <c r="AH1083" t="s">
        <v>27</v>
      </c>
    </row>
    <row r="1084" spans="1:34" x14ac:dyDescent="0.25">
      <c r="A1084">
        <v>1383664</v>
      </c>
      <c r="B1084" t="s">
        <v>20</v>
      </c>
      <c r="C1084" t="s">
        <v>99</v>
      </c>
      <c r="D1084" t="s">
        <v>22</v>
      </c>
      <c r="E1084">
        <v>53201</v>
      </c>
      <c r="F1084" t="s">
        <v>23</v>
      </c>
      <c r="G1084" t="s">
        <v>24</v>
      </c>
      <c r="H1084">
        <v>11131</v>
      </c>
      <c r="I1084" t="s">
        <v>78</v>
      </c>
      <c r="J1084">
        <f>VLOOKUP(I1084,Key!$A$1:$C$72,2,FALSE)</f>
        <v>43.060250000000003</v>
      </c>
      <c r="K1084">
        <f>VLOOKUP(I1084,Key!$A$1:$C$72,3,FALSE)</f>
        <v>-87.892169999999993</v>
      </c>
      <c r="L1084" t="s">
        <v>41</v>
      </c>
      <c r="M1084">
        <f>VLOOKUP(L1084,Key!$A$1:$C$72,2,FALSE)</f>
        <v>43.04824</v>
      </c>
      <c r="N1084">
        <f>VLOOKUP(L1084,Key!$A$1:$C$72,3,FALSE)</f>
        <v>-87.904970000000006</v>
      </c>
      <c r="O1084">
        <v>12</v>
      </c>
      <c r="P1084">
        <v>0</v>
      </c>
      <c r="Q1084">
        <v>1.8</v>
      </c>
      <c r="R1084">
        <v>1.7</v>
      </c>
      <c r="S1084">
        <v>72</v>
      </c>
      <c r="T1084">
        <f t="shared" si="152"/>
        <v>-1</v>
      </c>
      <c r="U1084" s="1">
        <v>42804</v>
      </c>
      <c r="V1084" s="3">
        <f t="shared" si="146"/>
        <v>42795</v>
      </c>
      <c r="W1084" s="4">
        <f t="shared" si="153"/>
        <v>42804</v>
      </c>
      <c r="X1084" s="1" t="str">
        <f t="shared" si="147"/>
        <v>Friday</v>
      </c>
      <c r="Y1084" s="2">
        <v>0.70188657407407407</v>
      </c>
      <c r="Z1084" s="2">
        <f t="shared" si="148"/>
        <v>0.70833333333333326</v>
      </c>
      <c r="AA1084">
        <f>1</f>
        <v>1</v>
      </c>
      <c r="AB1084" s="1">
        <v>42804</v>
      </c>
      <c r="AC1084" s="3">
        <f t="shared" si="149"/>
        <v>42795</v>
      </c>
      <c r="AD1084" s="4">
        <f t="shared" si="154"/>
        <v>42804</v>
      </c>
      <c r="AE1084" s="1" t="str">
        <f t="shared" si="150"/>
        <v>Friday</v>
      </c>
      <c r="AF1084" s="2">
        <v>0.71016203703703706</v>
      </c>
      <c r="AG1084" s="2">
        <f t="shared" si="151"/>
        <v>0.70833333333333326</v>
      </c>
      <c r="AH1084" t="s">
        <v>27</v>
      </c>
    </row>
    <row r="1085" spans="1:34" x14ac:dyDescent="0.25">
      <c r="A1085">
        <v>1162217</v>
      </c>
      <c r="B1085" t="s">
        <v>20</v>
      </c>
      <c r="C1085" t="s">
        <v>100</v>
      </c>
      <c r="D1085" t="s">
        <v>22</v>
      </c>
      <c r="E1085">
        <v>53045</v>
      </c>
      <c r="F1085" t="s">
        <v>23</v>
      </c>
      <c r="G1085" t="s">
        <v>96</v>
      </c>
      <c r="H1085">
        <v>143</v>
      </c>
      <c r="I1085" t="s">
        <v>63</v>
      </c>
      <c r="J1085">
        <f>VLOOKUP(I1085,Key!$A$1:$C$72,2,FALSE)</f>
        <v>43.078530000000001</v>
      </c>
      <c r="K1085">
        <f>VLOOKUP(I1085,Key!$A$1:$C$72,3,FALSE)</f>
        <v>-87.882620000000003</v>
      </c>
      <c r="L1085" t="s">
        <v>67</v>
      </c>
      <c r="M1085">
        <f>VLOOKUP(L1085,Key!$A$1:$C$72,2,FALSE)</f>
        <v>43.074890000000003</v>
      </c>
      <c r="N1085">
        <f>VLOOKUP(L1085,Key!$A$1:$C$72,3,FALSE)</f>
        <v>-87.882810000000006</v>
      </c>
      <c r="O1085">
        <v>2</v>
      </c>
      <c r="P1085">
        <v>0</v>
      </c>
      <c r="Q1085">
        <v>0.3</v>
      </c>
      <c r="R1085">
        <v>0.3</v>
      </c>
      <c r="S1085">
        <v>12</v>
      </c>
      <c r="T1085">
        <f t="shared" si="152"/>
        <v>-1</v>
      </c>
      <c r="U1085" s="1">
        <v>42804</v>
      </c>
      <c r="V1085" s="3">
        <f t="shared" si="146"/>
        <v>42795</v>
      </c>
      <c r="W1085" s="4">
        <f t="shared" si="153"/>
        <v>42804</v>
      </c>
      <c r="X1085" s="1" t="str">
        <f t="shared" si="147"/>
        <v>Friday</v>
      </c>
      <c r="Y1085" s="2">
        <v>0.82741898148148152</v>
      </c>
      <c r="Z1085" s="2">
        <f t="shared" si="148"/>
        <v>0.83333333333333326</v>
      </c>
      <c r="AA1085">
        <f>1</f>
        <v>1</v>
      </c>
      <c r="AB1085" s="1">
        <v>42804</v>
      </c>
      <c r="AC1085" s="3">
        <f t="shared" si="149"/>
        <v>42795</v>
      </c>
      <c r="AD1085" s="4">
        <f t="shared" si="154"/>
        <v>42804</v>
      </c>
      <c r="AE1085" s="1" t="str">
        <f t="shared" si="150"/>
        <v>Friday</v>
      </c>
      <c r="AF1085" s="2">
        <v>0.82883101851851848</v>
      </c>
      <c r="AG1085" s="2">
        <f t="shared" si="151"/>
        <v>0.83333333333333326</v>
      </c>
      <c r="AH1085" t="s">
        <v>27</v>
      </c>
    </row>
    <row r="1086" spans="1:34" x14ac:dyDescent="0.25">
      <c r="A1086">
        <v>1360169</v>
      </c>
      <c r="B1086" t="s">
        <v>20</v>
      </c>
      <c r="C1086" t="s">
        <v>105</v>
      </c>
      <c r="D1086" t="s">
        <v>22</v>
      </c>
      <c r="E1086">
        <v>53121</v>
      </c>
      <c r="F1086" t="s">
        <v>23</v>
      </c>
      <c r="G1086" t="s">
        <v>24</v>
      </c>
      <c r="H1086">
        <v>45</v>
      </c>
      <c r="I1086" t="s">
        <v>81</v>
      </c>
      <c r="J1086">
        <f>VLOOKUP(I1086,Key!$A$1:$C$72,2,FALSE)</f>
        <v>43.06033</v>
      </c>
      <c r="K1086">
        <f>VLOOKUP(I1086,Key!$A$1:$C$72,3,FALSE)</f>
        <v>-87.89546</v>
      </c>
      <c r="L1086" t="s">
        <v>78</v>
      </c>
      <c r="M1086">
        <f>VLOOKUP(L1086,Key!$A$1:$C$72,2,FALSE)</f>
        <v>43.060250000000003</v>
      </c>
      <c r="N1086">
        <f>VLOOKUP(L1086,Key!$A$1:$C$72,3,FALSE)</f>
        <v>-87.892169999999993</v>
      </c>
      <c r="O1086">
        <v>2</v>
      </c>
      <c r="P1086">
        <v>0</v>
      </c>
      <c r="Q1086">
        <v>0.3</v>
      </c>
      <c r="R1086">
        <v>0.3</v>
      </c>
      <c r="S1086">
        <v>12</v>
      </c>
      <c r="T1086">
        <f t="shared" si="152"/>
        <v>-1</v>
      </c>
      <c r="U1086" s="1">
        <v>42807</v>
      </c>
      <c r="V1086" s="3">
        <f t="shared" si="146"/>
        <v>42795</v>
      </c>
      <c r="W1086" s="4">
        <f t="shared" si="153"/>
        <v>42807</v>
      </c>
      <c r="X1086" s="1" t="str">
        <f t="shared" si="147"/>
        <v>Monday</v>
      </c>
      <c r="Y1086" s="2">
        <v>1.8159722222222219E-2</v>
      </c>
      <c r="Z1086" s="2">
        <f t="shared" si="148"/>
        <v>0</v>
      </c>
      <c r="AA1086">
        <f>1</f>
        <v>1</v>
      </c>
      <c r="AB1086" s="1">
        <v>42807</v>
      </c>
      <c r="AC1086" s="3">
        <f t="shared" si="149"/>
        <v>42795</v>
      </c>
      <c r="AD1086" s="4">
        <f t="shared" si="154"/>
        <v>42807</v>
      </c>
      <c r="AE1086" s="1" t="str">
        <f t="shared" si="150"/>
        <v>Monday</v>
      </c>
      <c r="AF1086" s="2">
        <v>2.0034722222222221E-2</v>
      </c>
      <c r="AG1086" s="2">
        <f t="shared" si="151"/>
        <v>0</v>
      </c>
      <c r="AH1086" t="s">
        <v>27</v>
      </c>
    </row>
    <row r="1087" spans="1:34" x14ac:dyDescent="0.25">
      <c r="A1087">
        <v>946290</v>
      </c>
      <c r="B1087" t="s">
        <v>20</v>
      </c>
      <c r="C1087" t="s">
        <v>28</v>
      </c>
      <c r="D1087" t="s">
        <v>22</v>
      </c>
      <c r="E1087">
        <v>53208</v>
      </c>
      <c r="F1087" t="s">
        <v>23</v>
      </c>
      <c r="G1087" t="s">
        <v>24</v>
      </c>
      <c r="H1087">
        <v>5429</v>
      </c>
      <c r="I1087" t="s">
        <v>92</v>
      </c>
      <c r="J1087">
        <f>VLOOKUP(I1087,Key!$A$1:$C$72,2,FALSE)</f>
        <v>43.069021999999997</v>
      </c>
      <c r="K1087">
        <f>VLOOKUP(I1087,Key!$A$1:$C$72,3,FALSE)</f>
        <v>-87.887940999999998</v>
      </c>
      <c r="L1087" t="s">
        <v>87</v>
      </c>
      <c r="M1087">
        <f>VLOOKUP(L1087,Key!$A$1:$C$72,2,FALSE)</f>
        <v>43.077359999999999</v>
      </c>
      <c r="N1087">
        <f>VLOOKUP(L1087,Key!$A$1:$C$72,3,FALSE)</f>
        <v>-87.880769999999998</v>
      </c>
      <c r="O1087">
        <v>11</v>
      </c>
      <c r="P1087">
        <v>0</v>
      </c>
      <c r="Q1087">
        <v>1.7</v>
      </c>
      <c r="R1087">
        <v>1.6</v>
      </c>
      <c r="S1087">
        <v>66</v>
      </c>
      <c r="T1087">
        <f t="shared" si="152"/>
        <v>-1</v>
      </c>
      <c r="U1087" s="1">
        <v>42808</v>
      </c>
      <c r="V1087" s="3">
        <f t="shared" si="146"/>
        <v>42795</v>
      </c>
      <c r="W1087" s="4">
        <f t="shared" si="153"/>
        <v>42808</v>
      </c>
      <c r="X1087" s="1" t="str">
        <f t="shared" si="147"/>
        <v>Tuesday</v>
      </c>
      <c r="Y1087" s="2">
        <v>0.43806712962962963</v>
      </c>
      <c r="Z1087" s="2">
        <f t="shared" si="148"/>
        <v>0.45833333333333331</v>
      </c>
      <c r="AA1087">
        <f>1</f>
        <v>1</v>
      </c>
      <c r="AB1087" s="1">
        <v>42808</v>
      </c>
      <c r="AC1087" s="3">
        <f t="shared" si="149"/>
        <v>42795</v>
      </c>
      <c r="AD1087" s="4">
        <f t="shared" si="154"/>
        <v>42808</v>
      </c>
      <c r="AE1087" s="1" t="str">
        <f t="shared" si="150"/>
        <v>Tuesday</v>
      </c>
      <c r="AF1087" s="2">
        <v>0.44528935185185187</v>
      </c>
      <c r="AG1087" s="2">
        <f t="shared" si="151"/>
        <v>0.45833333333333331</v>
      </c>
      <c r="AH1087" t="s">
        <v>27</v>
      </c>
    </row>
    <row r="1088" spans="1:34" x14ac:dyDescent="0.25">
      <c r="A1088">
        <v>1088320</v>
      </c>
      <c r="B1088" t="s">
        <v>20</v>
      </c>
      <c r="C1088" t="s">
        <v>95</v>
      </c>
      <c r="D1088" t="s">
        <v>22</v>
      </c>
      <c r="E1088">
        <v>53202</v>
      </c>
      <c r="F1088" t="s">
        <v>23</v>
      </c>
      <c r="G1088" t="s">
        <v>24</v>
      </c>
      <c r="H1088">
        <v>88</v>
      </c>
      <c r="I1088" t="s">
        <v>43</v>
      </c>
      <c r="J1088">
        <f>VLOOKUP(I1088,Key!$A$1:$C$72,2,FALSE)</f>
        <v>43.03886</v>
      </c>
      <c r="K1088">
        <f>VLOOKUP(I1088,Key!$A$1:$C$72,3,FALSE)</f>
        <v>-87.902720000000002</v>
      </c>
      <c r="L1088" t="s">
        <v>68</v>
      </c>
      <c r="M1088">
        <f>VLOOKUP(L1088,Key!$A$1:$C$72,2,FALSE)</f>
        <v>43.04804</v>
      </c>
      <c r="N1088">
        <f>VLOOKUP(L1088,Key!$A$1:$C$72,3,FALSE)</f>
        <v>-87.896720000000002</v>
      </c>
      <c r="O1088">
        <v>7</v>
      </c>
      <c r="P1088">
        <v>0</v>
      </c>
      <c r="Q1088">
        <v>1.1000000000000001</v>
      </c>
      <c r="R1088">
        <v>1</v>
      </c>
      <c r="S1088">
        <v>42</v>
      </c>
      <c r="T1088">
        <f t="shared" si="152"/>
        <v>-1</v>
      </c>
      <c r="U1088" s="1">
        <v>42808</v>
      </c>
      <c r="V1088" s="3">
        <f t="shared" si="146"/>
        <v>42795</v>
      </c>
      <c r="W1088" s="4">
        <f t="shared" si="153"/>
        <v>42808</v>
      </c>
      <c r="X1088" s="1" t="str">
        <f t="shared" si="147"/>
        <v>Tuesday</v>
      </c>
      <c r="Y1088" s="2">
        <v>0.73900462962962965</v>
      </c>
      <c r="Z1088" s="2">
        <f t="shared" si="148"/>
        <v>0.75</v>
      </c>
      <c r="AA1088">
        <f>1</f>
        <v>1</v>
      </c>
      <c r="AB1088" s="1">
        <v>42808</v>
      </c>
      <c r="AC1088" s="3">
        <f t="shared" si="149"/>
        <v>42795</v>
      </c>
      <c r="AD1088" s="4">
        <f t="shared" si="154"/>
        <v>42808</v>
      </c>
      <c r="AE1088" s="1" t="str">
        <f t="shared" si="150"/>
        <v>Tuesday</v>
      </c>
      <c r="AF1088" s="2">
        <v>0.74435185185185182</v>
      </c>
      <c r="AG1088" s="2">
        <f t="shared" si="151"/>
        <v>0.75</v>
      </c>
      <c r="AH1088" t="s">
        <v>27</v>
      </c>
    </row>
    <row r="1089" spans="1:34" x14ac:dyDescent="0.25">
      <c r="A1089">
        <v>1269318</v>
      </c>
      <c r="B1089" t="s">
        <v>20</v>
      </c>
      <c r="C1089" t="s">
        <v>28</v>
      </c>
      <c r="D1089" t="s">
        <v>22</v>
      </c>
      <c r="E1089">
        <v>53204</v>
      </c>
      <c r="F1089" t="s">
        <v>23</v>
      </c>
      <c r="G1089" t="s">
        <v>24</v>
      </c>
      <c r="H1089">
        <v>5452</v>
      </c>
      <c r="I1089" t="s">
        <v>72</v>
      </c>
      <c r="J1089">
        <f>VLOOKUP(I1089,Key!$A$1:$C$72,2,FALSE)</f>
        <v>43.02948</v>
      </c>
      <c r="K1089">
        <f>VLOOKUP(I1089,Key!$A$1:$C$72,3,FALSE)</f>
        <v>-87.912819999999996</v>
      </c>
      <c r="L1089" t="s">
        <v>43</v>
      </c>
      <c r="M1089">
        <f>VLOOKUP(L1089,Key!$A$1:$C$72,2,FALSE)</f>
        <v>43.03886</v>
      </c>
      <c r="N1089">
        <f>VLOOKUP(L1089,Key!$A$1:$C$72,3,FALSE)</f>
        <v>-87.902720000000002</v>
      </c>
      <c r="O1089">
        <v>11</v>
      </c>
      <c r="P1089">
        <v>0</v>
      </c>
      <c r="Q1089">
        <v>1.7</v>
      </c>
      <c r="R1089">
        <v>1.6</v>
      </c>
      <c r="S1089">
        <v>66</v>
      </c>
      <c r="T1089">
        <f t="shared" si="152"/>
        <v>-1</v>
      </c>
      <c r="U1089" s="1">
        <v>42809</v>
      </c>
      <c r="V1089" s="3">
        <f t="shared" si="146"/>
        <v>42795</v>
      </c>
      <c r="W1089" s="4">
        <f t="shared" si="153"/>
        <v>42809</v>
      </c>
      <c r="X1089" s="1" t="str">
        <f t="shared" si="147"/>
        <v>Wednesday</v>
      </c>
      <c r="Y1089" s="2">
        <v>0.32033564814814813</v>
      </c>
      <c r="Z1089" s="2">
        <f t="shared" si="148"/>
        <v>0.33333333333333331</v>
      </c>
      <c r="AA1089">
        <f>1</f>
        <v>1</v>
      </c>
      <c r="AB1089" s="1">
        <v>42809</v>
      </c>
      <c r="AC1089" s="3">
        <f t="shared" si="149"/>
        <v>42795</v>
      </c>
      <c r="AD1089" s="4">
        <f t="shared" si="154"/>
        <v>42809</v>
      </c>
      <c r="AE1089" s="1" t="str">
        <f t="shared" si="150"/>
        <v>Wednesday</v>
      </c>
      <c r="AF1089" s="2">
        <v>0.32778935185185182</v>
      </c>
      <c r="AG1089" s="2">
        <f t="shared" si="151"/>
        <v>0.33333333333333331</v>
      </c>
      <c r="AH1089" t="s">
        <v>27</v>
      </c>
    </row>
    <row r="1090" spans="1:34" x14ac:dyDescent="0.25">
      <c r="A1090">
        <v>1017964</v>
      </c>
      <c r="B1090" t="s">
        <v>20</v>
      </c>
      <c r="C1090" t="s">
        <v>28</v>
      </c>
      <c r="D1090" t="s">
        <v>22</v>
      </c>
      <c r="E1090">
        <v>53202</v>
      </c>
      <c r="F1090" t="s">
        <v>23</v>
      </c>
      <c r="G1090" t="s">
        <v>24</v>
      </c>
      <c r="H1090">
        <v>129</v>
      </c>
      <c r="I1090" t="s">
        <v>61</v>
      </c>
      <c r="J1090">
        <f>VLOOKUP(I1090,Key!$A$1:$C$72,2,FALSE)</f>
        <v>43.058619999999998</v>
      </c>
      <c r="K1090">
        <f>VLOOKUP(I1090,Key!$A$1:$C$72,3,FALSE)</f>
        <v>-87.885319999999993</v>
      </c>
      <c r="L1090" t="s">
        <v>43</v>
      </c>
      <c r="M1090">
        <f>VLOOKUP(L1090,Key!$A$1:$C$72,2,FALSE)</f>
        <v>43.03886</v>
      </c>
      <c r="N1090">
        <f>VLOOKUP(L1090,Key!$A$1:$C$72,3,FALSE)</f>
        <v>-87.902720000000002</v>
      </c>
      <c r="O1090">
        <v>15</v>
      </c>
      <c r="P1090">
        <v>0</v>
      </c>
      <c r="Q1090">
        <v>2.2999999999999998</v>
      </c>
      <c r="R1090">
        <v>2.1</v>
      </c>
      <c r="S1090">
        <v>90</v>
      </c>
      <c r="T1090">
        <f t="shared" si="152"/>
        <v>-1</v>
      </c>
      <c r="U1090" s="1">
        <v>42809</v>
      </c>
      <c r="V1090" s="3">
        <f t="shared" ref="V1090:V1153" si="155">DATE(YEAR(U1090), MONTH(U1090), 1)</f>
        <v>42795</v>
      </c>
      <c r="W1090" s="4">
        <f t="shared" si="153"/>
        <v>42809</v>
      </c>
      <c r="X1090" s="1" t="str">
        <f t="shared" ref="X1090:X1153" si="156">TEXT(W1090,"dddd")</f>
        <v>Wednesday</v>
      </c>
      <c r="Y1090" s="2">
        <v>0.33987268518518521</v>
      </c>
      <c r="Z1090" s="2">
        <f t="shared" ref="Z1090:Z1153" si="157">MROUND(Y1090, "1:00")</f>
        <v>0.33333333333333331</v>
      </c>
      <c r="AA1090">
        <f>1</f>
        <v>1</v>
      </c>
      <c r="AB1090" s="1">
        <v>42809</v>
      </c>
      <c r="AC1090" s="3">
        <f t="shared" ref="AC1090:AC1153" si="158">DATE(YEAR(AB1090), MONTH(AB1090), 1)</f>
        <v>42795</v>
      </c>
      <c r="AD1090" s="4">
        <f t="shared" si="154"/>
        <v>42809</v>
      </c>
      <c r="AE1090" s="1" t="str">
        <f t="shared" ref="AE1090:AE1153" si="159">TEXT(AD1090,"dddd")</f>
        <v>Wednesday</v>
      </c>
      <c r="AF1090" s="2">
        <v>0.35035879629629635</v>
      </c>
      <c r="AG1090" s="2">
        <f t="shared" ref="AG1090:AG1153" si="160">MROUND(AF1090, "1:00")</f>
        <v>0.33333333333333331</v>
      </c>
      <c r="AH1090" t="s">
        <v>27</v>
      </c>
    </row>
    <row r="1091" spans="1:34" x14ac:dyDescent="0.25">
      <c r="A1091">
        <v>1371872</v>
      </c>
      <c r="B1091" t="s">
        <v>20</v>
      </c>
      <c r="C1091" t="s">
        <v>21</v>
      </c>
      <c r="D1091" t="s">
        <v>22</v>
      </c>
      <c r="E1091">
        <v>53222</v>
      </c>
      <c r="F1091" t="s">
        <v>23</v>
      </c>
      <c r="G1091" t="s">
        <v>24</v>
      </c>
      <c r="H1091">
        <v>11053</v>
      </c>
      <c r="I1091" t="s">
        <v>81</v>
      </c>
      <c r="J1091">
        <f>VLOOKUP(I1091,Key!$A$1:$C$72,2,FALSE)</f>
        <v>43.06033</v>
      </c>
      <c r="K1091">
        <f>VLOOKUP(I1091,Key!$A$1:$C$72,3,FALSE)</f>
        <v>-87.89546</v>
      </c>
      <c r="L1091" t="s">
        <v>36</v>
      </c>
      <c r="M1091">
        <f>VLOOKUP(L1091,Key!$A$1:$C$72,2,FALSE)</f>
        <v>43.038580000000003</v>
      </c>
      <c r="N1091">
        <f>VLOOKUP(L1091,Key!$A$1:$C$72,3,FALSE)</f>
        <v>-87.90934</v>
      </c>
      <c r="O1091">
        <v>20</v>
      </c>
      <c r="P1091">
        <v>0</v>
      </c>
      <c r="Q1091">
        <v>3</v>
      </c>
      <c r="R1091">
        <v>2.9</v>
      </c>
      <c r="S1091">
        <v>120</v>
      </c>
      <c r="T1091">
        <f t="shared" ref="T1091:T1154" si="161">-1</f>
        <v>-1</v>
      </c>
      <c r="U1091" s="1">
        <v>42809</v>
      </c>
      <c r="V1091" s="3">
        <f t="shared" si="155"/>
        <v>42795</v>
      </c>
      <c r="W1091" s="4">
        <f t="shared" ref="W1091:W1154" si="162">U1091</f>
        <v>42809</v>
      </c>
      <c r="X1091" s="1" t="str">
        <f t="shared" si="156"/>
        <v>Wednesday</v>
      </c>
      <c r="Y1091" s="2">
        <v>0.56216435185185187</v>
      </c>
      <c r="Z1091" s="2">
        <f t="shared" si="157"/>
        <v>0.54166666666666663</v>
      </c>
      <c r="AA1091">
        <f>1</f>
        <v>1</v>
      </c>
      <c r="AB1091" s="1">
        <v>42809</v>
      </c>
      <c r="AC1091" s="3">
        <f t="shared" si="158"/>
        <v>42795</v>
      </c>
      <c r="AD1091" s="4">
        <f t="shared" ref="AD1091:AD1154" si="163">AB1091</f>
        <v>42809</v>
      </c>
      <c r="AE1091" s="1" t="str">
        <f t="shared" si="159"/>
        <v>Wednesday</v>
      </c>
      <c r="AF1091" s="2">
        <v>0.57616898148148155</v>
      </c>
      <c r="AG1091" s="2">
        <f t="shared" si="160"/>
        <v>0.58333333333333326</v>
      </c>
      <c r="AH1091" t="s">
        <v>27</v>
      </c>
    </row>
    <row r="1092" spans="1:34" x14ac:dyDescent="0.25">
      <c r="A1092">
        <v>1152387</v>
      </c>
      <c r="B1092" t="s">
        <v>20</v>
      </c>
      <c r="C1092" t="s">
        <v>28</v>
      </c>
      <c r="D1092" t="s">
        <v>22</v>
      </c>
      <c r="E1092">
        <v>53211</v>
      </c>
      <c r="F1092" t="s">
        <v>23</v>
      </c>
      <c r="G1092" t="s">
        <v>96</v>
      </c>
      <c r="H1092">
        <v>957</v>
      </c>
      <c r="I1092" t="s">
        <v>67</v>
      </c>
      <c r="J1092">
        <f>VLOOKUP(I1092,Key!$A$1:$C$72,2,FALSE)</f>
        <v>43.074890000000003</v>
      </c>
      <c r="K1092">
        <f>VLOOKUP(I1092,Key!$A$1:$C$72,3,FALSE)</f>
        <v>-87.882810000000006</v>
      </c>
      <c r="L1092" t="s">
        <v>60</v>
      </c>
      <c r="M1092">
        <f>VLOOKUP(L1092,Key!$A$1:$C$72,2,FALSE)</f>
        <v>43.066893999999998</v>
      </c>
      <c r="N1092">
        <f>VLOOKUP(L1092,Key!$A$1:$C$72,3,FALSE)</f>
        <v>-87.877936000000005</v>
      </c>
      <c r="O1092">
        <v>6</v>
      </c>
      <c r="P1092">
        <v>0</v>
      </c>
      <c r="Q1092">
        <v>0.9</v>
      </c>
      <c r="R1092">
        <v>0.9</v>
      </c>
      <c r="S1092">
        <v>36</v>
      </c>
      <c r="T1092">
        <f t="shared" si="161"/>
        <v>-1</v>
      </c>
      <c r="U1092" s="1">
        <v>42809</v>
      </c>
      <c r="V1092" s="3">
        <f t="shared" si="155"/>
        <v>42795</v>
      </c>
      <c r="W1092" s="4">
        <f t="shared" si="162"/>
        <v>42809</v>
      </c>
      <c r="X1092" s="1" t="str">
        <f t="shared" si="156"/>
        <v>Wednesday</v>
      </c>
      <c r="Y1092" s="2">
        <v>0.69575231481481481</v>
      </c>
      <c r="Z1092" s="2">
        <f t="shared" si="157"/>
        <v>0.70833333333333326</v>
      </c>
      <c r="AA1092">
        <f>1</f>
        <v>1</v>
      </c>
      <c r="AB1092" s="1">
        <v>42809</v>
      </c>
      <c r="AC1092" s="3">
        <f t="shared" si="158"/>
        <v>42795</v>
      </c>
      <c r="AD1092" s="4">
        <f t="shared" si="163"/>
        <v>42809</v>
      </c>
      <c r="AE1092" s="1" t="str">
        <f t="shared" si="159"/>
        <v>Wednesday</v>
      </c>
      <c r="AF1092" s="2">
        <v>0.69949074074074069</v>
      </c>
      <c r="AG1092" s="2">
        <f t="shared" si="160"/>
        <v>0.70833333333333326</v>
      </c>
      <c r="AH1092" t="s">
        <v>27</v>
      </c>
    </row>
    <row r="1093" spans="1:34" x14ac:dyDescent="0.25">
      <c r="A1093">
        <v>531225</v>
      </c>
      <c r="B1093" t="s">
        <v>20</v>
      </c>
      <c r="C1093" t="s">
        <v>95</v>
      </c>
      <c r="D1093" t="s">
        <v>22</v>
      </c>
      <c r="E1093">
        <v>53202</v>
      </c>
      <c r="F1093" t="s">
        <v>23</v>
      </c>
      <c r="G1093" t="s">
        <v>24</v>
      </c>
      <c r="H1093">
        <v>5505</v>
      </c>
      <c r="I1093" t="s">
        <v>48</v>
      </c>
      <c r="J1093">
        <f>VLOOKUP(I1093,Key!$A$1:$C$72,2,FALSE)</f>
        <v>43.05097</v>
      </c>
      <c r="K1093">
        <f>VLOOKUP(I1093,Key!$A$1:$C$72,3,FALSE)</f>
        <v>-87.906440000000003</v>
      </c>
      <c r="L1093" t="s">
        <v>44</v>
      </c>
      <c r="M1093">
        <f>VLOOKUP(L1093,Key!$A$1:$C$72,2,FALSE)</f>
        <v>43.045712999999999</v>
      </c>
      <c r="N1093">
        <f>VLOOKUP(L1093,Key!$A$1:$C$72,3,FALSE)</f>
        <v>-87.899756999999994</v>
      </c>
      <c r="O1093">
        <v>7</v>
      </c>
      <c r="P1093">
        <v>0</v>
      </c>
      <c r="Q1093">
        <v>1.1000000000000001</v>
      </c>
      <c r="R1093">
        <v>1</v>
      </c>
      <c r="S1093">
        <v>42</v>
      </c>
      <c r="T1093">
        <f t="shared" si="161"/>
        <v>-1</v>
      </c>
      <c r="U1093" s="1">
        <v>42809</v>
      </c>
      <c r="V1093" s="3">
        <f t="shared" si="155"/>
        <v>42795</v>
      </c>
      <c r="W1093" s="4">
        <f t="shared" si="162"/>
        <v>42809</v>
      </c>
      <c r="X1093" s="1" t="str">
        <f t="shared" si="156"/>
        <v>Wednesday</v>
      </c>
      <c r="Y1093" s="2">
        <v>0.71114583333333325</v>
      </c>
      <c r="Z1093" s="2">
        <f t="shared" si="157"/>
        <v>0.70833333333333326</v>
      </c>
      <c r="AA1093">
        <f>1</f>
        <v>1</v>
      </c>
      <c r="AB1093" s="1">
        <v>42809</v>
      </c>
      <c r="AC1093" s="3">
        <f t="shared" si="158"/>
        <v>42795</v>
      </c>
      <c r="AD1093" s="4">
        <f t="shared" si="163"/>
        <v>42809</v>
      </c>
      <c r="AE1093" s="1" t="str">
        <f t="shared" si="159"/>
        <v>Wednesday</v>
      </c>
      <c r="AF1093" s="2">
        <v>0.71612268518518529</v>
      </c>
      <c r="AG1093" s="2">
        <f t="shared" si="160"/>
        <v>0.70833333333333326</v>
      </c>
      <c r="AH1093" t="s">
        <v>27</v>
      </c>
    </row>
    <row r="1094" spans="1:34" x14ac:dyDescent="0.25">
      <c r="A1094">
        <v>1010620</v>
      </c>
      <c r="B1094" t="s">
        <v>20</v>
      </c>
      <c r="C1094" t="s">
        <v>28</v>
      </c>
      <c r="D1094" t="s">
        <v>22</v>
      </c>
      <c r="E1094">
        <v>53202</v>
      </c>
      <c r="F1094" t="s">
        <v>23</v>
      </c>
      <c r="G1094" t="s">
        <v>24</v>
      </c>
      <c r="H1094">
        <v>11047</v>
      </c>
      <c r="I1094" t="s">
        <v>67</v>
      </c>
      <c r="J1094">
        <f>VLOOKUP(I1094,Key!$A$1:$C$72,2,FALSE)</f>
        <v>43.074890000000003</v>
      </c>
      <c r="K1094">
        <f>VLOOKUP(I1094,Key!$A$1:$C$72,3,FALSE)</f>
        <v>-87.882810000000006</v>
      </c>
      <c r="L1094" t="s">
        <v>69</v>
      </c>
      <c r="M1094">
        <f>VLOOKUP(L1094,Key!$A$1:$C$72,2,FALSE)</f>
        <v>43.048200000000001</v>
      </c>
      <c r="N1094">
        <f>VLOOKUP(L1094,Key!$A$1:$C$72,3,FALSE)</f>
        <v>-87.900859999999994</v>
      </c>
      <c r="O1094">
        <v>15</v>
      </c>
      <c r="P1094">
        <v>0</v>
      </c>
      <c r="Q1094">
        <v>2.2999999999999998</v>
      </c>
      <c r="R1094">
        <v>2.1</v>
      </c>
      <c r="S1094">
        <v>90</v>
      </c>
      <c r="T1094">
        <f t="shared" si="161"/>
        <v>-1</v>
      </c>
      <c r="U1094" s="1">
        <v>42809</v>
      </c>
      <c r="V1094" s="3">
        <f t="shared" si="155"/>
        <v>42795</v>
      </c>
      <c r="W1094" s="4">
        <f t="shared" si="162"/>
        <v>42809</v>
      </c>
      <c r="X1094" s="1" t="str">
        <f t="shared" si="156"/>
        <v>Wednesday</v>
      </c>
      <c r="Y1094" s="2">
        <v>0.71177083333333335</v>
      </c>
      <c r="Z1094" s="2">
        <f t="shared" si="157"/>
        <v>0.70833333333333326</v>
      </c>
      <c r="AA1094">
        <f>1</f>
        <v>1</v>
      </c>
      <c r="AB1094" s="1">
        <v>42809</v>
      </c>
      <c r="AC1094" s="3">
        <f t="shared" si="158"/>
        <v>42795</v>
      </c>
      <c r="AD1094" s="4">
        <f t="shared" si="163"/>
        <v>42809</v>
      </c>
      <c r="AE1094" s="1" t="str">
        <f t="shared" si="159"/>
        <v>Wednesday</v>
      </c>
      <c r="AF1094" s="2">
        <v>0.72207175925925926</v>
      </c>
      <c r="AG1094" s="2">
        <f t="shared" si="160"/>
        <v>0.70833333333333326</v>
      </c>
      <c r="AH1094" t="s">
        <v>27</v>
      </c>
    </row>
    <row r="1095" spans="1:34" x14ac:dyDescent="0.25">
      <c r="A1095">
        <v>1088320</v>
      </c>
      <c r="B1095" t="s">
        <v>20</v>
      </c>
      <c r="C1095" t="s">
        <v>95</v>
      </c>
      <c r="D1095" t="s">
        <v>22</v>
      </c>
      <c r="E1095">
        <v>53202</v>
      </c>
      <c r="F1095" t="s">
        <v>23</v>
      </c>
      <c r="G1095" t="s">
        <v>24</v>
      </c>
      <c r="H1095">
        <v>23</v>
      </c>
      <c r="I1095" t="s">
        <v>43</v>
      </c>
      <c r="J1095">
        <f>VLOOKUP(I1095,Key!$A$1:$C$72,2,FALSE)</f>
        <v>43.03886</v>
      </c>
      <c r="K1095">
        <f>VLOOKUP(I1095,Key!$A$1:$C$72,3,FALSE)</f>
        <v>-87.902720000000002</v>
      </c>
      <c r="L1095" t="s">
        <v>68</v>
      </c>
      <c r="M1095">
        <f>VLOOKUP(L1095,Key!$A$1:$C$72,2,FALSE)</f>
        <v>43.04804</v>
      </c>
      <c r="N1095">
        <f>VLOOKUP(L1095,Key!$A$1:$C$72,3,FALSE)</f>
        <v>-87.896720000000002</v>
      </c>
      <c r="O1095">
        <v>9</v>
      </c>
      <c r="P1095">
        <v>0</v>
      </c>
      <c r="Q1095">
        <v>1.4</v>
      </c>
      <c r="R1095">
        <v>1.3</v>
      </c>
      <c r="S1095">
        <v>54</v>
      </c>
      <c r="T1095">
        <f t="shared" si="161"/>
        <v>-1</v>
      </c>
      <c r="U1095" s="1">
        <v>42809</v>
      </c>
      <c r="V1095" s="3">
        <f t="shared" si="155"/>
        <v>42795</v>
      </c>
      <c r="W1095" s="4">
        <f t="shared" si="162"/>
        <v>42809</v>
      </c>
      <c r="X1095" s="1" t="str">
        <f t="shared" si="156"/>
        <v>Wednesday</v>
      </c>
      <c r="Y1095" s="2">
        <v>0.73206018518518512</v>
      </c>
      <c r="Z1095" s="2">
        <f t="shared" si="157"/>
        <v>0.75</v>
      </c>
      <c r="AA1095">
        <f>1</f>
        <v>1</v>
      </c>
      <c r="AB1095" s="1">
        <v>42809</v>
      </c>
      <c r="AC1095" s="3">
        <f t="shared" si="158"/>
        <v>42795</v>
      </c>
      <c r="AD1095" s="4">
        <f t="shared" si="163"/>
        <v>42809</v>
      </c>
      <c r="AE1095" s="1" t="str">
        <f t="shared" si="159"/>
        <v>Wednesday</v>
      </c>
      <c r="AF1095" s="2">
        <v>0.73827546296296298</v>
      </c>
      <c r="AG1095" s="2">
        <f t="shared" si="160"/>
        <v>0.75</v>
      </c>
      <c r="AH1095" t="s">
        <v>27</v>
      </c>
    </row>
    <row r="1096" spans="1:34" x14ac:dyDescent="0.25">
      <c r="A1096">
        <v>1489621</v>
      </c>
      <c r="B1096" t="s">
        <v>20</v>
      </c>
      <c r="C1096" t="s">
        <v>28</v>
      </c>
      <c r="D1096" t="s">
        <v>22</v>
      </c>
      <c r="E1096">
        <v>53208</v>
      </c>
      <c r="F1096" t="s">
        <v>23</v>
      </c>
      <c r="G1096" t="s">
        <v>24</v>
      </c>
      <c r="H1096">
        <v>231</v>
      </c>
      <c r="I1096" t="s">
        <v>32</v>
      </c>
      <c r="J1096">
        <f>VLOOKUP(I1096,Key!$A$1:$C$72,2,FALSE)</f>
        <v>43.038719999999998</v>
      </c>
      <c r="K1096">
        <f>VLOOKUP(I1096,Key!$A$1:$C$72,3,FALSE)</f>
        <v>-87.905339999999995</v>
      </c>
      <c r="L1096" t="s">
        <v>32</v>
      </c>
      <c r="M1096">
        <f>VLOOKUP(L1096,Key!$A$1:$C$72,2,FALSE)</f>
        <v>43.038719999999998</v>
      </c>
      <c r="N1096">
        <f>VLOOKUP(L1096,Key!$A$1:$C$72,3,FALSE)</f>
        <v>-87.905339999999995</v>
      </c>
      <c r="O1096">
        <v>139</v>
      </c>
      <c r="P1096">
        <v>9</v>
      </c>
      <c r="Q1096">
        <v>18</v>
      </c>
      <c r="R1096">
        <v>17.100000000000001</v>
      </c>
      <c r="S1096">
        <v>720</v>
      </c>
      <c r="T1096">
        <f t="shared" si="161"/>
        <v>-1</v>
      </c>
      <c r="U1096" s="1">
        <v>42810</v>
      </c>
      <c r="V1096" s="3">
        <f t="shared" si="155"/>
        <v>42795</v>
      </c>
      <c r="W1096" s="4">
        <f t="shared" si="162"/>
        <v>42810</v>
      </c>
      <c r="X1096" s="1" t="str">
        <f t="shared" si="156"/>
        <v>Thursday</v>
      </c>
      <c r="Y1096" s="2">
        <v>0.65221064814814811</v>
      </c>
      <c r="Z1096" s="2">
        <f t="shared" si="157"/>
        <v>0.66666666666666663</v>
      </c>
      <c r="AA1096">
        <f>1</f>
        <v>1</v>
      </c>
      <c r="AB1096" s="1">
        <v>42810</v>
      </c>
      <c r="AC1096" s="3">
        <f t="shared" si="158"/>
        <v>42795</v>
      </c>
      <c r="AD1096" s="4">
        <f t="shared" si="163"/>
        <v>42810</v>
      </c>
      <c r="AE1096" s="1" t="str">
        <f t="shared" si="159"/>
        <v>Thursday</v>
      </c>
      <c r="AF1096" s="2">
        <v>0.7486342592592593</v>
      </c>
      <c r="AG1096" s="2">
        <f t="shared" si="160"/>
        <v>0.75</v>
      </c>
      <c r="AH1096" t="s">
        <v>35</v>
      </c>
    </row>
    <row r="1097" spans="1:34" x14ac:dyDescent="0.25">
      <c r="A1097">
        <v>1518070</v>
      </c>
      <c r="B1097" t="s">
        <v>20</v>
      </c>
      <c r="C1097" t="s">
        <v>28</v>
      </c>
      <c r="D1097" t="s">
        <v>22</v>
      </c>
      <c r="E1097">
        <v>53211</v>
      </c>
      <c r="F1097" t="s">
        <v>23</v>
      </c>
      <c r="G1097" t="s">
        <v>91</v>
      </c>
      <c r="H1097">
        <v>70</v>
      </c>
      <c r="I1097" t="s">
        <v>50</v>
      </c>
      <c r="J1097">
        <f>VLOOKUP(I1097,Key!$A$1:$C$72,2,FALSE)</f>
        <v>43.052549999999997</v>
      </c>
      <c r="K1097">
        <f>VLOOKUP(I1097,Key!$A$1:$C$72,3,FALSE)</f>
        <v>-87.909329999999997</v>
      </c>
      <c r="L1097" t="s">
        <v>81</v>
      </c>
      <c r="M1097">
        <f>VLOOKUP(L1097,Key!$A$1:$C$72,2,FALSE)</f>
        <v>43.06033</v>
      </c>
      <c r="N1097">
        <f>VLOOKUP(L1097,Key!$A$1:$C$72,3,FALSE)</f>
        <v>-87.89546</v>
      </c>
      <c r="O1097">
        <v>6</v>
      </c>
      <c r="P1097">
        <v>0</v>
      </c>
      <c r="Q1097">
        <v>0.9</v>
      </c>
      <c r="R1097">
        <v>0.9</v>
      </c>
      <c r="S1097">
        <v>36</v>
      </c>
      <c r="T1097">
        <f t="shared" si="161"/>
        <v>-1</v>
      </c>
      <c r="U1097" s="1">
        <v>42810</v>
      </c>
      <c r="V1097" s="3">
        <f t="shared" si="155"/>
        <v>42795</v>
      </c>
      <c r="W1097" s="4">
        <f t="shared" si="162"/>
        <v>42810</v>
      </c>
      <c r="X1097" s="1" t="str">
        <f t="shared" si="156"/>
        <v>Thursday</v>
      </c>
      <c r="Y1097" s="2">
        <v>0.72239583333333324</v>
      </c>
      <c r="Z1097" s="2">
        <f t="shared" si="157"/>
        <v>0.70833333333333326</v>
      </c>
      <c r="AA1097">
        <f>1</f>
        <v>1</v>
      </c>
      <c r="AB1097" s="1">
        <v>42810</v>
      </c>
      <c r="AC1097" s="3">
        <f t="shared" si="158"/>
        <v>42795</v>
      </c>
      <c r="AD1097" s="4">
        <f t="shared" si="163"/>
        <v>42810</v>
      </c>
      <c r="AE1097" s="1" t="str">
        <f t="shared" si="159"/>
        <v>Thursday</v>
      </c>
      <c r="AF1097" s="2">
        <v>0.72687500000000005</v>
      </c>
      <c r="AG1097" s="2">
        <f t="shared" si="160"/>
        <v>0.70833333333333326</v>
      </c>
      <c r="AH1097" t="s">
        <v>27</v>
      </c>
    </row>
    <row r="1098" spans="1:34" x14ac:dyDescent="0.25">
      <c r="A1098">
        <v>1442430</v>
      </c>
      <c r="B1098" t="s">
        <v>20</v>
      </c>
      <c r="C1098" t="s">
        <v>28</v>
      </c>
      <c r="D1098" t="s">
        <v>22</v>
      </c>
      <c r="E1098">
        <v>53211</v>
      </c>
      <c r="F1098" t="s">
        <v>23</v>
      </c>
      <c r="G1098" t="s">
        <v>24</v>
      </c>
      <c r="H1098">
        <v>44</v>
      </c>
      <c r="I1098" t="s">
        <v>67</v>
      </c>
      <c r="J1098">
        <f>VLOOKUP(I1098,Key!$A$1:$C$72,2,FALSE)</f>
        <v>43.074890000000003</v>
      </c>
      <c r="K1098">
        <f>VLOOKUP(I1098,Key!$A$1:$C$72,3,FALSE)</f>
        <v>-87.882810000000006</v>
      </c>
      <c r="L1098" t="s">
        <v>77</v>
      </c>
      <c r="M1098">
        <f>VLOOKUP(L1098,Key!$A$1:$C$72,2,FALSE)</f>
        <v>43.074655999999997</v>
      </c>
      <c r="N1098">
        <f>VLOOKUP(L1098,Key!$A$1:$C$72,3,FALSE)</f>
        <v>-87.889011999999994</v>
      </c>
      <c r="O1098">
        <v>2</v>
      </c>
      <c r="P1098">
        <v>0</v>
      </c>
      <c r="Q1098">
        <v>0.3</v>
      </c>
      <c r="R1098">
        <v>0.3</v>
      </c>
      <c r="S1098">
        <v>12</v>
      </c>
      <c r="T1098">
        <f t="shared" si="161"/>
        <v>-1</v>
      </c>
      <c r="U1098" s="1">
        <v>42810</v>
      </c>
      <c r="V1098" s="3">
        <f t="shared" si="155"/>
        <v>42795</v>
      </c>
      <c r="W1098" s="4">
        <f t="shared" si="162"/>
        <v>42810</v>
      </c>
      <c r="X1098" s="1" t="str">
        <f t="shared" si="156"/>
        <v>Thursday</v>
      </c>
      <c r="Y1098" s="2">
        <v>0.79170138888888886</v>
      </c>
      <c r="Z1098" s="2">
        <f t="shared" si="157"/>
        <v>0.79166666666666663</v>
      </c>
      <c r="AA1098">
        <f>1</f>
        <v>1</v>
      </c>
      <c r="AB1098" s="1">
        <v>42810</v>
      </c>
      <c r="AC1098" s="3">
        <f t="shared" si="158"/>
        <v>42795</v>
      </c>
      <c r="AD1098" s="4">
        <f t="shared" si="163"/>
        <v>42810</v>
      </c>
      <c r="AE1098" s="1" t="str">
        <f t="shared" si="159"/>
        <v>Thursday</v>
      </c>
      <c r="AF1098" s="2">
        <v>0.79366898148148157</v>
      </c>
      <c r="AG1098" s="2">
        <f t="shared" si="160"/>
        <v>0.79166666666666663</v>
      </c>
      <c r="AH1098" t="s">
        <v>27</v>
      </c>
    </row>
    <row r="1099" spans="1:34" x14ac:dyDescent="0.25">
      <c r="A1099">
        <v>1241722</v>
      </c>
      <c r="B1099" t="s">
        <v>20</v>
      </c>
      <c r="C1099" t="s">
        <v>114</v>
      </c>
      <c r="D1099" t="s">
        <v>22</v>
      </c>
      <c r="E1099">
        <v>54956</v>
      </c>
      <c r="F1099" t="s">
        <v>23</v>
      </c>
      <c r="G1099" t="s">
        <v>96</v>
      </c>
      <c r="H1099">
        <v>5455</v>
      </c>
      <c r="I1099" t="s">
        <v>63</v>
      </c>
      <c r="J1099">
        <f>VLOOKUP(I1099,Key!$A$1:$C$72,2,FALSE)</f>
        <v>43.078530000000001</v>
      </c>
      <c r="K1099">
        <f>VLOOKUP(I1099,Key!$A$1:$C$72,3,FALSE)</f>
        <v>-87.882620000000003</v>
      </c>
      <c r="L1099" t="s">
        <v>77</v>
      </c>
      <c r="M1099">
        <f>VLOOKUP(L1099,Key!$A$1:$C$72,2,FALSE)</f>
        <v>43.074655999999997</v>
      </c>
      <c r="N1099">
        <f>VLOOKUP(L1099,Key!$A$1:$C$72,3,FALSE)</f>
        <v>-87.889011999999994</v>
      </c>
      <c r="O1099">
        <v>5</v>
      </c>
      <c r="P1099">
        <v>0</v>
      </c>
      <c r="Q1099">
        <v>0.8</v>
      </c>
      <c r="R1099">
        <v>0.7</v>
      </c>
      <c r="S1099">
        <v>30</v>
      </c>
      <c r="T1099">
        <f t="shared" si="161"/>
        <v>-1</v>
      </c>
      <c r="U1099" s="1">
        <v>42810</v>
      </c>
      <c r="V1099" s="3">
        <f t="shared" si="155"/>
        <v>42795</v>
      </c>
      <c r="W1099" s="4">
        <f t="shared" si="162"/>
        <v>42810</v>
      </c>
      <c r="X1099" s="1" t="str">
        <f t="shared" si="156"/>
        <v>Thursday</v>
      </c>
      <c r="Y1099" s="2">
        <v>0.83256944444444436</v>
      </c>
      <c r="Z1099" s="2">
        <f t="shared" si="157"/>
        <v>0.83333333333333326</v>
      </c>
      <c r="AA1099">
        <f>1</f>
        <v>1</v>
      </c>
      <c r="AB1099" s="1">
        <v>42810</v>
      </c>
      <c r="AC1099" s="3">
        <f t="shared" si="158"/>
        <v>42795</v>
      </c>
      <c r="AD1099" s="4">
        <f t="shared" si="163"/>
        <v>42810</v>
      </c>
      <c r="AE1099" s="1" t="str">
        <f t="shared" si="159"/>
        <v>Thursday</v>
      </c>
      <c r="AF1099" s="2">
        <v>0.83594907407407415</v>
      </c>
      <c r="AG1099" s="2">
        <f t="shared" si="160"/>
        <v>0.83333333333333326</v>
      </c>
      <c r="AH1099" t="s">
        <v>27</v>
      </c>
    </row>
    <row r="1100" spans="1:34" x14ac:dyDescent="0.25">
      <c r="A1100">
        <v>1373301</v>
      </c>
      <c r="B1100" t="s">
        <v>20</v>
      </c>
      <c r="C1100" t="s">
        <v>122</v>
      </c>
      <c r="D1100" t="s">
        <v>22</v>
      </c>
      <c r="E1100">
        <v>53092</v>
      </c>
      <c r="F1100" t="s">
        <v>23</v>
      </c>
      <c r="G1100" t="s">
        <v>24</v>
      </c>
      <c r="H1100">
        <v>5523</v>
      </c>
      <c r="I1100" t="s">
        <v>77</v>
      </c>
      <c r="J1100">
        <f>VLOOKUP(I1100,Key!$A$1:$C$72,2,FALSE)</f>
        <v>43.074655999999997</v>
      </c>
      <c r="K1100">
        <f>VLOOKUP(I1100,Key!$A$1:$C$72,3,FALSE)</f>
        <v>-87.889011999999994</v>
      </c>
      <c r="L1100" t="s">
        <v>78</v>
      </c>
      <c r="M1100">
        <f>VLOOKUP(L1100,Key!$A$1:$C$72,2,FALSE)</f>
        <v>43.060250000000003</v>
      </c>
      <c r="N1100">
        <f>VLOOKUP(L1100,Key!$A$1:$C$72,3,FALSE)</f>
        <v>-87.892169999999993</v>
      </c>
      <c r="O1100">
        <v>9</v>
      </c>
      <c r="P1100">
        <v>0</v>
      </c>
      <c r="Q1100">
        <v>1.4</v>
      </c>
      <c r="R1100">
        <v>1.3</v>
      </c>
      <c r="S1100">
        <v>54</v>
      </c>
      <c r="T1100">
        <f t="shared" si="161"/>
        <v>-1</v>
      </c>
      <c r="U1100" s="1">
        <v>42811</v>
      </c>
      <c r="V1100" s="3">
        <f t="shared" si="155"/>
        <v>42795</v>
      </c>
      <c r="W1100" s="4">
        <f t="shared" si="162"/>
        <v>42811</v>
      </c>
      <c r="X1100" s="1" t="str">
        <f t="shared" si="156"/>
        <v>Friday</v>
      </c>
      <c r="Y1100" s="2">
        <v>2.2268518518518521E-2</v>
      </c>
      <c r="Z1100" s="2">
        <f t="shared" si="157"/>
        <v>4.1666666666666664E-2</v>
      </c>
      <c r="AA1100">
        <f>1</f>
        <v>1</v>
      </c>
      <c r="AB1100" s="1">
        <v>42811</v>
      </c>
      <c r="AC1100" s="3">
        <f t="shared" si="158"/>
        <v>42795</v>
      </c>
      <c r="AD1100" s="4">
        <f t="shared" si="163"/>
        <v>42811</v>
      </c>
      <c r="AE1100" s="1" t="str">
        <f t="shared" si="159"/>
        <v>Friday</v>
      </c>
      <c r="AF1100" s="2">
        <v>2.8981481481481483E-2</v>
      </c>
      <c r="AG1100" s="2">
        <f t="shared" si="160"/>
        <v>4.1666666666666664E-2</v>
      </c>
      <c r="AH1100" t="s">
        <v>27</v>
      </c>
    </row>
    <row r="1101" spans="1:34" x14ac:dyDescent="0.25">
      <c r="A1101">
        <v>1407702</v>
      </c>
      <c r="B1101" t="s">
        <v>20</v>
      </c>
      <c r="C1101" t="s">
        <v>28</v>
      </c>
      <c r="D1101" t="s">
        <v>22</v>
      </c>
      <c r="E1101">
        <v>53202</v>
      </c>
      <c r="F1101" t="s">
        <v>23</v>
      </c>
      <c r="G1101" t="s">
        <v>24</v>
      </c>
      <c r="H1101">
        <v>5537</v>
      </c>
      <c r="I1101" t="s">
        <v>63</v>
      </c>
      <c r="J1101">
        <f>VLOOKUP(I1101,Key!$A$1:$C$72,2,FALSE)</f>
        <v>43.078530000000001</v>
      </c>
      <c r="K1101">
        <f>VLOOKUP(I1101,Key!$A$1:$C$72,3,FALSE)</f>
        <v>-87.882620000000003</v>
      </c>
      <c r="L1101" t="s">
        <v>77</v>
      </c>
      <c r="M1101">
        <f>VLOOKUP(L1101,Key!$A$1:$C$72,2,FALSE)</f>
        <v>43.074655999999997</v>
      </c>
      <c r="N1101">
        <f>VLOOKUP(L1101,Key!$A$1:$C$72,3,FALSE)</f>
        <v>-87.889011999999994</v>
      </c>
      <c r="O1101">
        <v>5</v>
      </c>
      <c r="P1101">
        <v>0</v>
      </c>
      <c r="Q1101">
        <v>0.8</v>
      </c>
      <c r="R1101">
        <v>0.7</v>
      </c>
      <c r="S1101">
        <v>30</v>
      </c>
      <c r="T1101">
        <f t="shared" si="161"/>
        <v>-1</v>
      </c>
      <c r="U1101" s="1">
        <v>42811</v>
      </c>
      <c r="V1101" s="3">
        <f t="shared" si="155"/>
        <v>42795</v>
      </c>
      <c r="W1101" s="4">
        <f t="shared" si="162"/>
        <v>42811</v>
      </c>
      <c r="X1101" s="1" t="str">
        <f t="shared" si="156"/>
        <v>Friday</v>
      </c>
      <c r="Y1101" s="2">
        <v>0.3961574074074074</v>
      </c>
      <c r="Z1101" s="2">
        <f t="shared" si="157"/>
        <v>0.41666666666666663</v>
      </c>
      <c r="AA1101">
        <f>1</f>
        <v>1</v>
      </c>
      <c r="AB1101" s="1">
        <v>42811</v>
      </c>
      <c r="AC1101" s="3">
        <f t="shared" si="158"/>
        <v>42795</v>
      </c>
      <c r="AD1101" s="4">
        <f t="shared" si="163"/>
        <v>42811</v>
      </c>
      <c r="AE1101" s="1" t="str">
        <f t="shared" si="159"/>
        <v>Friday</v>
      </c>
      <c r="AF1101" s="2">
        <v>0.39936342592592594</v>
      </c>
      <c r="AG1101" s="2">
        <f t="shared" si="160"/>
        <v>0.41666666666666663</v>
      </c>
      <c r="AH1101" t="s">
        <v>27</v>
      </c>
    </row>
    <row r="1102" spans="1:34" x14ac:dyDescent="0.25">
      <c r="A1102">
        <v>1494109</v>
      </c>
      <c r="B1102" t="s">
        <v>20</v>
      </c>
      <c r="C1102" t="s">
        <v>28</v>
      </c>
      <c r="D1102" t="s">
        <v>22</v>
      </c>
      <c r="E1102">
        <v>53233</v>
      </c>
      <c r="F1102" t="s">
        <v>23</v>
      </c>
      <c r="G1102" t="s">
        <v>24</v>
      </c>
      <c r="H1102">
        <v>168</v>
      </c>
      <c r="I1102" t="s">
        <v>43</v>
      </c>
      <c r="J1102">
        <f>VLOOKUP(I1102,Key!$A$1:$C$72,2,FALSE)</f>
        <v>43.03886</v>
      </c>
      <c r="K1102">
        <f>VLOOKUP(I1102,Key!$A$1:$C$72,3,FALSE)</f>
        <v>-87.902720000000002</v>
      </c>
      <c r="L1102" t="s">
        <v>39</v>
      </c>
      <c r="M1102">
        <f>VLOOKUP(L1102,Key!$A$1:$C$72,2,FALSE)</f>
        <v>43.03913</v>
      </c>
      <c r="N1102">
        <f>VLOOKUP(L1102,Key!$A$1:$C$72,3,FALSE)</f>
        <v>-87.916150000000002</v>
      </c>
      <c r="O1102">
        <v>7</v>
      </c>
      <c r="P1102">
        <v>0</v>
      </c>
      <c r="Q1102">
        <v>1.1000000000000001</v>
      </c>
      <c r="R1102">
        <v>1</v>
      </c>
      <c r="S1102">
        <v>42</v>
      </c>
      <c r="T1102">
        <f t="shared" si="161"/>
        <v>-1</v>
      </c>
      <c r="U1102" s="1">
        <v>42811</v>
      </c>
      <c r="V1102" s="3">
        <f t="shared" si="155"/>
        <v>42795</v>
      </c>
      <c r="W1102" s="4">
        <f t="shared" si="162"/>
        <v>42811</v>
      </c>
      <c r="X1102" s="1" t="str">
        <f t="shared" si="156"/>
        <v>Friday</v>
      </c>
      <c r="Y1102" s="2">
        <v>0.58101851851851849</v>
      </c>
      <c r="Z1102" s="2">
        <f t="shared" si="157"/>
        <v>0.58333333333333326</v>
      </c>
      <c r="AA1102">
        <f>1</f>
        <v>1</v>
      </c>
      <c r="AB1102" s="1">
        <v>42811</v>
      </c>
      <c r="AC1102" s="3">
        <f t="shared" si="158"/>
        <v>42795</v>
      </c>
      <c r="AD1102" s="4">
        <f t="shared" si="163"/>
        <v>42811</v>
      </c>
      <c r="AE1102" s="1" t="str">
        <f t="shared" si="159"/>
        <v>Friday</v>
      </c>
      <c r="AF1102" s="2">
        <v>0.58559027777777783</v>
      </c>
      <c r="AG1102" s="2">
        <f t="shared" si="160"/>
        <v>0.58333333333333326</v>
      </c>
      <c r="AH1102" t="s">
        <v>27</v>
      </c>
    </row>
    <row r="1103" spans="1:34" x14ac:dyDescent="0.25">
      <c r="A1103">
        <v>1518070</v>
      </c>
      <c r="B1103" t="s">
        <v>20</v>
      </c>
      <c r="C1103" t="s">
        <v>28</v>
      </c>
      <c r="D1103" t="s">
        <v>22</v>
      </c>
      <c r="E1103">
        <v>53211</v>
      </c>
      <c r="F1103" t="s">
        <v>23</v>
      </c>
      <c r="G1103" t="s">
        <v>91</v>
      </c>
      <c r="H1103">
        <v>255</v>
      </c>
      <c r="I1103" t="s">
        <v>92</v>
      </c>
      <c r="J1103">
        <f>VLOOKUP(I1103,Key!$A$1:$C$72,2,FALSE)</f>
        <v>43.069021999999997</v>
      </c>
      <c r="K1103">
        <f>VLOOKUP(I1103,Key!$A$1:$C$72,3,FALSE)</f>
        <v>-87.887940999999998</v>
      </c>
      <c r="L1103" t="s">
        <v>30</v>
      </c>
      <c r="M1103">
        <f>VLOOKUP(L1103,Key!$A$1:$C$72,2,FALSE)</f>
        <v>43.05847</v>
      </c>
      <c r="N1103">
        <f>VLOOKUP(L1103,Key!$A$1:$C$72,3,FALSE)</f>
        <v>-87.898079999999993</v>
      </c>
      <c r="O1103">
        <v>7</v>
      </c>
      <c r="P1103">
        <v>0</v>
      </c>
      <c r="Q1103">
        <v>1.1000000000000001</v>
      </c>
      <c r="R1103">
        <v>1</v>
      </c>
      <c r="S1103">
        <v>42</v>
      </c>
      <c r="T1103">
        <f t="shared" si="161"/>
        <v>-1</v>
      </c>
      <c r="U1103" s="1">
        <v>42811</v>
      </c>
      <c r="V1103" s="3">
        <f t="shared" si="155"/>
        <v>42795</v>
      </c>
      <c r="W1103" s="4">
        <f t="shared" si="162"/>
        <v>42811</v>
      </c>
      <c r="X1103" s="1" t="str">
        <f t="shared" si="156"/>
        <v>Friday</v>
      </c>
      <c r="Y1103" s="2">
        <v>0.80190972222222223</v>
      </c>
      <c r="Z1103" s="2">
        <f t="shared" si="157"/>
        <v>0.79166666666666663</v>
      </c>
      <c r="AA1103">
        <f>1</f>
        <v>1</v>
      </c>
      <c r="AB1103" s="1">
        <v>42811</v>
      </c>
      <c r="AC1103" s="3">
        <f t="shared" si="158"/>
        <v>42795</v>
      </c>
      <c r="AD1103" s="4">
        <f t="shared" si="163"/>
        <v>42811</v>
      </c>
      <c r="AE1103" s="1" t="str">
        <f t="shared" si="159"/>
        <v>Friday</v>
      </c>
      <c r="AF1103" s="2">
        <v>0.80637731481481489</v>
      </c>
      <c r="AG1103" s="2">
        <f t="shared" si="160"/>
        <v>0.79166666666666663</v>
      </c>
      <c r="AH1103" t="s">
        <v>27</v>
      </c>
    </row>
    <row r="1104" spans="1:34" x14ac:dyDescent="0.25">
      <c r="A1104">
        <v>1055320</v>
      </c>
      <c r="B1104" t="s">
        <v>20</v>
      </c>
      <c r="C1104" t="s">
        <v>127</v>
      </c>
      <c r="D1104" t="s">
        <v>22</v>
      </c>
      <c r="E1104">
        <v>53594</v>
      </c>
      <c r="F1104" t="s">
        <v>23</v>
      </c>
      <c r="G1104" t="s">
        <v>128</v>
      </c>
      <c r="H1104">
        <v>11162</v>
      </c>
      <c r="I1104" t="s">
        <v>54</v>
      </c>
      <c r="J1104">
        <f>VLOOKUP(I1104,Key!$A$1:$C$72,2,FALSE)</f>
        <v>43.046570000000003</v>
      </c>
      <c r="K1104">
        <f>VLOOKUP(I1104,Key!$A$1:$C$72,3,FALSE)</f>
        <v>-87.908720000000002</v>
      </c>
      <c r="L1104" t="s">
        <v>82</v>
      </c>
      <c r="M1104">
        <f>VLOOKUP(L1104,Key!$A$1:$C$72,2,FALSE)</f>
        <v>43.026229999999998</v>
      </c>
      <c r="N1104">
        <f>VLOOKUP(L1104,Key!$A$1:$C$72,3,FALSE)</f>
        <v>-87.912809999999993</v>
      </c>
      <c r="O1104">
        <v>15</v>
      </c>
      <c r="P1104">
        <v>0</v>
      </c>
      <c r="Q1104">
        <v>2.2999999999999998</v>
      </c>
      <c r="R1104">
        <v>2.1</v>
      </c>
      <c r="S1104">
        <v>90</v>
      </c>
      <c r="T1104">
        <f t="shared" si="161"/>
        <v>-1</v>
      </c>
      <c r="U1104" s="1">
        <v>42812</v>
      </c>
      <c r="V1104" s="3">
        <f t="shared" si="155"/>
        <v>42795</v>
      </c>
      <c r="W1104" s="4">
        <f t="shared" si="162"/>
        <v>42812</v>
      </c>
      <c r="X1104" s="1" t="str">
        <f t="shared" si="156"/>
        <v>Saturday</v>
      </c>
      <c r="Y1104" s="2">
        <v>0.5169907407407407</v>
      </c>
      <c r="Z1104" s="2">
        <f t="shared" si="157"/>
        <v>0.5</v>
      </c>
      <c r="AA1104">
        <f>1</f>
        <v>1</v>
      </c>
      <c r="AB1104" s="1">
        <v>42812</v>
      </c>
      <c r="AC1104" s="3">
        <f t="shared" si="158"/>
        <v>42795</v>
      </c>
      <c r="AD1104" s="4">
        <f t="shared" si="163"/>
        <v>42812</v>
      </c>
      <c r="AE1104" s="1" t="str">
        <f t="shared" si="159"/>
        <v>Saturday</v>
      </c>
      <c r="AF1104" s="2">
        <v>0.52758101851851846</v>
      </c>
      <c r="AG1104" s="2">
        <f t="shared" si="160"/>
        <v>0.54166666666666663</v>
      </c>
      <c r="AH1104" t="s">
        <v>27</v>
      </c>
    </row>
    <row r="1105" spans="1:34" x14ac:dyDescent="0.25">
      <c r="A1105">
        <v>986622</v>
      </c>
      <c r="B1105" t="s">
        <v>20</v>
      </c>
      <c r="C1105" t="s">
        <v>94</v>
      </c>
      <c r="D1105" t="s">
        <v>46</v>
      </c>
      <c r="E1105">
        <v>60085</v>
      </c>
      <c r="F1105" t="s">
        <v>23</v>
      </c>
      <c r="G1105" t="s">
        <v>24</v>
      </c>
      <c r="H1105">
        <v>5585</v>
      </c>
      <c r="I1105" t="s">
        <v>44</v>
      </c>
      <c r="J1105">
        <f>VLOOKUP(I1105,Key!$A$1:$C$72,2,FALSE)</f>
        <v>43.045712999999999</v>
      </c>
      <c r="K1105">
        <f>VLOOKUP(I1105,Key!$A$1:$C$72,3,FALSE)</f>
        <v>-87.899756999999994</v>
      </c>
      <c r="L1105" t="s">
        <v>80</v>
      </c>
      <c r="M1105">
        <f>VLOOKUP(L1105,Key!$A$1:$C$72,2,FALSE)</f>
        <v>43.052460000000004</v>
      </c>
      <c r="N1105">
        <f>VLOOKUP(L1105,Key!$A$1:$C$72,3,FALSE)</f>
        <v>-87.891000000000005</v>
      </c>
      <c r="O1105">
        <v>4</v>
      </c>
      <c r="P1105">
        <v>0</v>
      </c>
      <c r="Q1105">
        <v>0.6</v>
      </c>
      <c r="R1105">
        <v>0.6</v>
      </c>
      <c r="S1105">
        <v>24</v>
      </c>
      <c r="T1105">
        <f t="shared" si="161"/>
        <v>-1</v>
      </c>
      <c r="U1105" s="1">
        <v>42812</v>
      </c>
      <c r="V1105" s="3">
        <f t="shared" si="155"/>
        <v>42795</v>
      </c>
      <c r="W1105" s="4">
        <f t="shared" si="162"/>
        <v>42812</v>
      </c>
      <c r="X1105" s="1" t="str">
        <f t="shared" si="156"/>
        <v>Saturday</v>
      </c>
      <c r="Y1105" s="2">
        <v>0.57733796296296302</v>
      </c>
      <c r="Z1105" s="2">
        <f t="shared" si="157"/>
        <v>0.58333333333333326</v>
      </c>
      <c r="AA1105">
        <f>1</f>
        <v>1</v>
      </c>
      <c r="AB1105" s="1">
        <v>42812</v>
      </c>
      <c r="AC1105" s="3">
        <f t="shared" si="158"/>
        <v>42795</v>
      </c>
      <c r="AD1105" s="4">
        <f t="shared" si="163"/>
        <v>42812</v>
      </c>
      <c r="AE1105" s="1" t="str">
        <f t="shared" si="159"/>
        <v>Saturday</v>
      </c>
      <c r="AF1105" s="2">
        <v>0.58031250000000001</v>
      </c>
      <c r="AG1105" s="2">
        <f t="shared" si="160"/>
        <v>0.58333333333333326</v>
      </c>
      <c r="AH1105" t="s">
        <v>27</v>
      </c>
    </row>
    <row r="1106" spans="1:34" x14ac:dyDescent="0.25">
      <c r="A1106">
        <v>1425087</v>
      </c>
      <c r="B1106" t="s">
        <v>20</v>
      </c>
      <c r="C1106" t="s">
        <v>95</v>
      </c>
      <c r="D1106" t="s">
        <v>22</v>
      </c>
      <c r="E1106">
        <v>53212</v>
      </c>
      <c r="F1106" t="s">
        <v>23</v>
      </c>
      <c r="G1106" t="s">
        <v>24</v>
      </c>
      <c r="H1106">
        <v>5555</v>
      </c>
      <c r="I1106" t="s">
        <v>39</v>
      </c>
      <c r="J1106">
        <f>VLOOKUP(I1106,Key!$A$1:$C$72,2,FALSE)</f>
        <v>43.03913</v>
      </c>
      <c r="K1106">
        <f>VLOOKUP(I1106,Key!$A$1:$C$72,3,FALSE)</f>
        <v>-87.916150000000002</v>
      </c>
      <c r="L1106" t="s">
        <v>81</v>
      </c>
      <c r="M1106">
        <f>VLOOKUP(L1106,Key!$A$1:$C$72,2,FALSE)</f>
        <v>43.06033</v>
      </c>
      <c r="N1106">
        <f>VLOOKUP(L1106,Key!$A$1:$C$72,3,FALSE)</f>
        <v>-87.89546</v>
      </c>
      <c r="O1106">
        <v>14</v>
      </c>
      <c r="P1106">
        <v>0</v>
      </c>
      <c r="Q1106">
        <v>2.1</v>
      </c>
      <c r="R1106">
        <v>2</v>
      </c>
      <c r="S1106">
        <v>84</v>
      </c>
      <c r="T1106">
        <f t="shared" si="161"/>
        <v>-1</v>
      </c>
      <c r="U1106" s="1">
        <v>42812</v>
      </c>
      <c r="V1106" s="3">
        <f t="shared" si="155"/>
        <v>42795</v>
      </c>
      <c r="W1106" s="4">
        <f t="shared" si="162"/>
        <v>42812</v>
      </c>
      <c r="X1106" s="1" t="str">
        <f t="shared" si="156"/>
        <v>Saturday</v>
      </c>
      <c r="Y1106" s="2">
        <v>0.92133101851851851</v>
      </c>
      <c r="Z1106" s="2">
        <f t="shared" si="157"/>
        <v>0.91666666666666663</v>
      </c>
      <c r="AA1106">
        <f>1</f>
        <v>1</v>
      </c>
      <c r="AB1106" s="1">
        <v>42812</v>
      </c>
      <c r="AC1106" s="3">
        <f t="shared" si="158"/>
        <v>42795</v>
      </c>
      <c r="AD1106" s="4">
        <f t="shared" si="163"/>
        <v>42812</v>
      </c>
      <c r="AE1106" s="1" t="str">
        <f t="shared" si="159"/>
        <v>Saturday</v>
      </c>
      <c r="AF1106" s="2">
        <v>0.93116898148148142</v>
      </c>
      <c r="AG1106" s="2">
        <f t="shared" si="160"/>
        <v>0.91666666666666663</v>
      </c>
      <c r="AH1106" t="s">
        <v>27</v>
      </c>
    </row>
    <row r="1107" spans="1:34" x14ac:dyDescent="0.25">
      <c r="A1107">
        <v>1400126</v>
      </c>
      <c r="B1107" t="s">
        <v>20</v>
      </c>
      <c r="C1107" t="s">
        <v>28</v>
      </c>
      <c r="D1107" t="s">
        <v>22</v>
      </c>
      <c r="E1107">
        <v>53211</v>
      </c>
      <c r="F1107" t="s">
        <v>23</v>
      </c>
      <c r="G1107" t="s">
        <v>24</v>
      </c>
      <c r="H1107">
        <v>5</v>
      </c>
      <c r="I1107" t="s">
        <v>60</v>
      </c>
      <c r="J1107">
        <f>VLOOKUP(I1107,Key!$A$1:$C$72,2,FALSE)</f>
        <v>43.066893999999998</v>
      </c>
      <c r="K1107">
        <f>VLOOKUP(I1107,Key!$A$1:$C$72,3,FALSE)</f>
        <v>-87.877936000000005</v>
      </c>
      <c r="L1107" t="s">
        <v>80</v>
      </c>
      <c r="M1107">
        <f>VLOOKUP(L1107,Key!$A$1:$C$72,2,FALSE)</f>
        <v>43.052460000000004</v>
      </c>
      <c r="N1107">
        <f>VLOOKUP(L1107,Key!$A$1:$C$72,3,FALSE)</f>
        <v>-87.891000000000005</v>
      </c>
      <c r="O1107">
        <v>11</v>
      </c>
      <c r="P1107">
        <v>0</v>
      </c>
      <c r="Q1107">
        <v>1.7</v>
      </c>
      <c r="R1107">
        <v>1.6</v>
      </c>
      <c r="S1107">
        <v>66</v>
      </c>
      <c r="T1107">
        <f t="shared" si="161"/>
        <v>-1</v>
      </c>
      <c r="U1107" s="1">
        <v>42813</v>
      </c>
      <c r="V1107" s="3">
        <f t="shared" si="155"/>
        <v>42795</v>
      </c>
      <c r="W1107" s="4">
        <f t="shared" si="162"/>
        <v>42813</v>
      </c>
      <c r="X1107" s="1" t="str">
        <f t="shared" si="156"/>
        <v>Sunday</v>
      </c>
      <c r="Y1107" s="2">
        <v>0.58799768518518525</v>
      </c>
      <c r="Z1107" s="2">
        <f t="shared" si="157"/>
        <v>0.58333333333333326</v>
      </c>
      <c r="AA1107">
        <f>1</f>
        <v>1</v>
      </c>
      <c r="AB1107" s="1">
        <v>42813</v>
      </c>
      <c r="AC1107" s="3">
        <f t="shared" si="158"/>
        <v>42795</v>
      </c>
      <c r="AD1107" s="4">
        <f t="shared" si="163"/>
        <v>42813</v>
      </c>
      <c r="AE1107" s="1" t="str">
        <f t="shared" si="159"/>
        <v>Sunday</v>
      </c>
      <c r="AF1107" s="2">
        <v>0.59581018518518525</v>
      </c>
      <c r="AG1107" s="2">
        <f t="shared" si="160"/>
        <v>0.58333333333333326</v>
      </c>
      <c r="AH1107" t="s">
        <v>27</v>
      </c>
    </row>
    <row r="1108" spans="1:34" x14ac:dyDescent="0.25">
      <c r="A1108">
        <v>1509123</v>
      </c>
      <c r="B1108" t="s">
        <v>20</v>
      </c>
      <c r="C1108" t="s">
        <v>28</v>
      </c>
      <c r="D1108" t="s">
        <v>22</v>
      </c>
      <c r="E1108">
        <v>53211</v>
      </c>
      <c r="F1108" t="s">
        <v>23</v>
      </c>
      <c r="G1108" t="s">
        <v>24</v>
      </c>
      <c r="H1108">
        <v>11058</v>
      </c>
      <c r="I1108" t="s">
        <v>92</v>
      </c>
      <c r="J1108">
        <f>VLOOKUP(I1108,Key!$A$1:$C$72,2,FALSE)</f>
        <v>43.069021999999997</v>
      </c>
      <c r="K1108">
        <f>VLOOKUP(I1108,Key!$A$1:$C$72,3,FALSE)</f>
        <v>-87.887940999999998</v>
      </c>
      <c r="L1108" t="s">
        <v>50</v>
      </c>
      <c r="M1108">
        <f>VLOOKUP(L1108,Key!$A$1:$C$72,2,FALSE)</f>
        <v>43.052549999999997</v>
      </c>
      <c r="N1108">
        <f>VLOOKUP(L1108,Key!$A$1:$C$72,3,FALSE)</f>
        <v>-87.909329999999997</v>
      </c>
      <c r="O1108">
        <v>16</v>
      </c>
      <c r="P1108">
        <v>0</v>
      </c>
      <c r="Q1108">
        <v>2.4</v>
      </c>
      <c r="R1108">
        <v>2.2999999999999998</v>
      </c>
      <c r="S1108">
        <v>96</v>
      </c>
      <c r="T1108">
        <f t="shared" si="161"/>
        <v>-1</v>
      </c>
      <c r="U1108" s="1">
        <v>42813</v>
      </c>
      <c r="V1108" s="3">
        <f t="shared" si="155"/>
        <v>42795</v>
      </c>
      <c r="W1108" s="4">
        <f t="shared" si="162"/>
        <v>42813</v>
      </c>
      <c r="X1108" s="1" t="str">
        <f t="shared" si="156"/>
        <v>Sunday</v>
      </c>
      <c r="Y1108" s="2">
        <v>0.62350694444444443</v>
      </c>
      <c r="Z1108" s="2">
        <f t="shared" si="157"/>
        <v>0.625</v>
      </c>
      <c r="AA1108">
        <f>1</f>
        <v>1</v>
      </c>
      <c r="AB1108" s="1">
        <v>42813</v>
      </c>
      <c r="AC1108" s="3">
        <f t="shared" si="158"/>
        <v>42795</v>
      </c>
      <c r="AD1108" s="4">
        <f t="shared" si="163"/>
        <v>42813</v>
      </c>
      <c r="AE1108" s="1" t="str">
        <f t="shared" si="159"/>
        <v>Sunday</v>
      </c>
      <c r="AF1108" s="2">
        <v>0.63453703703703701</v>
      </c>
      <c r="AG1108" s="2">
        <f t="shared" si="160"/>
        <v>0.625</v>
      </c>
      <c r="AH1108" t="s">
        <v>27</v>
      </c>
    </row>
    <row r="1109" spans="1:34" x14ac:dyDescent="0.25">
      <c r="A1109">
        <v>1276651</v>
      </c>
      <c r="B1109" t="s">
        <v>20</v>
      </c>
      <c r="C1109" t="s">
        <v>28</v>
      </c>
      <c r="D1109" t="s">
        <v>22</v>
      </c>
      <c r="E1109">
        <v>53211</v>
      </c>
      <c r="F1109" t="s">
        <v>23</v>
      </c>
      <c r="G1109" t="s">
        <v>24</v>
      </c>
      <c r="H1109">
        <v>976</v>
      </c>
      <c r="I1109" t="s">
        <v>87</v>
      </c>
      <c r="J1109">
        <f>VLOOKUP(I1109,Key!$A$1:$C$72,2,FALSE)</f>
        <v>43.077359999999999</v>
      </c>
      <c r="K1109">
        <f>VLOOKUP(I1109,Key!$A$1:$C$72,3,FALSE)</f>
        <v>-87.880769999999998</v>
      </c>
      <c r="L1109" t="s">
        <v>50</v>
      </c>
      <c r="M1109">
        <f>VLOOKUP(L1109,Key!$A$1:$C$72,2,FALSE)</f>
        <v>43.052549999999997</v>
      </c>
      <c r="N1109">
        <f>VLOOKUP(L1109,Key!$A$1:$C$72,3,FALSE)</f>
        <v>-87.909329999999997</v>
      </c>
      <c r="O1109">
        <v>16</v>
      </c>
      <c r="P1109">
        <v>0</v>
      </c>
      <c r="Q1109">
        <v>2.4</v>
      </c>
      <c r="R1109">
        <v>2.2999999999999998</v>
      </c>
      <c r="S1109">
        <v>96</v>
      </c>
      <c r="T1109">
        <f t="shared" si="161"/>
        <v>-1</v>
      </c>
      <c r="U1109" s="1">
        <v>42814</v>
      </c>
      <c r="V1109" s="3">
        <f t="shared" si="155"/>
        <v>42795</v>
      </c>
      <c r="W1109" s="4">
        <f t="shared" si="162"/>
        <v>42814</v>
      </c>
      <c r="X1109" s="1" t="str">
        <f t="shared" si="156"/>
        <v>Monday</v>
      </c>
      <c r="Y1109" s="2">
        <v>0.31748842592592591</v>
      </c>
      <c r="Z1109" s="2">
        <f t="shared" si="157"/>
        <v>0.33333333333333331</v>
      </c>
      <c r="AA1109">
        <f>1</f>
        <v>1</v>
      </c>
      <c r="AB1109" s="1">
        <v>42814</v>
      </c>
      <c r="AC1109" s="3">
        <f t="shared" si="158"/>
        <v>42795</v>
      </c>
      <c r="AD1109" s="4">
        <f t="shared" si="163"/>
        <v>42814</v>
      </c>
      <c r="AE1109" s="1" t="str">
        <f t="shared" si="159"/>
        <v>Monday</v>
      </c>
      <c r="AF1109" s="2">
        <v>0.32893518518518516</v>
      </c>
      <c r="AG1109" s="2">
        <f t="shared" si="160"/>
        <v>0.33333333333333331</v>
      </c>
      <c r="AH1109" t="s">
        <v>27</v>
      </c>
    </row>
    <row r="1110" spans="1:34" x14ac:dyDescent="0.25">
      <c r="A1110">
        <v>1538823</v>
      </c>
      <c r="B1110" t="s">
        <v>20</v>
      </c>
      <c r="C1110" t="s">
        <v>28</v>
      </c>
      <c r="D1110" t="s">
        <v>22</v>
      </c>
      <c r="E1110">
        <v>53202</v>
      </c>
      <c r="F1110" t="s">
        <v>23</v>
      </c>
      <c r="G1110" t="s">
        <v>24</v>
      </c>
      <c r="H1110">
        <v>319</v>
      </c>
      <c r="I1110" t="s">
        <v>65</v>
      </c>
      <c r="J1110">
        <f>VLOOKUP(I1110,Key!$A$1:$C$72,2,FALSE)</f>
        <v>43.060786</v>
      </c>
      <c r="K1110">
        <f>VLOOKUP(I1110,Key!$A$1:$C$72,3,FALSE)</f>
        <v>-87.883825999999999</v>
      </c>
      <c r="L1110" t="s">
        <v>30</v>
      </c>
      <c r="M1110">
        <f>VLOOKUP(L1110,Key!$A$1:$C$72,2,FALSE)</f>
        <v>43.05847</v>
      </c>
      <c r="N1110">
        <f>VLOOKUP(L1110,Key!$A$1:$C$72,3,FALSE)</f>
        <v>-87.898079999999993</v>
      </c>
      <c r="O1110">
        <v>4</v>
      </c>
      <c r="P1110">
        <v>0</v>
      </c>
      <c r="Q1110">
        <v>0.6</v>
      </c>
      <c r="R1110">
        <v>0.6</v>
      </c>
      <c r="S1110">
        <v>24</v>
      </c>
      <c r="T1110">
        <f t="shared" si="161"/>
        <v>-1</v>
      </c>
      <c r="U1110" s="1">
        <v>42814</v>
      </c>
      <c r="V1110" s="3">
        <f t="shared" si="155"/>
        <v>42795</v>
      </c>
      <c r="W1110" s="4">
        <f t="shared" si="162"/>
        <v>42814</v>
      </c>
      <c r="X1110" s="1" t="str">
        <f t="shared" si="156"/>
        <v>Monday</v>
      </c>
      <c r="Y1110" s="2">
        <v>0.55018518518518522</v>
      </c>
      <c r="Z1110" s="2">
        <f t="shared" si="157"/>
        <v>0.54166666666666663</v>
      </c>
      <c r="AA1110">
        <f>1</f>
        <v>1</v>
      </c>
      <c r="AB1110" s="1">
        <v>42814</v>
      </c>
      <c r="AC1110" s="3">
        <f t="shared" si="158"/>
        <v>42795</v>
      </c>
      <c r="AD1110" s="4">
        <f t="shared" si="163"/>
        <v>42814</v>
      </c>
      <c r="AE1110" s="1" t="str">
        <f t="shared" si="159"/>
        <v>Monday</v>
      </c>
      <c r="AF1110" s="2">
        <v>0.55346064814814822</v>
      </c>
      <c r="AG1110" s="2">
        <f t="shared" si="160"/>
        <v>0.54166666666666663</v>
      </c>
      <c r="AH1110" t="s">
        <v>27</v>
      </c>
    </row>
    <row r="1111" spans="1:34" x14ac:dyDescent="0.25">
      <c r="A1111">
        <v>1546740</v>
      </c>
      <c r="B1111" t="s">
        <v>20</v>
      </c>
      <c r="C1111" t="s">
        <v>28</v>
      </c>
      <c r="D1111" t="s">
        <v>22</v>
      </c>
      <c r="E1111">
        <v>53233</v>
      </c>
      <c r="F1111" t="s">
        <v>23</v>
      </c>
      <c r="G1111" t="s">
        <v>107</v>
      </c>
      <c r="H1111">
        <v>11068</v>
      </c>
      <c r="I1111" t="s">
        <v>74</v>
      </c>
      <c r="J1111">
        <f>VLOOKUP(I1111,Key!$A$1:$C$72,2,FALSE)</f>
        <v>43.040154000000001</v>
      </c>
      <c r="K1111">
        <f>VLOOKUP(I1111,Key!$A$1:$C$72,3,FALSE)</f>
        <v>-87.932113000000001</v>
      </c>
      <c r="L1111" t="s">
        <v>74</v>
      </c>
      <c r="M1111">
        <f>VLOOKUP(L1111,Key!$A$1:$C$72,2,FALSE)</f>
        <v>43.040154000000001</v>
      </c>
      <c r="N1111">
        <f>VLOOKUP(L1111,Key!$A$1:$C$72,3,FALSE)</f>
        <v>-87.932113000000001</v>
      </c>
      <c r="O1111">
        <v>72</v>
      </c>
      <c r="P1111">
        <v>6</v>
      </c>
      <c r="Q1111">
        <v>10.8</v>
      </c>
      <c r="R1111">
        <v>10.3</v>
      </c>
      <c r="S1111">
        <v>432</v>
      </c>
      <c r="T1111">
        <f t="shared" si="161"/>
        <v>-1</v>
      </c>
      <c r="U1111" s="1">
        <v>42814</v>
      </c>
      <c r="V1111" s="3">
        <f t="shared" si="155"/>
        <v>42795</v>
      </c>
      <c r="W1111" s="4">
        <f t="shared" si="162"/>
        <v>42814</v>
      </c>
      <c r="X1111" s="1" t="str">
        <f t="shared" si="156"/>
        <v>Monday</v>
      </c>
      <c r="Y1111" s="2">
        <v>0.67712962962962964</v>
      </c>
      <c r="Z1111" s="2">
        <f t="shared" si="157"/>
        <v>0.66666666666666663</v>
      </c>
      <c r="AA1111">
        <f>1</f>
        <v>1</v>
      </c>
      <c r="AB1111" s="1">
        <v>42814</v>
      </c>
      <c r="AC1111" s="3">
        <f t="shared" si="158"/>
        <v>42795</v>
      </c>
      <c r="AD1111" s="4">
        <f t="shared" si="163"/>
        <v>42814</v>
      </c>
      <c r="AE1111" s="1" t="str">
        <f t="shared" si="159"/>
        <v>Monday</v>
      </c>
      <c r="AF1111" s="2">
        <v>0.72737268518518527</v>
      </c>
      <c r="AG1111" s="2">
        <f t="shared" si="160"/>
        <v>0.70833333333333326</v>
      </c>
      <c r="AH1111" t="s">
        <v>35</v>
      </c>
    </row>
    <row r="1112" spans="1:34" x14ac:dyDescent="0.25">
      <c r="A1112">
        <v>1432106</v>
      </c>
      <c r="B1112" t="s">
        <v>20</v>
      </c>
      <c r="C1112" t="s">
        <v>28</v>
      </c>
      <c r="D1112" t="s">
        <v>22</v>
      </c>
      <c r="E1112">
        <v>53202</v>
      </c>
      <c r="F1112" t="s">
        <v>23</v>
      </c>
      <c r="G1112" t="s">
        <v>24</v>
      </c>
      <c r="H1112">
        <v>11151</v>
      </c>
      <c r="I1112" t="s">
        <v>32</v>
      </c>
      <c r="J1112">
        <f>VLOOKUP(I1112,Key!$A$1:$C$72,2,FALSE)</f>
        <v>43.038719999999998</v>
      </c>
      <c r="K1112">
        <f>VLOOKUP(I1112,Key!$A$1:$C$72,3,FALSE)</f>
        <v>-87.905339999999995</v>
      </c>
      <c r="L1112" t="s">
        <v>68</v>
      </c>
      <c r="M1112">
        <f>VLOOKUP(L1112,Key!$A$1:$C$72,2,FALSE)</f>
        <v>43.04804</v>
      </c>
      <c r="N1112">
        <f>VLOOKUP(L1112,Key!$A$1:$C$72,3,FALSE)</f>
        <v>-87.896720000000002</v>
      </c>
      <c r="O1112">
        <v>9</v>
      </c>
      <c r="P1112">
        <v>0</v>
      </c>
      <c r="Q1112">
        <v>1.4</v>
      </c>
      <c r="R1112">
        <v>1.3</v>
      </c>
      <c r="S1112">
        <v>54</v>
      </c>
      <c r="T1112">
        <f t="shared" si="161"/>
        <v>-1</v>
      </c>
      <c r="U1112" s="1">
        <v>42814</v>
      </c>
      <c r="V1112" s="3">
        <f t="shared" si="155"/>
        <v>42795</v>
      </c>
      <c r="W1112" s="4">
        <f t="shared" si="162"/>
        <v>42814</v>
      </c>
      <c r="X1112" s="1" t="str">
        <f t="shared" si="156"/>
        <v>Monday</v>
      </c>
      <c r="Y1112" s="2">
        <v>0.7197337962962963</v>
      </c>
      <c r="Z1112" s="2">
        <f t="shared" si="157"/>
        <v>0.70833333333333326</v>
      </c>
      <c r="AA1112">
        <f>1</f>
        <v>1</v>
      </c>
      <c r="AB1112" s="1">
        <v>42814</v>
      </c>
      <c r="AC1112" s="3">
        <f t="shared" si="158"/>
        <v>42795</v>
      </c>
      <c r="AD1112" s="4">
        <f t="shared" si="163"/>
        <v>42814</v>
      </c>
      <c r="AE1112" s="1" t="str">
        <f t="shared" si="159"/>
        <v>Monday</v>
      </c>
      <c r="AF1112" s="2">
        <v>0.72590277777777779</v>
      </c>
      <c r="AG1112" s="2">
        <f t="shared" si="160"/>
        <v>0.70833333333333326</v>
      </c>
      <c r="AH1112" t="s">
        <v>27</v>
      </c>
    </row>
    <row r="1113" spans="1:34" x14ac:dyDescent="0.25">
      <c r="A1113">
        <v>1518070</v>
      </c>
      <c r="B1113" t="s">
        <v>20</v>
      </c>
      <c r="C1113" t="s">
        <v>28</v>
      </c>
      <c r="D1113" t="s">
        <v>22</v>
      </c>
      <c r="E1113">
        <v>53211</v>
      </c>
      <c r="F1113" t="s">
        <v>23</v>
      </c>
      <c r="G1113" t="s">
        <v>91</v>
      </c>
      <c r="H1113">
        <v>202</v>
      </c>
      <c r="I1113" t="s">
        <v>50</v>
      </c>
      <c r="J1113">
        <f>VLOOKUP(I1113,Key!$A$1:$C$72,2,FALSE)</f>
        <v>43.052549999999997</v>
      </c>
      <c r="K1113">
        <f>VLOOKUP(I1113,Key!$A$1:$C$72,3,FALSE)</f>
        <v>-87.909329999999997</v>
      </c>
      <c r="L1113" t="s">
        <v>92</v>
      </c>
      <c r="M1113">
        <f>VLOOKUP(L1113,Key!$A$1:$C$72,2,FALSE)</f>
        <v>43.069021999999997</v>
      </c>
      <c r="N1113">
        <f>VLOOKUP(L1113,Key!$A$1:$C$72,3,FALSE)</f>
        <v>-87.887940999999998</v>
      </c>
      <c r="O1113">
        <v>15</v>
      </c>
      <c r="P1113">
        <v>0</v>
      </c>
      <c r="Q1113">
        <v>2.2999999999999998</v>
      </c>
      <c r="R1113">
        <v>2.1</v>
      </c>
      <c r="S1113">
        <v>90</v>
      </c>
      <c r="T1113">
        <f t="shared" si="161"/>
        <v>-1</v>
      </c>
      <c r="U1113" s="1">
        <v>42814</v>
      </c>
      <c r="V1113" s="3">
        <f t="shared" si="155"/>
        <v>42795</v>
      </c>
      <c r="W1113" s="4">
        <f t="shared" si="162"/>
        <v>42814</v>
      </c>
      <c r="X1113" s="1" t="str">
        <f t="shared" si="156"/>
        <v>Monday</v>
      </c>
      <c r="Y1113" s="2">
        <v>0.72578703703703706</v>
      </c>
      <c r="Z1113" s="2">
        <f t="shared" si="157"/>
        <v>0.70833333333333326</v>
      </c>
      <c r="AA1113">
        <f>1</f>
        <v>1</v>
      </c>
      <c r="AB1113" s="1">
        <v>42814</v>
      </c>
      <c r="AC1113" s="3">
        <f t="shared" si="158"/>
        <v>42795</v>
      </c>
      <c r="AD1113" s="4">
        <f t="shared" si="163"/>
        <v>42814</v>
      </c>
      <c r="AE1113" s="1" t="str">
        <f t="shared" si="159"/>
        <v>Monday</v>
      </c>
      <c r="AF1113" s="2">
        <v>0.7365046296296297</v>
      </c>
      <c r="AG1113" s="2">
        <f t="shared" si="160"/>
        <v>0.75</v>
      </c>
      <c r="AH1113" t="s">
        <v>27</v>
      </c>
    </row>
    <row r="1114" spans="1:34" x14ac:dyDescent="0.25">
      <c r="A1114">
        <v>1357250</v>
      </c>
      <c r="B1114" t="s">
        <v>20</v>
      </c>
      <c r="C1114" t="s">
        <v>28</v>
      </c>
      <c r="D1114" t="s">
        <v>22</v>
      </c>
      <c r="E1114">
        <v>53202</v>
      </c>
      <c r="F1114" t="s">
        <v>23</v>
      </c>
      <c r="G1114" t="s">
        <v>24</v>
      </c>
      <c r="H1114">
        <v>361</v>
      </c>
      <c r="I1114" t="s">
        <v>69</v>
      </c>
      <c r="J1114">
        <f>VLOOKUP(I1114,Key!$A$1:$C$72,2,FALSE)</f>
        <v>43.048200000000001</v>
      </c>
      <c r="K1114">
        <f>VLOOKUP(I1114,Key!$A$1:$C$72,3,FALSE)</f>
        <v>-87.900859999999994</v>
      </c>
      <c r="L1114" t="s">
        <v>43</v>
      </c>
      <c r="M1114">
        <f>VLOOKUP(L1114,Key!$A$1:$C$72,2,FALSE)</f>
        <v>43.03886</v>
      </c>
      <c r="N1114">
        <f>VLOOKUP(L1114,Key!$A$1:$C$72,3,FALSE)</f>
        <v>-87.902720000000002</v>
      </c>
      <c r="O1114">
        <v>4</v>
      </c>
      <c r="P1114">
        <v>0</v>
      </c>
      <c r="Q1114">
        <v>0.6</v>
      </c>
      <c r="R1114">
        <v>0.6</v>
      </c>
      <c r="S1114">
        <v>24</v>
      </c>
      <c r="T1114">
        <f t="shared" si="161"/>
        <v>-1</v>
      </c>
      <c r="U1114" s="1">
        <v>42815</v>
      </c>
      <c r="V1114" s="3">
        <f t="shared" si="155"/>
        <v>42795</v>
      </c>
      <c r="W1114" s="4">
        <f t="shared" si="162"/>
        <v>42815</v>
      </c>
      <c r="X1114" s="1" t="str">
        <f t="shared" si="156"/>
        <v>Tuesday</v>
      </c>
      <c r="Y1114" s="2">
        <v>0.2749537037037037</v>
      </c>
      <c r="Z1114" s="2">
        <f t="shared" si="157"/>
        <v>0.29166666666666663</v>
      </c>
      <c r="AA1114">
        <f>1</f>
        <v>1</v>
      </c>
      <c r="AB1114" s="1">
        <v>42815</v>
      </c>
      <c r="AC1114" s="3">
        <f t="shared" si="158"/>
        <v>42795</v>
      </c>
      <c r="AD1114" s="4">
        <f t="shared" si="163"/>
        <v>42815</v>
      </c>
      <c r="AE1114" s="1" t="str">
        <f t="shared" si="159"/>
        <v>Tuesday</v>
      </c>
      <c r="AF1114" s="2">
        <v>0.2777662037037037</v>
      </c>
      <c r="AG1114" s="2">
        <f t="shared" si="160"/>
        <v>0.29166666666666663</v>
      </c>
      <c r="AH1114" t="s">
        <v>27</v>
      </c>
    </row>
    <row r="1115" spans="1:34" x14ac:dyDescent="0.25">
      <c r="A1115">
        <v>1408049</v>
      </c>
      <c r="B1115" t="s">
        <v>20</v>
      </c>
      <c r="C1115" t="s">
        <v>28</v>
      </c>
      <c r="D1115" t="s">
        <v>22</v>
      </c>
      <c r="E1115">
        <v>53202</v>
      </c>
      <c r="F1115" t="s">
        <v>23</v>
      </c>
      <c r="G1115" t="s">
        <v>24</v>
      </c>
      <c r="H1115">
        <v>993</v>
      </c>
      <c r="I1115" t="s">
        <v>31</v>
      </c>
      <c r="J1115">
        <f>VLOOKUP(I1115,Key!$A$1:$C$72,2,FALSE)</f>
        <v>43.03519</v>
      </c>
      <c r="K1115">
        <f>VLOOKUP(I1115,Key!$A$1:$C$72,3,FALSE)</f>
        <v>-87.907390000000007</v>
      </c>
      <c r="L1115" t="s">
        <v>33</v>
      </c>
      <c r="M1115">
        <f>VLOOKUP(L1115,Key!$A$1:$C$72,2,FALSE)</f>
        <v>43.034619999999997</v>
      </c>
      <c r="N1115">
        <f>VLOOKUP(L1115,Key!$A$1:$C$72,3,FALSE)</f>
        <v>-87.917500000000004</v>
      </c>
      <c r="O1115">
        <v>12</v>
      </c>
      <c r="P1115">
        <v>0</v>
      </c>
      <c r="Q1115">
        <v>1.8</v>
      </c>
      <c r="R1115">
        <v>1.7</v>
      </c>
      <c r="S1115">
        <v>72</v>
      </c>
      <c r="T1115">
        <f t="shared" si="161"/>
        <v>-1</v>
      </c>
      <c r="U1115" s="1">
        <v>42815</v>
      </c>
      <c r="V1115" s="3">
        <f t="shared" si="155"/>
        <v>42795</v>
      </c>
      <c r="W1115" s="4">
        <f t="shared" si="162"/>
        <v>42815</v>
      </c>
      <c r="X1115" s="1" t="str">
        <f t="shared" si="156"/>
        <v>Tuesday</v>
      </c>
      <c r="Y1115" s="2">
        <v>0.27592592592592591</v>
      </c>
      <c r="Z1115" s="2">
        <f t="shared" si="157"/>
        <v>0.29166666666666663</v>
      </c>
      <c r="AA1115">
        <f>1</f>
        <v>1</v>
      </c>
      <c r="AB1115" s="1">
        <v>42815</v>
      </c>
      <c r="AC1115" s="3">
        <f t="shared" si="158"/>
        <v>42795</v>
      </c>
      <c r="AD1115" s="4">
        <f t="shared" si="163"/>
        <v>42815</v>
      </c>
      <c r="AE1115" s="1" t="str">
        <f t="shared" si="159"/>
        <v>Tuesday</v>
      </c>
      <c r="AF1115" s="2">
        <v>0.28444444444444444</v>
      </c>
      <c r="AG1115" s="2">
        <f t="shared" si="160"/>
        <v>0.29166666666666663</v>
      </c>
      <c r="AH1115" t="s">
        <v>27</v>
      </c>
    </row>
    <row r="1116" spans="1:34" x14ac:dyDescent="0.25">
      <c r="A1116">
        <v>1276651</v>
      </c>
      <c r="B1116" t="s">
        <v>20</v>
      </c>
      <c r="C1116" t="s">
        <v>28</v>
      </c>
      <c r="D1116" t="s">
        <v>22</v>
      </c>
      <c r="E1116">
        <v>53211</v>
      </c>
      <c r="F1116" t="s">
        <v>23</v>
      </c>
      <c r="G1116" t="s">
        <v>24</v>
      </c>
      <c r="H1116">
        <v>976</v>
      </c>
      <c r="I1116" t="s">
        <v>87</v>
      </c>
      <c r="J1116">
        <f>VLOOKUP(I1116,Key!$A$1:$C$72,2,FALSE)</f>
        <v>43.077359999999999</v>
      </c>
      <c r="K1116">
        <f>VLOOKUP(I1116,Key!$A$1:$C$72,3,FALSE)</f>
        <v>-87.880769999999998</v>
      </c>
      <c r="L1116" t="s">
        <v>50</v>
      </c>
      <c r="M1116">
        <f>VLOOKUP(L1116,Key!$A$1:$C$72,2,FALSE)</f>
        <v>43.052549999999997</v>
      </c>
      <c r="N1116">
        <f>VLOOKUP(L1116,Key!$A$1:$C$72,3,FALSE)</f>
        <v>-87.909329999999997</v>
      </c>
      <c r="O1116">
        <v>15</v>
      </c>
      <c r="P1116">
        <v>0</v>
      </c>
      <c r="Q1116">
        <v>2.2999999999999998</v>
      </c>
      <c r="R1116">
        <v>2.1</v>
      </c>
      <c r="S1116">
        <v>90</v>
      </c>
      <c r="T1116">
        <f t="shared" si="161"/>
        <v>-1</v>
      </c>
      <c r="U1116" s="1">
        <v>42815</v>
      </c>
      <c r="V1116" s="3">
        <f t="shared" si="155"/>
        <v>42795</v>
      </c>
      <c r="W1116" s="4">
        <f t="shared" si="162"/>
        <v>42815</v>
      </c>
      <c r="X1116" s="1" t="str">
        <f t="shared" si="156"/>
        <v>Tuesday</v>
      </c>
      <c r="Y1116" s="2">
        <v>0.30099537037037039</v>
      </c>
      <c r="Z1116" s="2">
        <f t="shared" si="157"/>
        <v>0.29166666666666663</v>
      </c>
      <c r="AA1116">
        <f>1</f>
        <v>1</v>
      </c>
      <c r="AB1116" s="1">
        <v>42815</v>
      </c>
      <c r="AC1116" s="3">
        <f t="shared" si="158"/>
        <v>42795</v>
      </c>
      <c r="AD1116" s="4">
        <f t="shared" si="163"/>
        <v>42815</v>
      </c>
      <c r="AE1116" s="1" t="str">
        <f t="shared" si="159"/>
        <v>Tuesday</v>
      </c>
      <c r="AF1116" s="2">
        <v>0.31131944444444443</v>
      </c>
      <c r="AG1116" s="2">
        <f t="shared" si="160"/>
        <v>0.29166666666666663</v>
      </c>
      <c r="AH1116" t="s">
        <v>27</v>
      </c>
    </row>
    <row r="1117" spans="1:34" x14ac:dyDescent="0.25">
      <c r="A1117">
        <v>1468078</v>
      </c>
      <c r="B1117" t="s">
        <v>20</v>
      </c>
      <c r="C1117" t="s">
        <v>99</v>
      </c>
      <c r="D1117" t="s">
        <v>22</v>
      </c>
      <c r="E1117">
        <v>53209</v>
      </c>
      <c r="F1117" t="s">
        <v>23</v>
      </c>
      <c r="G1117" t="s">
        <v>24</v>
      </c>
      <c r="H1117">
        <v>5429</v>
      </c>
      <c r="I1117" t="s">
        <v>61</v>
      </c>
      <c r="J1117">
        <f>VLOOKUP(I1117,Key!$A$1:$C$72,2,FALSE)</f>
        <v>43.058619999999998</v>
      </c>
      <c r="K1117">
        <f>VLOOKUP(I1117,Key!$A$1:$C$72,3,FALSE)</f>
        <v>-87.885319999999993</v>
      </c>
      <c r="L1117" t="s">
        <v>54</v>
      </c>
      <c r="M1117">
        <f>VLOOKUP(L1117,Key!$A$1:$C$72,2,FALSE)</f>
        <v>43.046570000000003</v>
      </c>
      <c r="N1117">
        <f>VLOOKUP(L1117,Key!$A$1:$C$72,3,FALSE)</f>
        <v>-87.908720000000002</v>
      </c>
      <c r="O1117">
        <v>9</v>
      </c>
      <c r="P1117">
        <v>0</v>
      </c>
      <c r="Q1117">
        <v>1.4</v>
      </c>
      <c r="R1117">
        <v>1.3</v>
      </c>
      <c r="S1117">
        <v>54</v>
      </c>
      <c r="T1117">
        <f t="shared" si="161"/>
        <v>-1</v>
      </c>
      <c r="U1117" s="1">
        <v>42815</v>
      </c>
      <c r="V1117" s="3">
        <f t="shared" si="155"/>
        <v>42795</v>
      </c>
      <c r="W1117" s="4">
        <f t="shared" si="162"/>
        <v>42815</v>
      </c>
      <c r="X1117" s="1" t="str">
        <f t="shared" si="156"/>
        <v>Tuesday</v>
      </c>
      <c r="Y1117" s="2">
        <v>0.36697916666666663</v>
      </c>
      <c r="Z1117" s="2">
        <f t="shared" si="157"/>
        <v>0.375</v>
      </c>
      <c r="AA1117">
        <f>1</f>
        <v>1</v>
      </c>
      <c r="AB1117" s="1">
        <v>42815</v>
      </c>
      <c r="AC1117" s="3">
        <f t="shared" si="158"/>
        <v>42795</v>
      </c>
      <c r="AD1117" s="4">
        <f t="shared" si="163"/>
        <v>42815</v>
      </c>
      <c r="AE1117" s="1" t="str">
        <f t="shared" si="159"/>
        <v>Tuesday</v>
      </c>
      <c r="AF1117" s="2">
        <v>0.3729513888888889</v>
      </c>
      <c r="AG1117" s="2">
        <f t="shared" si="160"/>
        <v>0.375</v>
      </c>
      <c r="AH1117" t="s">
        <v>27</v>
      </c>
    </row>
    <row r="1118" spans="1:34" x14ac:dyDescent="0.25">
      <c r="A1118">
        <v>1164700</v>
      </c>
      <c r="B1118" t="s">
        <v>20</v>
      </c>
      <c r="C1118" t="s">
        <v>28</v>
      </c>
      <c r="D1118" t="s">
        <v>22</v>
      </c>
      <c r="E1118">
        <v>53202</v>
      </c>
      <c r="F1118" t="s">
        <v>23</v>
      </c>
      <c r="G1118" t="s">
        <v>24</v>
      </c>
      <c r="H1118">
        <v>13</v>
      </c>
      <c r="I1118" t="s">
        <v>54</v>
      </c>
      <c r="J1118">
        <f>VLOOKUP(I1118,Key!$A$1:$C$72,2,FALSE)</f>
        <v>43.046570000000003</v>
      </c>
      <c r="K1118">
        <f>VLOOKUP(I1118,Key!$A$1:$C$72,3,FALSE)</f>
        <v>-87.908720000000002</v>
      </c>
      <c r="L1118" t="s">
        <v>47</v>
      </c>
      <c r="M1118">
        <f>VLOOKUP(L1118,Key!$A$1:$C$72,2,FALSE)</f>
        <v>43.049230000000001</v>
      </c>
      <c r="N1118">
        <f>VLOOKUP(L1118,Key!$A$1:$C$72,3,FALSE)</f>
        <v>-87.911940000000001</v>
      </c>
      <c r="O1118">
        <v>24</v>
      </c>
      <c r="P1118">
        <v>0</v>
      </c>
      <c r="Q1118">
        <v>3.6</v>
      </c>
      <c r="R1118">
        <v>3.4</v>
      </c>
      <c r="S1118">
        <v>144</v>
      </c>
      <c r="T1118">
        <f t="shared" si="161"/>
        <v>-1</v>
      </c>
      <c r="U1118" s="1">
        <v>42815</v>
      </c>
      <c r="V1118" s="3">
        <f t="shared" si="155"/>
        <v>42795</v>
      </c>
      <c r="W1118" s="4">
        <f t="shared" si="162"/>
        <v>42815</v>
      </c>
      <c r="X1118" s="1" t="str">
        <f t="shared" si="156"/>
        <v>Tuesday</v>
      </c>
      <c r="Y1118" s="2">
        <v>0.62347222222222221</v>
      </c>
      <c r="Z1118" s="2">
        <f t="shared" si="157"/>
        <v>0.625</v>
      </c>
      <c r="AA1118">
        <f>1</f>
        <v>1</v>
      </c>
      <c r="AB1118" s="1">
        <v>42815</v>
      </c>
      <c r="AC1118" s="3">
        <f t="shared" si="158"/>
        <v>42795</v>
      </c>
      <c r="AD1118" s="4">
        <f t="shared" si="163"/>
        <v>42815</v>
      </c>
      <c r="AE1118" s="1" t="str">
        <f t="shared" si="159"/>
        <v>Tuesday</v>
      </c>
      <c r="AF1118" s="2">
        <v>0.63965277777777774</v>
      </c>
      <c r="AG1118" s="2">
        <f t="shared" si="160"/>
        <v>0.625</v>
      </c>
      <c r="AH1118" t="s">
        <v>27</v>
      </c>
    </row>
    <row r="1119" spans="1:34" x14ac:dyDescent="0.25">
      <c r="A1119">
        <v>1546752</v>
      </c>
      <c r="B1119" t="s">
        <v>20</v>
      </c>
      <c r="C1119" t="s">
        <v>99</v>
      </c>
      <c r="D1119" t="s">
        <v>22</v>
      </c>
      <c r="E1119">
        <v>53202</v>
      </c>
      <c r="F1119" t="s">
        <v>23</v>
      </c>
      <c r="G1119" t="s">
        <v>24</v>
      </c>
      <c r="H1119">
        <v>11151</v>
      </c>
      <c r="I1119" t="s">
        <v>82</v>
      </c>
      <c r="J1119">
        <f>VLOOKUP(I1119,Key!$A$1:$C$72,2,FALSE)</f>
        <v>43.026229999999998</v>
      </c>
      <c r="K1119">
        <f>VLOOKUP(I1119,Key!$A$1:$C$72,3,FALSE)</f>
        <v>-87.912809999999993</v>
      </c>
      <c r="L1119" t="s">
        <v>67</v>
      </c>
      <c r="M1119">
        <f>VLOOKUP(L1119,Key!$A$1:$C$72,2,FALSE)</f>
        <v>43.074890000000003</v>
      </c>
      <c r="N1119">
        <f>VLOOKUP(L1119,Key!$A$1:$C$72,3,FALSE)</f>
        <v>-87.882810000000006</v>
      </c>
      <c r="O1119">
        <v>32</v>
      </c>
      <c r="P1119">
        <v>0</v>
      </c>
      <c r="Q1119">
        <v>4.8</v>
      </c>
      <c r="R1119">
        <v>4.5999999999999996</v>
      </c>
      <c r="S1119">
        <v>192</v>
      </c>
      <c r="T1119">
        <f t="shared" si="161"/>
        <v>-1</v>
      </c>
      <c r="U1119" s="1">
        <v>42815</v>
      </c>
      <c r="V1119" s="3">
        <f t="shared" si="155"/>
        <v>42795</v>
      </c>
      <c r="W1119" s="4">
        <f t="shared" si="162"/>
        <v>42815</v>
      </c>
      <c r="X1119" s="1" t="str">
        <f t="shared" si="156"/>
        <v>Tuesday</v>
      </c>
      <c r="Y1119" s="2">
        <v>0.62563657407407403</v>
      </c>
      <c r="Z1119" s="2">
        <f t="shared" si="157"/>
        <v>0.625</v>
      </c>
      <c r="AA1119">
        <f>1</f>
        <v>1</v>
      </c>
      <c r="AB1119" s="1">
        <v>42815</v>
      </c>
      <c r="AC1119" s="3">
        <f t="shared" si="158"/>
        <v>42795</v>
      </c>
      <c r="AD1119" s="4">
        <f t="shared" si="163"/>
        <v>42815</v>
      </c>
      <c r="AE1119" s="1" t="str">
        <f t="shared" si="159"/>
        <v>Tuesday</v>
      </c>
      <c r="AF1119" s="2">
        <v>0.64759259259259261</v>
      </c>
      <c r="AG1119" s="2">
        <f t="shared" si="160"/>
        <v>0.66666666666666663</v>
      </c>
      <c r="AH1119" t="s">
        <v>27</v>
      </c>
    </row>
    <row r="1120" spans="1:34" x14ac:dyDescent="0.25">
      <c r="A1120">
        <v>1276651</v>
      </c>
      <c r="B1120" t="s">
        <v>20</v>
      </c>
      <c r="C1120" t="s">
        <v>28</v>
      </c>
      <c r="D1120" t="s">
        <v>22</v>
      </c>
      <c r="E1120">
        <v>53211</v>
      </c>
      <c r="F1120" t="s">
        <v>23</v>
      </c>
      <c r="G1120" t="s">
        <v>24</v>
      </c>
      <c r="H1120">
        <v>976</v>
      </c>
      <c r="I1120" t="s">
        <v>87</v>
      </c>
      <c r="J1120">
        <f>VLOOKUP(I1120,Key!$A$1:$C$72,2,FALSE)</f>
        <v>43.077359999999999</v>
      </c>
      <c r="K1120">
        <f>VLOOKUP(I1120,Key!$A$1:$C$72,3,FALSE)</f>
        <v>-87.880769999999998</v>
      </c>
      <c r="L1120" t="s">
        <v>50</v>
      </c>
      <c r="M1120">
        <f>VLOOKUP(L1120,Key!$A$1:$C$72,2,FALSE)</f>
        <v>43.052549999999997</v>
      </c>
      <c r="N1120">
        <f>VLOOKUP(L1120,Key!$A$1:$C$72,3,FALSE)</f>
        <v>-87.909329999999997</v>
      </c>
      <c r="O1120">
        <v>17</v>
      </c>
      <c r="P1120">
        <v>0</v>
      </c>
      <c r="Q1120">
        <v>2.6</v>
      </c>
      <c r="R1120">
        <v>2.4</v>
      </c>
      <c r="S1120">
        <v>102</v>
      </c>
      <c r="T1120">
        <f t="shared" si="161"/>
        <v>-1</v>
      </c>
      <c r="U1120" s="1">
        <v>42816</v>
      </c>
      <c r="V1120" s="3">
        <f t="shared" si="155"/>
        <v>42795</v>
      </c>
      <c r="W1120" s="4">
        <f t="shared" si="162"/>
        <v>42816</v>
      </c>
      <c r="X1120" s="1" t="str">
        <f t="shared" si="156"/>
        <v>Wednesday</v>
      </c>
      <c r="Y1120" s="2">
        <v>0.31556712962962963</v>
      </c>
      <c r="Z1120" s="2">
        <f t="shared" si="157"/>
        <v>0.33333333333333331</v>
      </c>
      <c r="AA1120">
        <f>1</f>
        <v>1</v>
      </c>
      <c r="AB1120" s="1">
        <v>42816</v>
      </c>
      <c r="AC1120" s="3">
        <f t="shared" si="158"/>
        <v>42795</v>
      </c>
      <c r="AD1120" s="4">
        <f t="shared" si="163"/>
        <v>42816</v>
      </c>
      <c r="AE1120" s="1" t="str">
        <f t="shared" si="159"/>
        <v>Wednesday</v>
      </c>
      <c r="AF1120" s="2">
        <v>0.32762731481481483</v>
      </c>
      <c r="AG1120" s="2">
        <f t="shared" si="160"/>
        <v>0.33333333333333331</v>
      </c>
      <c r="AH1120" t="s">
        <v>27</v>
      </c>
    </row>
    <row r="1121" spans="1:34" x14ac:dyDescent="0.25">
      <c r="A1121">
        <v>1314976</v>
      </c>
      <c r="B1121" t="s">
        <v>20</v>
      </c>
      <c r="C1121" t="s">
        <v>28</v>
      </c>
      <c r="D1121" t="s">
        <v>22</v>
      </c>
      <c r="E1121">
        <v>53202</v>
      </c>
      <c r="F1121" t="s">
        <v>23</v>
      </c>
      <c r="G1121" t="s">
        <v>107</v>
      </c>
      <c r="H1121">
        <v>23</v>
      </c>
      <c r="I1121" t="s">
        <v>40</v>
      </c>
      <c r="J1121">
        <f>VLOOKUP(I1121,Key!$A$1:$C$72,2,FALSE)</f>
        <v>43.031480000000002</v>
      </c>
      <c r="K1121">
        <f>VLOOKUP(I1121,Key!$A$1:$C$72,3,FALSE)</f>
        <v>-87.908169999999998</v>
      </c>
      <c r="L1121" t="s">
        <v>33</v>
      </c>
      <c r="M1121">
        <f>VLOOKUP(L1121,Key!$A$1:$C$72,2,FALSE)</f>
        <v>43.034619999999997</v>
      </c>
      <c r="N1121">
        <f>VLOOKUP(L1121,Key!$A$1:$C$72,3,FALSE)</f>
        <v>-87.917500000000004</v>
      </c>
      <c r="O1121">
        <v>13</v>
      </c>
      <c r="P1121">
        <v>2</v>
      </c>
      <c r="Q1121">
        <v>2</v>
      </c>
      <c r="R1121">
        <v>1.9</v>
      </c>
      <c r="S1121">
        <v>78</v>
      </c>
      <c r="T1121">
        <f t="shared" si="161"/>
        <v>-1</v>
      </c>
      <c r="U1121" s="1">
        <v>42816</v>
      </c>
      <c r="V1121" s="3">
        <f t="shared" si="155"/>
        <v>42795</v>
      </c>
      <c r="W1121" s="4">
        <f t="shared" si="162"/>
        <v>42816</v>
      </c>
      <c r="X1121" s="1" t="str">
        <f t="shared" si="156"/>
        <v>Wednesday</v>
      </c>
      <c r="Y1121" s="2">
        <v>0.31964120370370369</v>
      </c>
      <c r="Z1121" s="2">
        <f t="shared" si="157"/>
        <v>0.33333333333333331</v>
      </c>
      <c r="AA1121">
        <f>1</f>
        <v>1</v>
      </c>
      <c r="AB1121" s="1">
        <v>42816</v>
      </c>
      <c r="AC1121" s="3">
        <f t="shared" si="158"/>
        <v>42795</v>
      </c>
      <c r="AD1121" s="4">
        <f t="shared" si="163"/>
        <v>42816</v>
      </c>
      <c r="AE1121" s="1" t="str">
        <f t="shared" si="159"/>
        <v>Wednesday</v>
      </c>
      <c r="AF1121" s="2">
        <v>0.32885416666666667</v>
      </c>
      <c r="AG1121" s="2">
        <f t="shared" si="160"/>
        <v>0.33333333333333331</v>
      </c>
      <c r="AH1121" t="s">
        <v>27</v>
      </c>
    </row>
    <row r="1122" spans="1:34" x14ac:dyDescent="0.25">
      <c r="A1122">
        <v>1546752</v>
      </c>
      <c r="B1122" t="s">
        <v>20</v>
      </c>
      <c r="C1122" t="s">
        <v>99</v>
      </c>
      <c r="D1122" t="s">
        <v>22</v>
      </c>
      <c r="E1122">
        <v>53202</v>
      </c>
      <c r="F1122" t="s">
        <v>23</v>
      </c>
      <c r="G1122" t="s">
        <v>24</v>
      </c>
      <c r="H1122">
        <v>362</v>
      </c>
      <c r="I1122" t="s">
        <v>80</v>
      </c>
      <c r="J1122">
        <f>VLOOKUP(I1122,Key!$A$1:$C$72,2,FALSE)</f>
        <v>43.052460000000004</v>
      </c>
      <c r="K1122">
        <f>VLOOKUP(I1122,Key!$A$1:$C$72,3,FALSE)</f>
        <v>-87.891000000000005</v>
      </c>
      <c r="L1122" t="s">
        <v>67</v>
      </c>
      <c r="M1122">
        <f>VLOOKUP(L1122,Key!$A$1:$C$72,2,FALSE)</f>
        <v>43.074890000000003</v>
      </c>
      <c r="N1122">
        <f>VLOOKUP(L1122,Key!$A$1:$C$72,3,FALSE)</f>
        <v>-87.882810000000006</v>
      </c>
      <c r="O1122">
        <v>16</v>
      </c>
      <c r="P1122">
        <v>0</v>
      </c>
      <c r="Q1122">
        <v>2.4</v>
      </c>
      <c r="R1122">
        <v>2.2999999999999998</v>
      </c>
      <c r="S1122">
        <v>96</v>
      </c>
      <c r="T1122">
        <f t="shared" si="161"/>
        <v>-1</v>
      </c>
      <c r="U1122" s="1">
        <v>42816</v>
      </c>
      <c r="V1122" s="3">
        <f t="shared" si="155"/>
        <v>42795</v>
      </c>
      <c r="W1122" s="4">
        <f t="shared" si="162"/>
        <v>42816</v>
      </c>
      <c r="X1122" s="1" t="str">
        <f t="shared" si="156"/>
        <v>Wednesday</v>
      </c>
      <c r="Y1122" s="2">
        <v>0.32442129629629629</v>
      </c>
      <c r="Z1122" s="2">
        <f t="shared" si="157"/>
        <v>0.33333333333333331</v>
      </c>
      <c r="AA1122">
        <f>1</f>
        <v>1</v>
      </c>
      <c r="AB1122" s="1">
        <v>42816</v>
      </c>
      <c r="AC1122" s="3">
        <f t="shared" si="158"/>
        <v>42795</v>
      </c>
      <c r="AD1122" s="4">
        <f t="shared" si="163"/>
        <v>42816</v>
      </c>
      <c r="AE1122" s="1" t="str">
        <f t="shared" si="159"/>
        <v>Wednesday</v>
      </c>
      <c r="AF1122" s="2">
        <v>0.33574074074074073</v>
      </c>
      <c r="AG1122" s="2">
        <f t="shared" si="160"/>
        <v>0.33333333333333331</v>
      </c>
      <c r="AH1122" t="s">
        <v>27</v>
      </c>
    </row>
    <row r="1123" spans="1:34" x14ac:dyDescent="0.25">
      <c r="A1123">
        <v>1017964</v>
      </c>
      <c r="B1123" t="s">
        <v>20</v>
      </c>
      <c r="C1123" t="s">
        <v>28</v>
      </c>
      <c r="D1123" t="s">
        <v>22</v>
      </c>
      <c r="E1123">
        <v>53202</v>
      </c>
      <c r="F1123" t="s">
        <v>23</v>
      </c>
      <c r="G1123" t="s">
        <v>24</v>
      </c>
      <c r="H1123">
        <v>157</v>
      </c>
      <c r="I1123" t="s">
        <v>34</v>
      </c>
      <c r="J1123">
        <f>VLOOKUP(I1123,Key!$A$1:$C$72,2,FALSE)</f>
        <v>43.036900000000003</v>
      </c>
      <c r="K1123">
        <f>VLOOKUP(I1123,Key!$A$1:$C$72,3,FALSE)</f>
        <v>-87.89667</v>
      </c>
      <c r="L1123" t="s">
        <v>62</v>
      </c>
      <c r="M1123">
        <f>VLOOKUP(L1123,Key!$A$1:$C$72,2,FALSE)</f>
        <v>43.058010000000003</v>
      </c>
      <c r="N1123">
        <f>VLOOKUP(L1123,Key!$A$1:$C$72,3,FALSE)</f>
        <v>-87.877300000000005</v>
      </c>
      <c r="O1123">
        <v>15</v>
      </c>
      <c r="P1123">
        <v>0</v>
      </c>
      <c r="Q1123">
        <v>2.2999999999999998</v>
      </c>
      <c r="R1123">
        <v>2.1</v>
      </c>
      <c r="S1123">
        <v>90</v>
      </c>
      <c r="T1123">
        <f t="shared" si="161"/>
        <v>-1</v>
      </c>
      <c r="U1123" s="1">
        <v>42816</v>
      </c>
      <c r="V1123" s="3">
        <f t="shared" si="155"/>
        <v>42795</v>
      </c>
      <c r="W1123" s="4">
        <f t="shared" si="162"/>
        <v>42816</v>
      </c>
      <c r="X1123" s="1" t="str">
        <f t="shared" si="156"/>
        <v>Wednesday</v>
      </c>
      <c r="Y1123" s="2">
        <v>0.76011574074074073</v>
      </c>
      <c r="Z1123" s="2">
        <f t="shared" si="157"/>
        <v>0.75</v>
      </c>
      <c r="AA1123">
        <f>1</f>
        <v>1</v>
      </c>
      <c r="AB1123" s="1">
        <v>42816</v>
      </c>
      <c r="AC1123" s="3">
        <f t="shared" si="158"/>
        <v>42795</v>
      </c>
      <c r="AD1123" s="4">
        <f t="shared" si="163"/>
        <v>42816</v>
      </c>
      <c r="AE1123" s="1" t="str">
        <f t="shared" si="159"/>
        <v>Wednesday</v>
      </c>
      <c r="AF1123" s="2">
        <v>0.77023148148148157</v>
      </c>
      <c r="AG1123" s="2">
        <f t="shared" si="160"/>
        <v>0.75</v>
      </c>
      <c r="AH1123" t="s">
        <v>27</v>
      </c>
    </row>
    <row r="1124" spans="1:34" x14ac:dyDescent="0.25">
      <c r="A1124">
        <v>1432106</v>
      </c>
      <c r="B1124" t="s">
        <v>20</v>
      </c>
      <c r="C1124" t="s">
        <v>28</v>
      </c>
      <c r="D1124" t="s">
        <v>22</v>
      </c>
      <c r="E1124">
        <v>53202</v>
      </c>
      <c r="F1124" t="s">
        <v>23</v>
      </c>
      <c r="G1124" t="s">
        <v>24</v>
      </c>
      <c r="H1124">
        <v>5485</v>
      </c>
      <c r="I1124" t="s">
        <v>68</v>
      </c>
      <c r="J1124">
        <f>VLOOKUP(I1124,Key!$A$1:$C$72,2,FALSE)</f>
        <v>43.04804</v>
      </c>
      <c r="K1124">
        <f>VLOOKUP(I1124,Key!$A$1:$C$72,3,FALSE)</f>
        <v>-87.896720000000002</v>
      </c>
      <c r="L1124" t="s">
        <v>32</v>
      </c>
      <c r="M1124">
        <f>VLOOKUP(L1124,Key!$A$1:$C$72,2,FALSE)</f>
        <v>43.038719999999998</v>
      </c>
      <c r="N1124">
        <f>VLOOKUP(L1124,Key!$A$1:$C$72,3,FALSE)</f>
        <v>-87.905339999999995</v>
      </c>
      <c r="O1124">
        <v>7</v>
      </c>
      <c r="P1124">
        <v>0</v>
      </c>
      <c r="Q1124">
        <v>1.1000000000000001</v>
      </c>
      <c r="R1124">
        <v>1</v>
      </c>
      <c r="S1124">
        <v>42</v>
      </c>
      <c r="T1124">
        <f t="shared" si="161"/>
        <v>-1</v>
      </c>
      <c r="U1124" s="1">
        <v>42817</v>
      </c>
      <c r="V1124" s="3">
        <f t="shared" si="155"/>
        <v>42795</v>
      </c>
      <c r="W1124" s="4">
        <f t="shared" si="162"/>
        <v>42817</v>
      </c>
      <c r="X1124" s="1" t="str">
        <f t="shared" si="156"/>
        <v>Thursday</v>
      </c>
      <c r="Y1124" s="2">
        <v>0.55729166666666663</v>
      </c>
      <c r="Z1124" s="2">
        <f t="shared" si="157"/>
        <v>0.54166666666666663</v>
      </c>
      <c r="AA1124">
        <f>1</f>
        <v>1</v>
      </c>
      <c r="AB1124" s="1">
        <v>42817</v>
      </c>
      <c r="AC1124" s="3">
        <f t="shared" si="158"/>
        <v>42795</v>
      </c>
      <c r="AD1124" s="4">
        <f t="shared" si="163"/>
        <v>42817</v>
      </c>
      <c r="AE1124" s="1" t="str">
        <f t="shared" si="159"/>
        <v>Thursday</v>
      </c>
      <c r="AF1124" s="2">
        <v>0.56206018518518519</v>
      </c>
      <c r="AG1124" s="2">
        <f t="shared" si="160"/>
        <v>0.54166666666666663</v>
      </c>
      <c r="AH1124" t="s">
        <v>27</v>
      </c>
    </row>
    <row r="1125" spans="1:34" x14ac:dyDescent="0.25">
      <c r="A1125">
        <v>1408049</v>
      </c>
      <c r="B1125" t="s">
        <v>20</v>
      </c>
      <c r="C1125" t="s">
        <v>28</v>
      </c>
      <c r="D1125" t="s">
        <v>22</v>
      </c>
      <c r="E1125">
        <v>53202</v>
      </c>
      <c r="F1125" t="s">
        <v>23</v>
      </c>
      <c r="G1125" t="s">
        <v>24</v>
      </c>
      <c r="H1125">
        <v>21</v>
      </c>
      <c r="I1125" t="s">
        <v>31</v>
      </c>
      <c r="J1125">
        <f>VLOOKUP(I1125,Key!$A$1:$C$72,2,FALSE)</f>
        <v>43.03519</v>
      </c>
      <c r="K1125">
        <f>VLOOKUP(I1125,Key!$A$1:$C$72,3,FALSE)</f>
        <v>-87.907390000000007</v>
      </c>
      <c r="L1125" t="s">
        <v>33</v>
      </c>
      <c r="M1125">
        <f>VLOOKUP(L1125,Key!$A$1:$C$72,2,FALSE)</f>
        <v>43.034619999999997</v>
      </c>
      <c r="N1125">
        <f>VLOOKUP(L1125,Key!$A$1:$C$72,3,FALSE)</f>
        <v>-87.917500000000004</v>
      </c>
      <c r="O1125">
        <v>12</v>
      </c>
      <c r="P1125">
        <v>0</v>
      </c>
      <c r="Q1125">
        <v>1.8</v>
      </c>
      <c r="R1125">
        <v>1.7</v>
      </c>
      <c r="S1125">
        <v>72</v>
      </c>
      <c r="T1125">
        <f t="shared" si="161"/>
        <v>-1</v>
      </c>
      <c r="U1125" s="1">
        <v>42818</v>
      </c>
      <c r="V1125" s="3">
        <f t="shared" si="155"/>
        <v>42795</v>
      </c>
      <c r="W1125" s="4">
        <f t="shared" si="162"/>
        <v>42818</v>
      </c>
      <c r="X1125" s="1" t="str">
        <f t="shared" si="156"/>
        <v>Friday</v>
      </c>
      <c r="Y1125" s="2">
        <v>0.2757060185185185</v>
      </c>
      <c r="Z1125" s="2">
        <f t="shared" si="157"/>
        <v>0.29166666666666663</v>
      </c>
      <c r="AA1125">
        <f>1</f>
        <v>1</v>
      </c>
      <c r="AB1125" s="1">
        <v>42818</v>
      </c>
      <c r="AC1125" s="3">
        <f t="shared" si="158"/>
        <v>42795</v>
      </c>
      <c r="AD1125" s="4">
        <f t="shared" si="163"/>
        <v>42818</v>
      </c>
      <c r="AE1125" s="1" t="str">
        <f t="shared" si="159"/>
        <v>Friday</v>
      </c>
      <c r="AF1125" s="2">
        <v>0.28425925925925927</v>
      </c>
      <c r="AG1125" s="2">
        <f t="shared" si="160"/>
        <v>0.29166666666666663</v>
      </c>
      <c r="AH1125" t="s">
        <v>27</v>
      </c>
    </row>
    <row r="1126" spans="1:34" x14ac:dyDescent="0.25">
      <c r="A1126">
        <v>1201980</v>
      </c>
      <c r="B1126" t="s">
        <v>20</v>
      </c>
      <c r="C1126" t="s">
        <v>105</v>
      </c>
      <c r="D1126" t="s">
        <v>22</v>
      </c>
      <c r="E1126">
        <v>53121</v>
      </c>
      <c r="F1126" t="s">
        <v>23</v>
      </c>
      <c r="G1126" t="s">
        <v>24</v>
      </c>
      <c r="H1126">
        <v>11047</v>
      </c>
      <c r="I1126" t="s">
        <v>60</v>
      </c>
      <c r="J1126">
        <f>VLOOKUP(I1126,Key!$A$1:$C$72,2,FALSE)</f>
        <v>43.066893999999998</v>
      </c>
      <c r="K1126">
        <f>VLOOKUP(I1126,Key!$A$1:$C$72,3,FALSE)</f>
        <v>-87.877936000000005</v>
      </c>
      <c r="L1126" t="s">
        <v>67</v>
      </c>
      <c r="M1126">
        <f>VLOOKUP(L1126,Key!$A$1:$C$72,2,FALSE)</f>
        <v>43.074890000000003</v>
      </c>
      <c r="N1126">
        <f>VLOOKUP(L1126,Key!$A$1:$C$72,3,FALSE)</f>
        <v>-87.882810000000006</v>
      </c>
      <c r="O1126">
        <v>6</v>
      </c>
      <c r="P1126">
        <v>0</v>
      </c>
      <c r="Q1126">
        <v>0.9</v>
      </c>
      <c r="R1126">
        <v>0.9</v>
      </c>
      <c r="S1126">
        <v>36</v>
      </c>
      <c r="T1126">
        <f t="shared" si="161"/>
        <v>-1</v>
      </c>
      <c r="U1126" s="1">
        <v>42818</v>
      </c>
      <c r="V1126" s="3">
        <f t="shared" si="155"/>
        <v>42795</v>
      </c>
      <c r="W1126" s="4">
        <f t="shared" si="162"/>
        <v>42818</v>
      </c>
      <c r="X1126" s="1" t="str">
        <f t="shared" si="156"/>
        <v>Friday</v>
      </c>
      <c r="Y1126" s="2">
        <v>0.41662037037037036</v>
      </c>
      <c r="Z1126" s="2">
        <f t="shared" si="157"/>
        <v>0.41666666666666663</v>
      </c>
      <c r="AA1126">
        <f>1</f>
        <v>1</v>
      </c>
      <c r="AB1126" s="1">
        <v>42818</v>
      </c>
      <c r="AC1126" s="3">
        <f t="shared" si="158"/>
        <v>42795</v>
      </c>
      <c r="AD1126" s="4">
        <f t="shared" si="163"/>
        <v>42818</v>
      </c>
      <c r="AE1126" s="1" t="str">
        <f t="shared" si="159"/>
        <v>Friday</v>
      </c>
      <c r="AF1126" s="2">
        <v>0.42055555555555557</v>
      </c>
      <c r="AG1126" s="2">
        <f t="shared" si="160"/>
        <v>0.41666666666666663</v>
      </c>
      <c r="AH1126" t="s">
        <v>27</v>
      </c>
    </row>
    <row r="1127" spans="1:34" x14ac:dyDescent="0.25">
      <c r="A1127">
        <v>1533837</v>
      </c>
      <c r="B1127" t="s">
        <v>20</v>
      </c>
      <c r="C1127" t="s">
        <v>28</v>
      </c>
      <c r="D1127" t="s">
        <v>22</v>
      </c>
      <c r="E1127">
        <v>53202</v>
      </c>
      <c r="F1127" t="s">
        <v>23</v>
      </c>
      <c r="G1127" t="s">
        <v>24</v>
      </c>
      <c r="H1127">
        <v>996</v>
      </c>
      <c r="I1127" t="s">
        <v>29</v>
      </c>
      <c r="J1127">
        <f>VLOOKUP(I1127,Key!$A$1:$C$72,2,FALSE)</f>
        <v>43.042490000000001</v>
      </c>
      <c r="K1127">
        <f>VLOOKUP(I1127,Key!$A$1:$C$72,3,FALSE)</f>
        <v>-87.909959999999998</v>
      </c>
      <c r="L1127" t="s">
        <v>34</v>
      </c>
      <c r="M1127">
        <f>VLOOKUP(L1127,Key!$A$1:$C$72,2,FALSE)</f>
        <v>43.036900000000003</v>
      </c>
      <c r="N1127">
        <f>VLOOKUP(L1127,Key!$A$1:$C$72,3,FALSE)</f>
        <v>-87.89667</v>
      </c>
      <c r="O1127">
        <v>11</v>
      </c>
      <c r="P1127">
        <v>0</v>
      </c>
      <c r="Q1127">
        <v>1.7</v>
      </c>
      <c r="R1127">
        <v>1.6</v>
      </c>
      <c r="S1127">
        <v>66</v>
      </c>
      <c r="T1127">
        <f t="shared" si="161"/>
        <v>-1</v>
      </c>
      <c r="U1127" s="1">
        <v>42818</v>
      </c>
      <c r="V1127" s="3">
        <f t="shared" si="155"/>
        <v>42795</v>
      </c>
      <c r="W1127" s="4">
        <f t="shared" si="162"/>
        <v>42818</v>
      </c>
      <c r="X1127" s="1" t="str">
        <f t="shared" si="156"/>
        <v>Friday</v>
      </c>
      <c r="Y1127" s="2">
        <v>0.59660879629629626</v>
      </c>
      <c r="Z1127" s="2">
        <f t="shared" si="157"/>
        <v>0.58333333333333326</v>
      </c>
      <c r="AA1127">
        <f>1</f>
        <v>1</v>
      </c>
      <c r="AB1127" s="1">
        <v>42818</v>
      </c>
      <c r="AC1127" s="3">
        <f t="shared" si="158"/>
        <v>42795</v>
      </c>
      <c r="AD1127" s="4">
        <f t="shared" si="163"/>
        <v>42818</v>
      </c>
      <c r="AE1127" s="1" t="str">
        <f t="shared" si="159"/>
        <v>Friday</v>
      </c>
      <c r="AF1127" s="2">
        <v>0.60461805555555559</v>
      </c>
      <c r="AG1127" s="2">
        <f t="shared" si="160"/>
        <v>0.625</v>
      </c>
      <c r="AH1127" t="s">
        <v>27</v>
      </c>
    </row>
    <row r="1128" spans="1:34" x14ac:dyDescent="0.25">
      <c r="A1128">
        <v>1546752</v>
      </c>
      <c r="B1128" t="s">
        <v>20</v>
      </c>
      <c r="C1128" t="s">
        <v>99</v>
      </c>
      <c r="D1128" t="s">
        <v>22</v>
      </c>
      <c r="E1128">
        <v>53202</v>
      </c>
      <c r="F1128" t="s">
        <v>23</v>
      </c>
      <c r="G1128" t="s">
        <v>24</v>
      </c>
      <c r="H1128">
        <v>5221</v>
      </c>
      <c r="I1128" t="s">
        <v>43</v>
      </c>
      <c r="J1128">
        <f>VLOOKUP(I1128,Key!$A$1:$C$72,2,FALSE)</f>
        <v>43.03886</v>
      </c>
      <c r="K1128">
        <f>VLOOKUP(I1128,Key!$A$1:$C$72,3,FALSE)</f>
        <v>-87.902720000000002</v>
      </c>
      <c r="L1128" t="s">
        <v>43</v>
      </c>
      <c r="M1128">
        <f>VLOOKUP(L1128,Key!$A$1:$C$72,2,FALSE)</f>
        <v>43.03886</v>
      </c>
      <c r="N1128">
        <f>VLOOKUP(L1128,Key!$A$1:$C$72,3,FALSE)</f>
        <v>-87.902720000000002</v>
      </c>
      <c r="O1128">
        <v>1</v>
      </c>
      <c r="P1128">
        <v>0</v>
      </c>
      <c r="Q1128">
        <v>0.2</v>
      </c>
      <c r="R1128">
        <v>0.1</v>
      </c>
      <c r="S1128">
        <v>6</v>
      </c>
      <c r="T1128">
        <f t="shared" si="161"/>
        <v>-1</v>
      </c>
      <c r="U1128" s="1">
        <v>42818</v>
      </c>
      <c r="V1128" s="3">
        <f t="shared" si="155"/>
        <v>42795</v>
      </c>
      <c r="W1128" s="4">
        <f t="shared" si="162"/>
        <v>42818</v>
      </c>
      <c r="X1128" s="1" t="str">
        <f t="shared" si="156"/>
        <v>Friday</v>
      </c>
      <c r="Y1128" s="2">
        <v>0.61109953703703701</v>
      </c>
      <c r="Z1128" s="2">
        <f t="shared" si="157"/>
        <v>0.625</v>
      </c>
      <c r="AA1128">
        <f>1</f>
        <v>1</v>
      </c>
      <c r="AB1128" s="1">
        <v>42818</v>
      </c>
      <c r="AC1128" s="3">
        <f t="shared" si="158"/>
        <v>42795</v>
      </c>
      <c r="AD1128" s="4">
        <f t="shared" si="163"/>
        <v>42818</v>
      </c>
      <c r="AE1128" s="1" t="str">
        <f t="shared" si="159"/>
        <v>Friday</v>
      </c>
      <c r="AF1128" s="2">
        <v>0.61122685185185188</v>
      </c>
      <c r="AG1128" s="2">
        <f t="shared" si="160"/>
        <v>0.625</v>
      </c>
      <c r="AH1128" t="s">
        <v>35</v>
      </c>
    </row>
    <row r="1129" spans="1:34" x14ac:dyDescent="0.25">
      <c r="A1129">
        <v>1088320</v>
      </c>
      <c r="B1129" t="s">
        <v>20</v>
      </c>
      <c r="C1129" t="s">
        <v>95</v>
      </c>
      <c r="D1129" t="s">
        <v>22</v>
      </c>
      <c r="E1129">
        <v>53202</v>
      </c>
      <c r="F1129" t="s">
        <v>23</v>
      </c>
      <c r="G1129" t="s">
        <v>24</v>
      </c>
      <c r="H1129">
        <v>361</v>
      </c>
      <c r="I1129" t="s">
        <v>43</v>
      </c>
      <c r="J1129">
        <f>VLOOKUP(I1129,Key!$A$1:$C$72,2,FALSE)</f>
        <v>43.03886</v>
      </c>
      <c r="K1129">
        <f>VLOOKUP(I1129,Key!$A$1:$C$72,3,FALSE)</f>
        <v>-87.902720000000002</v>
      </c>
      <c r="L1129" t="s">
        <v>61</v>
      </c>
      <c r="M1129">
        <f>VLOOKUP(L1129,Key!$A$1:$C$72,2,FALSE)</f>
        <v>43.058619999999998</v>
      </c>
      <c r="N1129">
        <f>VLOOKUP(L1129,Key!$A$1:$C$72,3,FALSE)</f>
        <v>-87.885319999999993</v>
      </c>
      <c r="O1129">
        <v>13</v>
      </c>
      <c r="P1129">
        <v>0</v>
      </c>
      <c r="Q1129">
        <v>2</v>
      </c>
      <c r="R1129">
        <v>1.9</v>
      </c>
      <c r="S1129">
        <v>78</v>
      </c>
      <c r="T1129">
        <f t="shared" si="161"/>
        <v>-1</v>
      </c>
      <c r="U1129" s="1">
        <v>42818</v>
      </c>
      <c r="V1129" s="3">
        <f t="shared" si="155"/>
        <v>42795</v>
      </c>
      <c r="W1129" s="4">
        <f t="shared" si="162"/>
        <v>42818</v>
      </c>
      <c r="X1129" s="1" t="str">
        <f t="shared" si="156"/>
        <v>Friday</v>
      </c>
      <c r="Y1129" s="2">
        <v>0.7325694444444445</v>
      </c>
      <c r="Z1129" s="2">
        <f t="shared" si="157"/>
        <v>0.75</v>
      </c>
      <c r="AA1129">
        <f>1</f>
        <v>1</v>
      </c>
      <c r="AB1129" s="1">
        <v>42818</v>
      </c>
      <c r="AC1129" s="3">
        <f t="shared" si="158"/>
        <v>42795</v>
      </c>
      <c r="AD1129" s="4">
        <f t="shared" si="163"/>
        <v>42818</v>
      </c>
      <c r="AE1129" s="1" t="str">
        <f t="shared" si="159"/>
        <v>Friday</v>
      </c>
      <c r="AF1129" s="2">
        <v>0.74097222222222225</v>
      </c>
      <c r="AG1129" s="2">
        <f t="shared" si="160"/>
        <v>0.75</v>
      </c>
      <c r="AH1129" t="s">
        <v>27</v>
      </c>
    </row>
    <row r="1130" spans="1:34" x14ac:dyDescent="0.25">
      <c r="A1130">
        <v>1137916</v>
      </c>
      <c r="B1130" t="s">
        <v>20</v>
      </c>
      <c r="C1130" t="s">
        <v>99</v>
      </c>
      <c r="D1130" t="s">
        <v>22</v>
      </c>
      <c r="E1130">
        <v>53202</v>
      </c>
      <c r="F1130" t="s">
        <v>23</v>
      </c>
      <c r="G1130" t="s">
        <v>24</v>
      </c>
      <c r="H1130">
        <v>5477</v>
      </c>
      <c r="I1130" t="s">
        <v>69</v>
      </c>
      <c r="J1130">
        <f>VLOOKUP(I1130,Key!$A$1:$C$72,2,FALSE)</f>
        <v>43.048200000000001</v>
      </c>
      <c r="K1130">
        <f>VLOOKUP(I1130,Key!$A$1:$C$72,3,FALSE)</f>
        <v>-87.900859999999994</v>
      </c>
      <c r="L1130" t="s">
        <v>80</v>
      </c>
      <c r="M1130">
        <f>VLOOKUP(L1130,Key!$A$1:$C$72,2,FALSE)</f>
        <v>43.052460000000004</v>
      </c>
      <c r="N1130">
        <f>VLOOKUP(L1130,Key!$A$1:$C$72,3,FALSE)</f>
        <v>-87.891000000000005</v>
      </c>
      <c r="O1130">
        <v>6</v>
      </c>
      <c r="P1130">
        <v>0</v>
      </c>
      <c r="Q1130">
        <v>0.9</v>
      </c>
      <c r="R1130">
        <v>0.9</v>
      </c>
      <c r="S1130">
        <v>36</v>
      </c>
      <c r="T1130">
        <f t="shared" si="161"/>
        <v>-1</v>
      </c>
      <c r="U1130" s="1">
        <v>42818</v>
      </c>
      <c r="V1130" s="3">
        <f t="shared" si="155"/>
        <v>42795</v>
      </c>
      <c r="W1130" s="4">
        <f t="shared" si="162"/>
        <v>42818</v>
      </c>
      <c r="X1130" s="1" t="str">
        <f t="shared" si="156"/>
        <v>Friday</v>
      </c>
      <c r="Y1130" s="2">
        <v>0.80055555555555558</v>
      </c>
      <c r="Z1130" s="2">
        <f t="shared" si="157"/>
        <v>0.79166666666666663</v>
      </c>
      <c r="AA1130">
        <f>1</f>
        <v>1</v>
      </c>
      <c r="AB1130" s="1">
        <v>42818</v>
      </c>
      <c r="AC1130" s="3">
        <f t="shared" si="158"/>
        <v>42795</v>
      </c>
      <c r="AD1130" s="4">
        <f t="shared" si="163"/>
        <v>42818</v>
      </c>
      <c r="AE1130" s="1" t="str">
        <f t="shared" si="159"/>
        <v>Friday</v>
      </c>
      <c r="AF1130" s="2">
        <v>0.80420138888888892</v>
      </c>
      <c r="AG1130" s="2">
        <f t="shared" si="160"/>
        <v>0.79166666666666663</v>
      </c>
      <c r="AH1130" t="s">
        <v>27</v>
      </c>
    </row>
    <row r="1131" spans="1:34" x14ac:dyDescent="0.25">
      <c r="A1131">
        <v>1417987</v>
      </c>
      <c r="B1131" t="s">
        <v>20</v>
      </c>
      <c r="C1131" t="s">
        <v>28</v>
      </c>
      <c r="D1131" t="s">
        <v>22</v>
      </c>
      <c r="E1131">
        <v>53207</v>
      </c>
      <c r="F1131" t="s">
        <v>23</v>
      </c>
      <c r="G1131" t="s">
        <v>24</v>
      </c>
      <c r="H1131">
        <v>5559</v>
      </c>
      <c r="I1131" t="s">
        <v>104</v>
      </c>
      <c r="J1131">
        <f>VLOOKUP(I1131,Key!$A$1:$C$72,2,FALSE)</f>
        <v>43.020020000000002</v>
      </c>
      <c r="K1131">
        <f>VLOOKUP(I1131,Key!$A$1:$C$72,3,FALSE)</f>
        <v>-87.912540000000007</v>
      </c>
      <c r="L1131" t="s">
        <v>38</v>
      </c>
      <c r="M1131">
        <f>VLOOKUP(L1131,Key!$A$1:$C$72,2,FALSE)</f>
        <v>43.004728999999998</v>
      </c>
      <c r="N1131">
        <f>VLOOKUP(L1131,Key!$A$1:$C$72,3,FALSE)</f>
        <v>-87.905463999999995</v>
      </c>
      <c r="O1131">
        <v>11</v>
      </c>
      <c r="P1131">
        <v>0</v>
      </c>
      <c r="Q1131">
        <v>1.7</v>
      </c>
      <c r="R1131">
        <v>1.6</v>
      </c>
      <c r="S1131">
        <v>66</v>
      </c>
      <c r="T1131">
        <f t="shared" si="161"/>
        <v>-1</v>
      </c>
      <c r="U1131" s="1">
        <v>42819</v>
      </c>
      <c r="V1131" s="3">
        <f t="shared" si="155"/>
        <v>42795</v>
      </c>
      <c r="W1131" s="4">
        <f t="shared" si="162"/>
        <v>42819</v>
      </c>
      <c r="X1131" s="1" t="str">
        <f t="shared" si="156"/>
        <v>Saturday</v>
      </c>
      <c r="Y1131" s="2">
        <v>0.20997685185185186</v>
      </c>
      <c r="Z1131" s="2">
        <f t="shared" si="157"/>
        <v>0.20833333333333331</v>
      </c>
      <c r="AA1131">
        <f>1</f>
        <v>1</v>
      </c>
      <c r="AB1131" s="1">
        <v>42819</v>
      </c>
      <c r="AC1131" s="3">
        <f t="shared" si="158"/>
        <v>42795</v>
      </c>
      <c r="AD1131" s="4">
        <f t="shared" si="163"/>
        <v>42819</v>
      </c>
      <c r="AE1131" s="1" t="str">
        <f t="shared" si="159"/>
        <v>Saturday</v>
      </c>
      <c r="AF1131" s="2">
        <v>0.21740740740740741</v>
      </c>
      <c r="AG1131" s="2">
        <f t="shared" si="160"/>
        <v>0.20833333333333331</v>
      </c>
      <c r="AH1131" t="s">
        <v>27</v>
      </c>
    </row>
    <row r="1132" spans="1:34" x14ac:dyDescent="0.25">
      <c r="A1132">
        <v>1265278</v>
      </c>
      <c r="B1132" t="s">
        <v>20</v>
      </c>
      <c r="C1132" t="s">
        <v>129</v>
      </c>
      <c r="D1132" t="s">
        <v>22</v>
      </c>
      <c r="E1132">
        <v>53227</v>
      </c>
      <c r="F1132" t="s">
        <v>23</v>
      </c>
      <c r="G1132" t="s">
        <v>24</v>
      </c>
      <c r="H1132">
        <v>11076</v>
      </c>
      <c r="I1132" t="s">
        <v>68</v>
      </c>
      <c r="J1132">
        <f>VLOOKUP(I1132,Key!$A$1:$C$72,2,FALSE)</f>
        <v>43.04804</v>
      </c>
      <c r="K1132">
        <f>VLOOKUP(I1132,Key!$A$1:$C$72,3,FALSE)</f>
        <v>-87.896720000000002</v>
      </c>
      <c r="L1132" t="s">
        <v>43</v>
      </c>
      <c r="M1132">
        <f>VLOOKUP(L1132,Key!$A$1:$C$72,2,FALSE)</f>
        <v>43.03886</v>
      </c>
      <c r="N1132">
        <f>VLOOKUP(L1132,Key!$A$1:$C$72,3,FALSE)</f>
        <v>-87.902720000000002</v>
      </c>
      <c r="O1132">
        <v>6</v>
      </c>
      <c r="P1132">
        <v>0</v>
      </c>
      <c r="Q1132">
        <v>0.9</v>
      </c>
      <c r="R1132">
        <v>0.9</v>
      </c>
      <c r="S1132">
        <v>36</v>
      </c>
      <c r="T1132">
        <f t="shared" si="161"/>
        <v>-1</v>
      </c>
      <c r="U1132" s="1">
        <v>42821</v>
      </c>
      <c r="V1132" s="3">
        <f t="shared" si="155"/>
        <v>42795</v>
      </c>
      <c r="W1132" s="4">
        <f t="shared" si="162"/>
        <v>42821</v>
      </c>
      <c r="X1132" s="1" t="str">
        <f t="shared" si="156"/>
        <v>Monday</v>
      </c>
      <c r="Y1132" s="2">
        <v>0.31494212962962964</v>
      </c>
      <c r="Z1132" s="2">
        <f t="shared" si="157"/>
        <v>0.33333333333333331</v>
      </c>
      <c r="AA1132">
        <f>1</f>
        <v>1</v>
      </c>
      <c r="AB1132" s="1">
        <v>42821</v>
      </c>
      <c r="AC1132" s="3">
        <f t="shared" si="158"/>
        <v>42795</v>
      </c>
      <c r="AD1132" s="4">
        <f t="shared" si="163"/>
        <v>42821</v>
      </c>
      <c r="AE1132" s="1" t="str">
        <f t="shared" si="159"/>
        <v>Monday</v>
      </c>
      <c r="AF1132" s="2">
        <v>0.31916666666666665</v>
      </c>
      <c r="AG1132" s="2">
        <f t="shared" si="160"/>
        <v>0.33333333333333331</v>
      </c>
      <c r="AH1132" t="s">
        <v>27</v>
      </c>
    </row>
    <row r="1133" spans="1:34" x14ac:dyDescent="0.25">
      <c r="A1133">
        <v>1417084</v>
      </c>
      <c r="B1133" t="s">
        <v>20</v>
      </c>
      <c r="C1133" t="s">
        <v>125</v>
      </c>
      <c r="D1133" t="s">
        <v>22</v>
      </c>
      <c r="E1133">
        <v>53188</v>
      </c>
      <c r="F1133" t="s">
        <v>23</v>
      </c>
      <c r="G1133" t="s">
        <v>24</v>
      </c>
      <c r="H1133">
        <v>5437</v>
      </c>
      <c r="I1133" t="s">
        <v>67</v>
      </c>
      <c r="J1133">
        <f>VLOOKUP(I1133,Key!$A$1:$C$72,2,FALSE)</f>
        <v>43.074890000000003</v>
      </c>
      <c r="K1133">
        <f>VLOOKUP(I1133,Key!$A$1:$C$72,3,FALSE)</f>
        <v>-87.882810000000006</v>
      </c>
      <c r="L1133" t="s">
        <v>92</v>
      </c>
      <c r="M1133">
        <f>VLOOKUP(L1133,Key!$A$1:$C$72,2,FALSE)</f>
        <v>43.069021999999997</v>
      </c>
      <c r="N1133">
        <f>VLOOKUP(L1133,Key!$A$1:$C$72,3,FALSE)</f>
        <v>-87.887940999999998</v>
      </c>
      <c r="O1133">
        <v>4</v>
      </c>
      <c r="P1133">
        <v>0</v>
      </c>
      <c r="Q1133">
        <v>0.6</v>
      </c>
      <c r="R1133">
        <v>0.6</v>
      </c>
      <c r="S1133">
        <v>24</v>
      </c>
      <c r="T1133">
        <f t="shared" si="161"/>
        <v>-1</v>
      </c>
      <c r="U1133" s="1">
        <v>42821</v>
      </c>
      <c r="V1133" s="3">
        <f t="shared" si="155"/>
        <v>42795</v>
      </c>
      <c r="W1133" s="4">
        <f t="shared" si="162"/>
        <v>42821</v>
      </c>
      <c r="X1133" s="1" t="str">
        <f t="shared" si="156"/>
        <v>Monday</v>
      </c>
      <c r="Y1133" s="2">
        <v>0.74649305555555545</v>
      </c>
      <c r="Z1133" s="2">
        <f t="shared" si="157"/>
        <v>0.75</v>
      </c>
      <c r="AA1133">
        <f>1</f>
        <v>1</v>
      </c>
      <c r="AB1133" s="1">
        <v>42821</v>
      </c>
      <c r="AC1133" s="3">
        <f t="shared" si="158"/>
        <v>42795</v>
      </c>
      <c r="AD1133" s="4">
        <f t="shared" si="163"/>
        <v>42821</v>
      </c>
      <c r="AE1133" s="1" t="str">
        <f t="shared" si="159"/>
        <v>Monday</v>
      </c>
      <c r="AF1133" s="2">
        <v>0.74896990740740732</v>
      </c>
      <c r="AG1133" s="2">
        <f t="shared" si="160"/>
        <v>0.75</v>
      </c>
      <c r="AH1133" t="s">
        <v>27</v>
      </c>
    </row>
    <row r="1134" spans="1:34" x14ac:dyDescent="0.25">
      <c r="A1134">
        <v>1370752</v>
      </c>
      <c r="B1134" t="s">
        <v>20</v>
      </c>
      <c r="C1134" t="s">
        <v>113</v>
      </c>
      <c r="D1134" t="s">
        <v>22</v>
      </c>
      <c r="E1134">
        <v>53105</v>
      </c>
      <c r="F1134" t="s">
        <v>23</v>
      </c>
      <c r="G1134" t="s">
        <v>24</v>
      </c>
      <c r="H1134">
        <v>46</v>
      </c>
      <c r="I1134" t="s">
        <v>81</v>
      </c>
      <c r="J1134">
        <f>VLOOKUP(I1134,Key!$A$1:$C$72,2,FALSE)</f>
        <v>43.06033</v>
      </c>
      <c r="K1134">
        <f>VLOOKUP(I1134,Key!$A$1:$C$72,3,FALSE)</f>
        <v>-87.89546</v>
      </c>
      <c r="L1134" t="s">
        <v>78</v>
      </c>
      <c r="M1134">
        <f>VLOOKUP(L1134,Key!$A$1:$C$72,2,FALSE)</f>
        <v>43.060250000000003</v>
      </c>
      <c r="N1134">
        <f>VLOOKUP(L1134,Key!$A$1:$C$72,3,FALSE)</f>
        <v>-87.892169999999993</v>
      </c>
      <c r="O1134">
        <v>19</v>
      </c>
      <c r="P1134">
        <v>0</v>
      </c>
      <c r="Q1134">
        <v>2.9</v>
      </c>
      <c r="R1134">
        <v>2.7</v>
      </c>
      <c r="S1134">
        <v>114</v>
      </c>
      <c r="T1134">
        <f t="shared" si="161"/>
        <v>-1</v>
      </c>
      <c r="U1134" s="1">
        <v>42821</v>
      </c>
      <c r="V1134" s="3">
        <f t="shared" si="155"/>
        <v>42795</v>
      </c>
      <c r="W1134" s="4">
        <f t="shared" si="162"/>
        <v>42821</v>
      </c>
      <c r="X1134" s="1" t="str">
        <f t="shared" si="156"/>
        <v>Monday</v>
      </c>
      <c r="Y1134" s="2">
        <v>0.7950462962962962</v>
      </c>
      <c r="Z1134" s="2">
        <f t="shared" si="157"/>
        <v>0.79166666666666663</v>
      </c>
      <c r="AA1134">
        <f>1</f>
        <v>1</v>
      </c>
      <c r="AB1134" s="1">
        <v>42821</v>
      </c>
      <c r="AC1134" s="3">
        <f t="shared" si="158"/>
        <v>42795</v>
      </c>
      <c r="AD1134" s="4">
        <f t="shared" si="163"/>
        <v>42821</v>
      </c>
      <c r="AE1134" s="1" t="str">
        <f t="shared" si="159"/>
        <v>Monday</v>
      </c>
      <c r="AF1134" s="2">
        <v>0.80773148148148144</v>
      </c>
      <c r="AG1134" s="2">
        <f t="shared" si="160"/>
        <v>0.79166666666666663</v>
      </c>
      <c r="AH1134" t="s">
        <v>27</v>
      </c>
    </row>
    <row r="1135" spans="1:34" x14ac:dyDescent="0.25">
      <c r="A1135">
        <v>1477939</v>
      </c>
      <c r="B1135" t="s">
        <v>20</v>
      </c>
      <c r="C1135" t="s">
        <v>126</v>
      </c>
      <c r="D1135" t="s">
        <v>22</v>
      </c>
      <c r="E1135">
        <v>53010</v>
      </c>
      <c r="F1135" t="s">
        <v>23</v>
      </c>
      <c r="G1135" t="s">
        <v>24</v>
      </c>
      <c r="H1135">
        <v>11153</v>
      </c>
      <c r="I1135" t="s">
        <v>60</v>
      </c>
      <c r="J1135">
        <f>VLOOKUP(I1135,Key!$A$1:$C$72,2,FALSE)</f>
        <v>43.066893999999998</v>
      </c>
      <c r="K1135">
        <f>VLOOKUP(I1135,Key!$A$1:$C$72,3,FALSE)</f>
        <v>-87.877936000000005</v>
      </c>
      <c r="L1135" t="s">
        <v>66</v>
      </c>
      <c r="M1135">
        <f>VLOOKUP(L1135,Key!$A$1:$C$72,2,FALSE)</f>
        <v>43.060155999999999</v>
      </c>
      <c r="N1135">
        <f>VLOOKUP(L1135,Key!$A$1:$C$72,3,FALSE)</f>
        <v>-87.881258000000003</v>
      </c>
      <c r="O1135">
        <v>4</v>
      </c>
      <c r="P1135">
        <v>0</v>
      </c>
      <c r="Q1135">
        <v>0.6</v>
      </c>
      <c r="R1135">
        <v>0.6</v>
      </c>
      <c r="S1135">
        <v>24</v>
      </c>
      <c r="T1135">
        <f t="shared" si="161"/>
        <v>-1</v>
      </c>
      <c r="U1135" s="1">
        <v>42822</v>
      </c>
      <c r="V1135" s="3">
        <f t="shared" si="155"/>
        <v>42795</v>
      </c>
      <c r="W1135" s="4">
        <f t="shared" si="162"/>
        <v>42822</v>
      </c>
      <c r="X1135" s="1" t="str">
        <f t="shared" si="156"/>
        <v>Tuesday</v>
      </c>
      <c r="Y1135" s="2">
        <v>0.28790509259259262</v>
      </c>
      <c r="Z1135" s="2">
        <f t="shared" si="157"/>
        <v>0.29166666666666663</v>
      </c>
      <c r="AA1135">
        <f>1</f>
        <v>1</v>
      </c>
      <c r="AB1135" s="1">
        <v>42822</v>
      </c>
      <c r="AC1135" s="3">
        <f t="shared" si="158"/>
        <v>42795</v>
      </c>
      <c r="AD1135" s="4">
        <f t="shared" si="163"/>
        <v>42822</v>
      </c>
      <c r="AE1135" s="1" t="str">
        <f t="shared" si="159"/>
        <v>Tuesday</v>
      </c>
      <c r="AF1135" s="2">
        <v>0.29076388888888888</v>
      </c>
      <c r="AG1135" s="2">
        <f t="shared" si="160"/>
        <v>0.29166666666666663</v>
      </c>
      <c r="AH1135" t="s">
        <v>27</v>
      </c>
    </row>
    <row r="1136" spans="1:34" x14ac:dyDescent="0.25">
      <c r="A1136">
        <v>1172552</v>
      </c>
      <c r="B1136" t="s">
        <v>20</v>
      </c>
      <c r="C1136" t="s">
        <v>133</v>
      </c>
      <c r="D1136" t="s">
        <v>134</v>
      </c>
      <c r="E1136">
        <v>60047</v>
      </c>
      <c r="F1136" t="s">
        <v>23</v>
      </c>
      <c r="G1136" t="s">
        <v>96</v>
      </c>
      <c r="H1136">
        <v>11102</v>
      </c>
      <c r="I1136" t="s">
        <v>87</v>
      </c>
      <c r="J1136">
        <f>VLOOKUP(I1136,Key!$A$1:$C$72,2,FALSE)</f>
        <v>43.077359999999999</v>
      </c>
      <c r="K1136">
        <f>VLOOKUP(I1136,Key!$A$1:$C$72,3,FALSE)</f>
        <v>-87.880769999999998</v>
      </c>
      <c r="L1136" t="s">
        <v>87</v>
      </c>
      <c r="M1136">
        <f>VLOOKUP(L1136,Key!$A$1:$C$72,2,FALSE)</f>
        <v>43.077359999999999</v>
      </c>
      <c r="N1136">
        <f>VLOOKUP(L1136,Key!$A$1:$C$72,3,FALSE)</f>
        <v>-87.880769999999998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f t="shared" si="161"/>
        <v>-1</v>
      </c>
      <c r="U1136" s="1">
        <v>42822</v>
      </c>
      <c r="V1136" s="3">
        <f t="shared" si="155"/>
        <v>42795</v>
      </c>
      <c r="W1136" s="4">
        <f t="shared" si="162"/>
        <v>42822</v>
      </c>
      <c r="X1136" s="1" t="str">
        <f t="shared" si="156"/>
        <v>Tuesday</v>
      </c>
      <c r="Y1136" s="2">
        <v>0.32870370370370372</v>
      </c>
      <c r="Z1136" s="2">
        <f t="shared" si="157"/>
        <v>0.33333333333333331</v>
      </c>
      <c r="AA1136">
        <f>1</f>
        <v>1</v>
      </c>
      <c r="AB1136" s="1">
        <v>42822</v>
      </c>
      <c r="AC1136" s="3">
        <f t="shared" si="158"/>
        <v>42795</v>
      </c>
      <c r="AD1136" s="4">
        <f t="shared" si="163"/>
        <v>42822</v>
      </c>
      <c r="AE1136" s="1" t="str">
        <f t="shared" si="159"/>
        <v>Tuesday</v>
      </c>
      <c r="AF1136" s="2">
        <v>0.32898148148148149</v>
      </c>
      <c r="AG1136" s="2">
        <f t="shared" si="160"/>
        <v>0.33333333333333331</v>
      </c>
      <c r="AH1136" t="s">
        <v>35</v>
      </c>
    </row>
    <row r="1137" spans="1:34" x14ac:dyDescent="0.25">
      <c r="A1137">
        <v>1523390</v>
      </c>
      <c r="B1137" t="s">
        <v>20</v>
      </c>
      <c r="C1137" t="s">
        <v>28</v>
      </c>
      <c r="D1137" t="s">
        <v>22</v>
      </c>
      <c r="E1137">
        <v>53212</v>
      </c>
      <c r="F1137" t="s">
        <v>23</v>
      </c>
      <c r="G1137" t="s">
        <v>107</v>
      </c>
      <c r="H1137">
        <v>11085</v>
      </c>
      <c r="I1137" t="s">
        <v>30</v>
      </c>
      <c r="J1137">
        <f>VLOOKUP(I1137,Key!$A$1:$C$72,2,FALSE)</f>
        <v>43.05847</v>
      </c>
      <c r="K1137">
        <f>VLOOKUP(I1137,Key!$A$1:$C$72,3,FALSE)</f>
        <v>-87.898079999999993</v>
      </c>
      <c r="L1137" t="s">
        <v>44</v>
      </c>
      <c r="M1137">
        <f>VLOOKUP(L1137,Key!$A$1:$C$72,2,FALSE)</f>
        <v>43.045712999999999</v>
      </c>
      <c r="N1137">
        <f>VLOOKUP(L1137,Key!$A$1:$C$72,3,FALSE)</f>
        <v>-87.899756999999994</v>
      </c>
      <c r="O1137">
        <v>6</v>
      </c>
      <c r="P1137">
        <v>2</v>
      </c>
      <c r="Q1137">
        <v>0.9</v>
      </c>
      <c r="R1137">
        <v>0.9</v>
      </c>
      <c r="S1137">
        <v>36</v>
      </c>
      <c r="T1137">
        <f t="shared" si="161"/>
        <v>-1</v>
      </c>
      <c r="U1137" s="1">
        <v>42822</v>
      </c>
      <c r="V1137" s="3">
        <f t="shared" si="155"/>
        <v>42795</v>
      </c>
      <c r="W1137" s="4">
        <f t="shared" si="162"/>
        <v>42822</v>
      </c>
      <c r="X1137" s="1" t="str">
        <f t="shared" si="156"/>
        <v>Tuesday</v>
      </c>
      <c r="Y1137" s="2">
        <v>0.61895833333333339</v>
      </c>
      <c r="Z1137" s="2">
        <f t="shared" si="157"/>
        <v>0.625</v>
      </c>
      <c r="AA1137">
        <f>1</f>
        <v>1</v>
      </c>
      <c r="AB1137" s="1">
        <v>42822</v>
      </c>
      <c r="AC1137" s="3">
        <f t="shared" si="158"/>
        <v>42795</v>
      </c>
      <c r="AD1137" s="4">
        <f t="shared" si="163"/>
        <v>42822</v>
      </c>
      <c r="AE1137" s="1" t="str">
        <f t="shared" si="159"/>
        <v>Tuesday</v>
      </c>
      <c r="AF1137" s="2">
        <v>0.62298611111111113</v>
      </c>
      <c r="AG1137" s="2">
        <f t="shared" si="160"/>
        <v>0.625</v>
      </c>
      <c r="AH1137" t="s">
        <v>27</v>
      </c>
    </row>
    <row r="1138" spans="1:34" x14ac:dyDescent="0.25">
      <c r="A1138">
        <v>1250902</v>
      </c>
      <c r="B1138" t="s">
        <v>20</v>
      </c>
      <c r="C1138" t="s">
        <v>21</v>
      </c>
      <c r="D1138" t="s">
        <v>22</v>
      </c>
      <c r="E1138">
        <v>53213</v>
      </c>
      <c r="F1138" t="s">
        <v>23</v>
      </c>
      <c r="G1138" t="s">
        <v>96</v>
      </c>
      <c r="H1138">
        <v>5486</v>
      </c>
      <c r="I1138" t="s">
        <v>78</v>
      </c>
      <c r="J1138">
        <f>VLOOKUP(I1138,Key!$A$1:$C$72,2,FALSE)</f>
        <v>43.060250000000003</v>
      </c>
      <c r="K1138">
        <f>VLOOKUP(I1138,Key!$A$1:$C$72,3,FALSE)</f>
        <v>-87.892169999999993</v>
      </c>
      <c r="L1138" t="s">
        <v>81</v>
      </c>
      <c r="M1138">
        <f>VLOOKUP(L1138,Key!$A$1:$C$72,2,FALSE)</f>
        <v>43.06033</v>
      </c>
      <c r="N1138">
        <f>VLOOKUP(L1138,Key!$A$1:$C$72,3,FALSE)</f>
        <v>-87.89546</v>
      </c>
      <c r="O1138">
        <v>2</v>
      </c>
      <c r="P1138">
        <v>0</v>
      </c>
      <c r="Q1138">
        <v>0.3</v>
      </c>
      <c r="R1138">
        <v>0.3</v>
      </c>
      <c r="S1138">
        <v>12</v>
      </c>
      <c r="T1138">
        <f t="shared" si="161"/>
        <v>-1</v>
      </c>
      <c r="U1138" s="1">
        <v>42822</v>
      </c>
      <c r="V1138" s="3">
        <f t="shared" si="155"/>
        <v>42795</v>
      </c>
      <c r="W1138" s="4">
        <f t="shared" si="162"/>
        <v>42822</v>
      </c>
      <c r="X1138" s="1" t="str">
        <f t="shared" si="156"/>
        <v>Tuesday</v>
      </c>
      <c r="Y1138" s="2">
        <v>0.69024305555555554</v>
      </c>
      <c r="Z1138" s="2">
        <f t="shared" si="157"/>
        <v>0.70833333333333326</v>
      </c>
      <c r="AA1138">
        <f>1</f>
        <v>1</v>
      </c>
      <c r="AB1138" s="1">
        <v>42822</v>
      </c>
      <c r="AC1138" s="3">
        <f t="shared" si="158"/>
        <v>42795</v>
      </c>
      <c r="AD1138" s="4">
        <f t="shared" si="163"/>
        <v>42822</v>
      </c>
      <c r="AE1138" s="1" t="str">
        <f t="shared" si="159"/>
        <v>Tuesday</v>
      </c>
      <c r="AF1138" s="2">
        <v>0.69104166666666667</v>
      </c>
      <c r="AG1138" s="2">
        <f t="shared" si="160"/>
        <v>0.70833333333333326</v>
      </c>
      <c r="AH1138" t="s">
        <v>27</v>
      </c>
    </row>
    <row r="1139" spans="1:34" x14ac:dyDescent="0.25">
      <c r="A1139">
        <v>1357250</v>
      </c>
      <c r="B1139" t="s">
        <v>20</v>
      </c>
      <c r="C1139" t="s">
        <v>28</v>
      </c>
      <c r="D1139" t="s">
        <v>22</v>
      </c>
      <c r="E1139">
        <v>53202</v>
      </c>
      <c r="F1139" t="s">
        <v>23</v>
      </c>
      <c r="G1139" t="s">
        <v>24</v>
      </c>
      <c r="H1139">
        <v>106</v>
      </c>
      <c r="I1139" t="s">
        <v>54</v>
      </c>
      <c r="J1139">
        <f>VLOOKUP(I1139,Key!$A$1:$C$72,2,FALSE)</f>
        <v>43.046570000000003</v>
      </c>
      <c r="K1139">
        <f>VLOOKUP(I1139,Key!$A$1:$C$72,3,FALSE)</f>
        <v>-87.908720000000002</v>
      </c>
      <c r="L1139" t="s">
        <v>69</v>
      </c>
      <c r="M1139">
        <f>VLOOKUP(L1139,Key!$A$1:$C$72,2,FALSE)</f>
        <v>43.048200000000001</v>
      </c>
      <c r="N1139">
        <f>VLOOKUP(L1139,Key!$A$1:$C$72,3,FALSE)</f>
        <v>-87.900859999999994</v>
      </c>
      <c r="O1139">
        <v>4</v>
      </c>
      <c r="P1139">
        <v>0</v>
      </c>
      <c r="Q1139">
        <v>0.6</v>
      </c>
      <c r="R1139">
        <v>0.6</v>
      </c>
      <c r="S1139">
        <v>24</v>
      </c>
      <c r="T1139">
        <f t="shared" si="161"/>
        <v>-1</v>
      </c>
      <c r="U1139" s="1">
        <v>42822</v>
      </c>
      <c r="V1139" s="3">
        <f t="shared" si="155"/>
        <v>42795</v>
      </c>
      <c r="W1139" s="4">
        <f t="shared" si="162"/>
        <v>42822</v>
      </c>
      <c r="X1139" s="1" t="str">
        <f t="shared" si="156"/>
        <v>Tuesday</v>
      </c>
      <c r="Y1139" s="2">
        <v>0.94054398148148144</v>
      </c>
      <c r="Z1139" s="2">
        <f t="shared" si="157"/>
        <v>0.95833333333333326</v>
      </c>
      <c r="AA1139">
        <f>1</f>
        <v>1</v>
      </c>
      <c r="AB1139" s="1">
        <v>42822</v>
      </c>
      <c r="AC1139" s="3">
        <f t="shared" si="158"/>
        <v>42795</v>
      </c>
      <c r="AD1139" s="4">
        <f t="shared" si="163"/>
        <v>42822</v>
      </c>
      <c r="AE1139" s="1" t="str">
        <f t="shared" si="159"/>
        <v>Tuesday</v>
      </c>
      <c r="AF1139" s="2">
        <v>0.94361111111111118</v>
      </c>
      <c r="AG1139" s="2">
        <f t="shared" si="160"/>
        <v>0.95833333333333326</v>
      </c>
      <c r="AH1139" t="s">
        <v>27</v>
      </c>
    </row>
    <row r="1140" spans="1:34" x14ac:dyDescent="0.25">
      <c r="A1140">
        <v>1489319</v>
      </c>
      <c r="B1140" t="s">
        <v>20</v>
      </c>
      <c r="C1140" t="s">
        <v>100</v>
      </c>
      <c r="D1140" t="s">
        <v>22</v>
      </c>
      <c r="E1140">
        <v>53045</v>
      </c>
      <c r="F1140" t="s">
        <v>23</v>
      </c>
      <c r="G1140" t="s">
        <v>24</v>
      </c>
      <c r="H1140">
        <v>228</v>
      </c>
      <c r="I1140" t="s">
        <v>67</v>
      </c>
      <c r="J1140">
        <f>VLOOKUP(I1140,Key!$A$1:$C$72,2,FALSE)</f>
        <v>43.074890000000003</v>
      </c>
      <c r="K1140">
        <f>VLOOKUP(I1140,Key!$A$1:$C$72,3,FALSE)</f>
        <v>-87.882810000000006</v>
      </c>
      <c r="L1140" t="s">
        <v>65</v>
      </c>
      <c r="M1140">
        <f>VLOOKUP(L1140,Key!$A$1:$C$72,2,FALSE)</f>
        <v>43.060786</v>
      </c>
      <c r="N1140">
        <f>VLOOKUP(L1140,Key!$A$1:$C$72,3,FALSE)</f>
        <v>-87.883825999999999</v>
      </c>
      <c r="O1140">
        <v>7</v>
      </c>
      <c r="P1140">
        <v>0</v>
      </c>
      <c r="Q1140">
        <v>1.1000000000000001</v>
      </c>
      <c r="R1140">
        <v>1</v>
      </c>
      <c r="S1140">
        <v>42</v>
      </c>
      <c r="T1140">
        <f t="shared" si="161"/>
        <v>-1</v>
      </c>
      <c r="U1140" s="1">
        <v>42823</v>
      </c>
      <c r="V1140" s="3">
        <f t="shared" si="155"/>
        <v>42795</v>
      </c>
      <c r="W1140" s="4">
        <f t="shared" si="162"/>
        <v>42823</v>
      </c>
      <c r="X1140" s="1" t="str">
        <f t="shared" si="156"/>
        <v>Wednesday</v>
      </c>
      <c r="Y1140" s="2">
        <v>0.57982638888888893</v>
      </c>
      <c r="Z1140" s="2">
        <f t="shared" si="157"/>
        <v>0.58333333333333326</v>
      </c>
      <c r="AA1140">
        <f>1</f>
        <v>1</v>
      </c>
      <c r="AB1140" s="1">
        <v>42823</v>
      </c>
      <c r="AC1140" s="3">
        <f t="shared" si="158"/>
        <v>42795</v>
      </c>
      <c r="AD1140" s="4">
        <f t="shared" si="163"/>
        <v>42823</v>
      </c>
      <c r="AE1140" s="1" t="str">
        <f t="shared" si="159"/>
        <v>Wednesday</v>
      </c>
      <c r="AF1140" s="2">
        <v>0.58425925925925926</v>
      </c>
      <c r="AG1140" s="2">
        <f t="shared" si="160"/>
        <v>0.58333333333333326</v>
      </c>
      <c r="AH1140" t="s">
        <v>27</v>
      </c>
    </row>
    <row r="1141" spans="1:34" x14ac:dyDescent="0.25">
      <c r="A1141">
        <v>1373087</v>
      </c>
      <c r="B1141" t="s">
        <v>20</v>
      </c>
      <c r="C1141" t="s">
        <v>28</v>
      </c>
      <c r="D1141" t="s">
        <v>22</v>
      </c>
      <c r="E1141">
        <v>53211</v>
      </c>
      <c r="F1141" t="s">
        <v>23</v>
      </c>
      <c r="G1141" t="s">
        <v>24</v>
      </c>
      <c r="H1141">
        <v>11145</v>
      </c>
      <c r="I1141" t="s">
        <v>63</v>
      </c>
      <c r="J1141">
        <f>VLOOKUP(I1141,Key!$A$1:$C$72,2,FALSE)</f>
        <v>43.078530000000001</v>
      </c>
      <c r="K1141">
        <f>VLOOKUP(I1141,Key!$A$1:$C$72,3,FALSE)</f>
        <v>-87.882620000000003</v>
      </c>
      <c r="L1141" t="s">
        <v>63</v>
      </c>
      <c r="M1141">
        <f>VLOOKUP(L1141,Key!$A$1:$C$72,2,FALSE)</f>
        <v>43.078530000000001</v>
      </c>
      <c r="N1141">
        <f>VLOOKUP(L1141,Key!$A$1:$C$72,3,FALSE)</f>
        <v>-87.882620000000003</v>
      </c>
      <c r="O1141">
        <v>31</v>
      </c>
      <c r="P1141">
        <v>0</v>
      </c>
      <c r="Q1141">
        <v>4.7</v>
      </c>
      <c r="R1141">
        <v>4.4000000000000004</v>
      </c>
      <c r="S1141">
        <v>186</v>
      </c>
      <c r="T1141">
        <f t="shared" si="161"/>
        <v>-1</v>
      </c>
      <c r="U1141" s="1">
        <v>42823</v>
      </c>
      <c r="V1141" s="3">
        <f t="shared" si="155"/>
        <v>42795</v>
      </c>
      <c r="W1141" s="4">
        <f t="shared" si="162"/>
        <v>42823</v>
      </c>
      <c r="X1141" s="1" t="str">
        <f t="shared" si="156"/>
        <v>Wednesday</v>
      </c>
      <c r="Y1141" s="2">
        <v>0.6091550925925926</v>
      </c>
      <c r="Z1141" s="2">
        <f t="shared" si="157"/>
        <v>0.625</v>
      </c>
      <c r="AA1141">
        <f>1</f>
        <v>1</v>
      </c>
      <c r="AB1141" s="1">
        <v>42823</v>
      </c>
      <c r="AC1141" s="3">
        <f t="shared" si="158"/>
        <v>42795</v>
      </c>
      <c r="AD1141" s="4">
        <f t="shared" si="163"/>
        <v>42823</v>
      </c>
      <c r="AE1141" s="1" t="str">
        <f t="shared" si="159"/>
        <v>Wednesday</v>
      </c>
      <c r="AF1141" s="2">
        <v>0.63086805555555558</v>
      </c>
      <c r="AG1141" s="2">
        <f t="shared" si="160"/>
        <v>0.625</v>
      </c>
      <c r="AH1141" t="s">
        <v>35</v>
      </c>
    </row>
    <row r="1142" spans="1:34" x14ac:dyDescent="0.25">
      <c r="A1142">
        <v>1248999</v>
      </c>
      <c r="B1142" t="s">
        <v>20</v>
      </c>
      <c r="C1142" t="s">
        <v>28</v>
      </c>
      <c r="D1142" t="s">
        <v>22</v>
      </c>
      <c r="E1142">
        <v>53202</v>
      </c>
      <c r="F1142" t="s">
        <v>23</v>
      </c>
      <c r="G1142" t="s">
        <v>96</v>
      </c>
      <c r="H1142">
        <v>11047</v>
      </c>
      <c r="I1142" t="s">
        <v>78</v>
      </c>
      <c r="J1142">
        <f>VLOOKUP(I1142,Key!$A$1:$C$72,2,FALSE)</f>
        <v>43.060250000000003</v>
      </c>
      <c r="K1142">
        <f>VLOOKUP(I1142,Key!$A$1:$C$72,3,FALSE)</f>
        <v>-87.892169999999993</v>
      </c>
      <c r="L1142" t="s">
        <v>67</v>
      </c>
      <c r="M1142">
        <f>VLOOKUP(L1142,Key!$A$1:$C$72,2,FALSE)</f>
        <v>43.074890000000003</v>
      </c>
      <c r="N1142">
        <f>VLOOKUP(L1142,Key!$A$1:$C$72,3,FALSE)</f>
        <v>-87.882810000000006</v>
      </c>
      <c r="O1142">
        <v>15</v>
      </c>
      <c r="P1142">
        <v>0</v>
      </c>
      <c r="Q1142">
        <v>2.2999999999999998</v>
      </c>
      <c r="R1142">
        <v>2.1</v>
      </c>
      <c r="S1142">
        <v>90</v>
      </c>
      <c r="T1142">
        <f t="shared" si="161"/>
        <v>-1</v>
      </c>
      <c r="U1142" s="1">
        <v>42823</v>
      </c>
      <c r="V1142" s="3">
        <f t="shared" si="155"/>
        <v>42795</v>
      </c>
      <c r="W1142" s="4">
        <f t="shared" si="162"/>
        <v>42823</v>
      </c>
      <c r="X1142" s="1" t="str">
        <f t="shared" si="156"/>
        <v>Wednesday</v>
      </c>
      <c r="Y1142" s="2">
        <v>0.62868055555555558</v>
      </c>
      <c r="Z1142" s="2">
        <f t="shared" si="157"/>
        <v>0.625</v>
      </c>
      <c r="AA1142">
        <f>1</f>
        <v>1</v>
      </c>
      <c r="AB1142" s="1">
        <v>42823</v>
      </c>
      <c r="AC1142" s="3">
        <f t="shared" si="158"/>
        <v>42795</v>
      </c>
      <c r="AD1142" s="4">
        <f t="shared" si="163"/>
        <v>42823</v>
      </c>
      <c r="AE1142" s="1" t="str">
        <f t="shared" si="159"/>
        <v>Wednesday</v>
      </c>
      <c r="AF1142" s="2">
        <v>0.63891203703703703</v>
      </c>
      <c r="AG1142" s="2">
        <f t="shared" si="160"/>
        <v>0.625</v>
      </c>
      <c r="AH1142" t="s">
        <v>27</v>
      </c>
    </row>
    <row r="1143" spans="1:34" x14ac:dyDescent="0.25">
      <c r="A1143">
        <v>1373087</v>
      </c>
      <c r="B1143" t="s">
        <v>20</v>
      </c>
      <c r="C1143" t="s">
        <v>28</v>
      </c>
      <c r="D1143" t="s">
        <v>22</v>
      </c>
      <c r="E1143">
        <v>53211</v>
      </c>
      <c r="F1143" t="s">
        <v>23</v>
      </c>
      <c r="G1143" t="s">
        <v>24</v>
      </c>
      <c r="H1143">
        <v>11145</v>
      </c>
      <c r="I1143" t="s">
        <v>63</v>
      </c>
      <c r="J1143">
        <f>VLOOKUP(I1143,Key!$A$1:$C$72,2,FALSE)</f>
        <v>43.078530000000001</v>
      </c>
      <c r="K1143">
        <f>VLOOKUP(I1143,Key!$A$1:$C$72,3,FALSE)</f>
        <v>-87.882620000000003</v>
      </c>
      <c r="L1143" t="s">
        <v>78</v>
      </c>
      <c r="M1143">
        <f>VLOOKUP(L1143,Key!$A$1:$C$72,2,FALSE)</f>
        <v>43.060250000000003</v>
      </c>
      <c r="N1143">
        <f>VLOOKUP(L1143,Key!$A$1:$C$72,3,FALSE)</f>
        <v>-87.892169999999993</v>
      </c>
      <c r="O1143">
        <v>26</v>
      </c>
      <c r="P1143">
        <v>0</v>
      </c>
      <c r="Q1143">
        <v>3.9</v>
      </c>
      <c r="R1143">
        <v>3.7</v>
      </c>
      <c r="S1143">
        <v>156</v>
      </c>
      <c r="T1143">
        <f t="shared" si="161"/>
        <v>-1</v>
      </c>
      <c r="U1143" s="1">
        <v>42823</v>
      </c>
      <c r="V1143" s="3">
        <f t="shared" si="155"/>
        <v>42795</v>
      </c>
      <c r="W1143" s="4">
        <f t="shared" si="162"/>
        <v>42823</v>
      </c>
      <c r="X1143" s="1" t="str">
        <f t="shared" si="156"/>
        <v>Wednesday</v>
      </c>
      <c r="Y1143" s="2">
        <v>0.77872685185185186</v>
      </c>
      <c r="Z1143" s="2">
        <f t="shared" si="157"/>
        <v>0.79166666666666663</v>
      </c>
      <c r="AA1143">
        <f>1</f>
        <v>1</v>
      </c>
      <c r="AB1143" s="1">
        <v>42823</v>
      </c>
      <c r="AC1143" s="3">
        <f t="shared" si="158"/>
        <v>42795</v>
      </c>
      <c r="AD1143" s="4">
        <f t="shared" si="163"/>
        <v>42823</v>
      </c>
      <c r="AE1143" s="1" t="str">
        <f t="shared" si="159"/>
        <v>Wednesday</v>
      </c>
      <c r="AF1143" s="2">
        <v>0.79659722222222218</v>
      </c>
      <c r="AG1143" s="2">
        <f t="shared" si="160"/>
        <v>0.79166666666666663</v>
      </c>
      <c r="AH1143" t="s">
        <v>27</v>
      </c>
    </row>
    <row r="1144" spans="1:34" x14ac:dyDescent="0.25">
      <c r="A1144">
        <v>1478009</v>
      </c>
      <c r="B1144" t="s">
        <v>20</v>
      </c>
      <c r="C1144" t="s">
        <v>28</v>
      </c>
      <c r="D1144" t="s">
        <v>22</v>
      </c>
      <c r="E1144">
        <v>53211</v>
      </c>
      <c r="F1144" t="s">
        <v>23</v>
      </c>
      <c r="G1144" t="s">
        <v>24</v>
      </c>
      <c r="H1144">
        <v>11108</v>
      </c>
      <c r="I1144" t="s">
        <v>77</v>
      </c>
      <c r="J1144">
        <f>VLOOKUP(I1144,Key!$A$1:$C$72,2,FALSE)</f>
        <v>43.074655999999997</v>
      </c>
      <c r="K1144">
        <f>VLOOKUP(I1144,Key!$A$1:$C$72,3,FALSE)</f>
        <v>-87.889011999999994</v>
      </c>
      <c r="L1144" t="s">
        <v>36</v>
      </c>
      <c r="M1144">
        <f>VLOOKUP(L1144,Key!$A$1:$C$72,2,FALSE)</f>
        <v>43.038580000000003</v>
      </c>
      <c r="N1144">
        <f>VLOOKUP(L1144,Key!$A$1:$C$72,3,FALSE)</f>
        <v>-87.90934</v>
      </c>
      <c r="O1144">
        <v>25</v>
      </c>
      <c r="P1144">
        <v>0</v>
      </c>
      <c r="Q1144">
        <v>3.8</v>
      </c>
      <c r="R1144">
        <v>3.6</v>
      </c>
      <c r="S1144">
        <v>150</v>
      </c>
      <c r="T1144">
        <f t="shared" si="161"/>
        <v>-1</v>
      </c>
      <c r="U1144" s="1">
        <v>42824</v>
      </c>
      <c r="V1144" s="3">
        <f t="shared" si="155"/>
        <v>42795</v>
      </c>
      <c r="W1144" s="4">
        <f t="shared" si="162"/>
        <v>42824</v>
      </c>
      <c r="X1144" s="1" t="str">
        <f t="shared" si="156"/>
        <v>Thursday</v>
      </c>
      <c r="Y1144" s="2">
        <v>0.31555555555555553</v>
      </c>
      <c r="Z1144" s="2">
        <f t="shared" si="157"/>
        <v>0.33333333333333331</v>
      </c>
      <c r="AA1144">
        <f>1</f>
        <v>1</v>
      </c>
      <c r="AB1144" s="1">
        <v>42824</v>
      </c>
      <c r="AC1144" s="3">
        <f t="shared" si="158"/>
        <v>42795</v>
      </c>
      <c r="AD1144" s="4">
        <f t="shared" si="163"/>
        <v>42824</v>
      </c>
      <c r="AE1144" s="1" t="str">
        <f t="shared" si="159"/>
        <v>Thursday</v>
      </c>
      <c r="AF1144" s="2">
        <v>0.33304398148148145</v>
      </c>
      <c r="AG1144" s="2">
        <f t="shared" si="160"/>
        <v>0.33333333333333331</v>
      </c>
      <c r="AH1144" t="s">
        <v>27</v>
      </c>
    </row>
    <row r="1145" spans="1:34" x14ac:dyDescent="0.25">
      <c r="A1145">
        <v>1088320</v>
      </c>
      <c r="B1145" t="s">
        <v>20</v>
      </c>
      <c r="C1145" t="s">
        <v>95</v>
      </c>
      <c r="D1145" t="s">
        <v>22</v>
      </c>
      <c r="E1145">
        <v>53202</v>
      </c>
      <c r="F1145" t="s">
        <v>23</v>
      </c>
      <c r="G1145" t="s">
        <v>24</v>
      </c>
      <c r="H1145">
        <v>11078</v>
      </c>
      <c r="I1145" t="s">
        <v>69</v>
      </c>
      <c r="J1145">
        <f>VLOOKUP(I1145,Key!$A$1:$C$72,2,FALSE)</f>
        <v>43.048200000000001</v>
      </c>
      <c r="K1145">
        <f>VLOOKUP(I1145,Key!$A$1:$C$72,3,FALSE)</f>
        <v>-87.900859999999994</v>
      </c>
      <c r="L1145" t="s">
        <v>43</v>
      </c>
      <c r="M1145">
        <f>VLOOKUP(L1145,Key!$A$1:$C$72,2,FALSE)</f>
        <v>43.03886</v>
      </c>
      <c r="N1145">
        <f>VLOOKUP(L1145,Key!$A$1:$C$72,3,FALSE)</f>
        <v>-87.902720000000002</v>
      </c>
      <c r="O1145">
        <v>6</v>
      </c>
      <c r="P1145">
        <v>0</v>
      </c>
      <c r="Q1145">
        <v>0.9</v>
      </c>
      <c r="R1145">
        <v>0.9</v>
      </c>
      <c r="S1145">
        <v>36</v>
      </c>
      <c r="T1145">
        <f t="shared" si="161"/>
        <v>-1</v>
      </c>
      <c r="U1145" s="1">
        <v>42824</v>
      </c>
      <c r="V1145" s="3">
        <f t="shared" si="155"/>
        <v>42795</v>
      </c>
      <c r="W1145" s="4">
        <f t="shared" si="162"/>
        <v>42824</v>
      </c>
      <c r="X1145" s="1" t="str">
        <f t="shared" si="156"/>
        <v>Thursday</v>
      </c>
      <c r="Y1145" s="2">
        <v>0.37415509259259255</v>
      </c>
      <c r="Z1145" s="2">
        <f t="shared" si="157"/>
        <v>0.375</v>
      </c>
      <c r="AA1145">
        <f>1</f>
        <v>1</v>
      </c>
      <c r="AB1145" s="1">
        <v>42824</v>
      </c>
      <c r="AC1145" s="3">
        <f t="shared" si="158"/>
        <v>42795</v>
      </c>
      <c r="AD1145" s="4">
        <f t="shared" si="163"/>
        <v>42824</v>
      </c>
      <c r="AE1145" s="1" t="str">
        <f t="shared" si="159"/>
        <v>Thursday</v>
      </c>
      <c r="AF1145" s="2">
        <v>0.3782638888888889</v>
      </c>
      <c r="AG1145" s="2">
        <f t="shared" si="160"/>
        <v>0.375</v>
      </c>
      <c r="AH1145" t="s">
        <v>27</v>
      </c>
    </row>
    <row r="1146" spans="1:34" x14ac:dyDescent="0.25">
      <c r="A1146">
        <v>1328721</v>
      </c>
      <c r="B1146" t="s">
        <v>20</v>
      </c>
      <c r="C1146" t="s">
        <v>28</v>
      </c>
      <c r="D1146" t="s">
        <v>22</v>
      </c>
      <c r="E1146">
        <v>53207</v>
      </c>
      <c r="F1146" t="s">
        <v>23</v>
      </c>
      <c r="G1146" t="s">
        <v>24</v>
      </c>
      <c r="H1146">
        <v>315</v>
      </c>
      <c r="I1146" t="s">
        <v>82</v>
      </c>
      <c r="J1146">
        <f>VLOOKUP(I1146,Key!$A$1:$C$72,2,FALSE)</f>
        <v>43.026229999999998</v>
      </c>
      <c r="K1146">
        <f>VLOOKUP(I1146,Key!$A$1:$C$72,3,FALSE)</f>
        <v>-87.912809999999993</v>
      </c>
      <c r="L1146" t="s">
        <v>43</v>
      </c>
      <c r="M1146">
        <f>VLOOKUP(L1146,Key!$A$1:$C$72,2,FALSE)</f>
        <v>43.03886</v>
      </c>
      <c r="N1146">
        <f>VLOOKUP(L1146,Key!$A$1:$C$72,3,FALSE)</f>
        <v>-87.902720000000002</v>
      </c>
      <c r="O1146">
        <v>8</v>
      </c>
      <c r="P1146">
        <v>0</v>
      </c>
      <c r="Q1146">
        <v>1.2</v>
      </c>
      <c r="R1146">
        <v>1.1000000000000001</v>
      </c>
      <c r="S1146">
        <v>48</v>
      </c>
      <c r="T1146">
        <f t="shared" si="161"/>
        <v>-1</v>
      </c>
      <c r="U1146" s="1">
        <v>42824</v>
      </c>
      <c r="V1146" s="3">
        <f t="shared" si="155"/>
        <v>42795</v>
      </c>
      <c r="W1146" s="4">
        <f t="shared" si="162"/>
        <v>42824</v>
      </c>
      <c r="X1146" s="1" t="str">
        <f t="shared" si="156"/>
        <v>Thursday</v>
      </c>
      <c r="Y1146" s="2">
        <v>0.47137731481481482</v>
      </c>
      <c r="Z1146" s="2">
        <f t="shared" si="157"/>
        <v>0.45833333333333331</v>
      </c>
      <c r="AA1146">
        <f>1</f>
        <v>1</v>
      </c>
      <c r="AB1146" s="1">
        <v>42824</v>
      </c>
      <c r="AC1146" s="3">
        <f t="shared" si="158"/>
        <v>42795</v>
      </c>
      <c r="AD1146" s="4">
        <f t="shared" si="163"/>
        <v>42824</v>
      </c>
      <c r="AE1146" s="1" t="str">
        <f t="shared" si="159"/>
        <v>Thursday</v>
      </c>
      <c r="AF1146" s="2">
        <v>0.47649305555555554</v>
      </c>
      <c r="AG1146" s="2">
        <f t="shared" si="160"/>
        <v>0.45833333333333331</v>
      </c>
      <c r="AH1146" t="s">
        <v>27</v>
      </c>
    </row>
    <row r="1147" spans="1:34" x14ac:dyDescent="0.25">
      <c r="A1147">
        <v>783916</v>
      </c>
      <c r="B1147" t="s">
        <v>20</v>
      </c>
      <c r="C1147" t="s">
        <v>53</v>
      </c>
      <c r="D1147" t="s">
        <v>46</v>
      </c>
      <c r="E1147">
        <v>60618</v>
      </c>
      <c r="F1147" t="s">
        <v>23</v>
      </c>
      <c r="G1147" t="s">
        <v>24</v>
      </c>
      <c r="H1147">
        <v>247</v>
      </c>
      <c r="I1147" t="s">
        <v>43</v>
      </c>
      <c r="J1147">
        <f>VLOOKUP(I1147,Key!$A$1:$C$72,2,FALSE)</f>
        <v>43.03886</v>
      </c>
      <c r="K1147">
        <f>VLOOKUP(I1147,Key!$A$1:$C$72,3,FALSE)</f>
        <v>-87.902720000000002</v>
      </c>
      <c r="L1147" t="s">
        <v>33</v>
      </c>
      <c r="M1147">
        <f>VLOOKUP(L1147,Key!$A$1:$C$72,2,FALSE)</f>
        <v>43.034619999999997</v>
      </c>
      <c r="N1147">
        <f>VLOOKUP(L1147,Key!$A$1:$C$72,3,FALSE)</f>
        <v>-87.917500000000004</v>
      </c>
      <c r="O1147">
        <v>7</v>
      </c>
      <c r="P1147">
        <v>0</v>
      </c>
      <c r="Q1147">
        <v>1.1000000000000001</v>
      </c>
      <c r="R1147">
        <v>1</v>
      </c>
      <c r="S1147">
        <v>42</v>
      </c>
      <c r="T1147">
        <f t="shared" si="161"/>
        <v>-1</v>
      </c>
      <c r="U1147" s="1">
        <v>42824</v>
      </c>
      <c r="V1147" s="3">
        <f t="shared" si="155"/>
        <v>42795</v>
      </c>
      <c r="W1147" s="4">
        <f t="shared" si="162"/>
        <v>42824</v>
      </c>
      <c r="X1147" s="1" t="str">
        <f t="shared" si="156"/>
        <v>Thursday</v>
      </c>
      <c r="Y1147" s="2">
        <v>0.61237268518518517</v>
      </c>
      <c r="Z1147" s="2">
        <f t="shared" si="157"/>
        <v>0.625</v>
      </c>
      <c r="AA1147">
        <f>1</f>
        <v>1</v>
      </c>
      <c r="AB1147" s="1">
        <v>42824</v>
      </c>
      <c r="AC1147" s="3">
        <f t="shared" si="158"/>
        <v>42795</v>
      </c>
      <c r="AD1147" s="4">
        <f t="shared" si="163"/>
        <v>42824</v>
      </c>
      <c r="AE1147" s="1" t="str">
        <f t="shared" si="159"/>
        <v>Thursday</v>
      </c>
      <c r="AF1147" s="2">
        <v>0.61707175925925928</v>
      </c>
      <c r="AG1147" s="2">
        <f t="shared" si="160"/>
        <v>0.625</v>
      </c>
      <c r="AH1147" t="s">
        <v>27</v>
      </c>
    </row>
    <row r="1148" spans="1:34" x14ac:dyDescent="0.25">
      <c r="A1148">
        <v>1425087</v>
      </c>
      <c r="B1148" t="s">
        <v>20</v>
      </c>
      <c r="C1148" t="s">
        <v>95</v>
      </c>
      <c r="D1148" t="s">
        <v>22</v>
      </c>
      <c r="E1148">
        <v>53212</v>
      </c>
      <c r="F1148" t="s">
        <v>23</v>
      </c>
      <c r="G1148" t="s">
        <v>24</v>
      </c>
      <c r="H1148">
        <v>5507</v>
      </c>
      <c r="I1148" t="s">
        <v>81</v>
      </c>
      <c r="J1148">
        <f>VLOOKUP(I1148,Key!$A$1:$C$72,2,FALSE)</f>
        <v>43.06033</v>
      </c>
      <c r="K1148">
        <f>VLOOKUP(I1148,Key!$A$1:$C$72,3,FALSE)</f>
        <v>-87.89546</v>
      </c>
      <c r="L1148" t="s">
        <v>39</v>
      </c>
      <c r="M1148">
        <f>VLOOKUP(L1148,Key!$A$1:$C$72,2,FALSE)</f>
        <v>43.03913</v>
      </c>
      <c r="N1148">
        <f>VLOOKUP(L1148,Key!$A$1:$C$72,3,FALSE)</f>
        <v>-87.916150000000002</v>
      </c>
      <c r="O1148">
        <v>11</v>
      </c>
      <c r="P1148">
        <v>0</v>
      </c>
      <c r="Q1148">
        <v>1.7</v>
      </c>
      <c r="R1148">
        <v>1.6</v>
      </c>
      <c r="S1148">
        <v>66</v>
      </c>
      <c r="T1148">
        <f t="shared" si="161"/>
        <v>-1</v>
      </c>
      <c r="U1148" s="1">
        <v>42825</v>
      </c>
      <c r="V1148" s="3">
        <f t="shared" si="155"/>
        <v>42795</v>
      </c>
      <c r="W1148" s="4">
        <f t="shared" si="162"/>
        <v>42825</v>
      </c>
      <c r="X1148" s="1" t="str">
        <f t="shared" si="156"/>
        <v>Friday</v>
      </c>
      <c r="Y1148" s="2">
        <v>0.68928240740740743</v>
      </c>
      <c r="Z1148" s="2">
        <f t="shared" si="157"/>
        <v>0.70833333333333326</v>
      </c>
      <c r="AA1148">
        <f>1</f>
        <v>1</v>
      </c>
      <c r="AB1148" s="1">
        <v>42825</v>
      </c>
      <c r="AC1148" s="3">
        <f t="shared" si="158"/>
        <v>42795</v>
      </c>
      <c r="AD1148" s="4">
        <f t="shared" si="163"/>
        <v>42825</v>
      </c>
      <c r="AE1148" s="1" t="str">
        <f t="shared" si="159"/>
        <v>Friday</v>
      </c>
      <c r="AF1148" s="2">
        <v>0.69700231481481489</v>
      </c>
      <c r="AG1148" s="2">
        <f t="shared" si="160"/>
        <v>0.70833333333333326</v>
      </c>
      <c r="AH1148" t="s">
        <v>27</v>
      </c>
    </row>
    <row r="1149" spans="1:34" x14ac:dyDescent="0.25">
      <c r="A1149">
        <v>1494109</v>
      </c>
      <c r="B1149" t="s">
        <v>20</v>
      </c>
      <c r="C1149" t="s">
        <v>28</v>
      </c>
      <c r="D1149" t="s">
        <v>22</v>
      </c>
      <c r="E1149">
        <v>53233</v>
      </c>
      <c r="F1149" t="s">
        <v>23</v>
      </c>
      <c r="G1149" t="s">
        <v>24</v>
      </c>
      <c r="H1149">
        <v>5585</v>
      </c>
      <c r="I1149" t="s">
        <v>43</v>
      </c>
      <c r="J1149">
        <f>VLOOKUP(I1149,Key!$A$1:$C$72,2,FALSE)</f>
        <v>43.03886</v>
      </c>
      <c r="K1149">
        <f>VLOOKUP(I1149,Key!$A$1:$C$72,3,FALSE)</f>
        <v>-87.902720000000002</v>
      </c>
      <c r="L1149" t="s">
        <v>73</v>
      </c>
      <c r="M1149">
        <f>VLOOKUP(L1149,Key!$A$1:$C$72,2,FALSE)</f>
        <v>43.040349999999997</v>
      </c>
      <c r="N1149">
        <f>VLOOKUP(L1149,Key!$A$1:$C$72,3,FALSE)</f>
        <v>-87.920760000000001</v>
      </c>
      <c r="O1149">
        <v>8</v>
      </c>
      <c r="P1149">
        <v>0</v>
      </c>
      <c r="Q1149">
        <v>1.2</v>
      </c>
      <c r="R1149">
        <v>1.1000000000000001</v>
      </c>
      <c r="S1149">
        <v>48</v>
      </c>
      <c r="T1149">
        <f t="shared" si="161"/>
        <v>-1</v>
      </c>
      <c r="U1149" s="1">
        <v>42825</v>
      </c>
      <c r="V1149" s="3">
        <f t="shared" si="155"/>
        <v>42795</v>
      </c>
      <c r="W1149" s="4">
        <f t="shared" si="162"/>
        <v>42825</v>
      </c>
      <c r="X1149" s="1" t="str">
        <f t="shared" si="156"/>
        <v>Friday</v>
      </c>
      <c r="Y1149" s="2">
        <v>0.69584490740740745</v>
      </c>
      <c r="Z1149" s="2">
        <f t="shared" si="157"/>
        <v>0.70833333333333326</v>
      </c>
      <c r="AA1149">
        <f>1</f>
        <v>1</v>
      </c>
      <c r="AB1149" s="1">
        <v>42825</v>
      </c>
      <c r="AC1149" s="3">
        <f t="shared" si="158"/>
        <v>42795</v>
      </c>
      <c r="AD1149" s="4">
        <f t="shared" si="163"/>
        <v>42825</v>
      </c>
      <c r="AE1149" s="1" t="str">
        <f t="shared" si="159"/>
        <v>Friday</v>
      </c>
      <c r="AF1149" s="2">
        <v>0.70187499999999992</v>
      </c>
      <c r="AG1149" s="2">
        <f t="shared" si="160"/>
        <v>0.70833333333333326</v>
      </c>
      <c r="AH1149" t="s">
        <v>27</v>
      </c>
    </row>
    <row r="1150" spans="1:34" x14ac:dyDescent="0.25">
      <c r="A1150">
        <v>1477939</v>
      </c>
      <c r="B1150" t="s">
        <v>20</v>
      </c>
      <c r="C1150" t="s">
        <v>126</v>
      </c>
      <c r="D1150" t="s">
        <v>22</v>
      </c>
      <c r="E1150">
        <v>53010</v>
      </c>
      <c r="F1150" t="s">
        <v>23</v>
      </c>
      <c r="G1150" t="s">
        <v>24</v>
      </c>
      <c r="H1150">
        <v>11058</v>
      </c>
      <c r="I1150" t="s">
        <v>83</v>
      </c>
      <c r="J1150">
        <f>VLOOKUP(I1150,Key!$A$1:$C$72,2,FALSE)</f>
        <v>43.02017</v>
      </c>
      <c r="K1150">
        <f>VLOOKUP(I1150,Key!$A$1:$C$72,3,FALSE)</f>
        <v>-87.933049999999994</v>
      </c>
      <c r="L1150" t="s">
        <v>56</v>
      </c>
      <c r="M1150">
        <f>VLOOKUP(L1150,Key!$A$1:$C$72,2,FALSE)</f>
        <v>43.059550000000002</v>
      </c>
      <c r="N1150">
        <f>VLOOKUP(L1150,Key!$A$1:$C$72,3,FALSE)</f>
        <v>-88.008840000000006</v>
      </c>
      <c r="O1150">
        <v>54</v>
      </c>
      <c r="P1150">
        <v>0</v>
      </c>
      <c r="Q1150">
        <v>8.1</v>
      </c>
      <c r="R1150">
        <v>7.7</v>
      </c>
      <c r="S1150">
        <v>324</v>
      </c>
      <c r="T1150">
        <f t="shared" si="161"/>
        <v>-1</v>
      </c>
      <c r="U1150" s="1">
        <v>42825</v>
      </c>
      <c r="V1150" s="3">
        <f t="shared" si="155"/>
        <v>42795</v>
      </c>
      <c r="W1150" s="4">
        <f t="shared" si="162"/>
        <v>42825</v>
      </c>
      <c r="X1150" s="1" t="str">
        <f t="shared" si="156"/>
        <v>Friday</v>
      </c>
      <c r="Y1150" s="2">
        <v>0.71578703703703705</v>
      </c>
      <c r="Z1150" s="2">
        <f t="shared" si="157"/>
        <v>0.70833333333333326</v>
      </c>
      <c r="AA1150">
        <f>1</f>
        <v>1</v>
      </c>
      <c r="AB1150" s="1">
        <v>42825</v>
      </c>
      <c r="AC1150" s="3">
        <f t="shared" si="158"/>
        <v>42795</v>
      </c>
      <c r="AD1150" s="4">
        <f t="shared" si="163"/>
        <v>42825</v>
      </c>
      <c r="AE1150" s="1" t="str">
        <f t="shared" si="159"/>
        <v>Friday</v>
      </c>
      <c r="AF1150" s="2">
        <v>0.75314814814814823</v>
      </c>
      <c r="AG1150" s="2">
        <f t="shared" si="160"/>
        <v>0.75</v>
      </c>
      <c r="AH1150" t="s">
        <v>27</v>
      </c>
    </row>
    <row r="1151" spans="1:34" x14ac:dyDescent="0.25">
      <c r="A1151">
        <v>1381218</v>
      </c>
      <c r="B1151" t="s">
        <v>20</v>
      </c>
      <c r="C1151" t="s">
        <v>101</v>
      </c>
      <c r="D1151" t="s">
        <v>22</v>
      </c>
      <c r="E1151">
        <v>53211</v>
      </c>
      <c r="F1151" t="s">
        <v>23</v>
      </c>
      <c r="G1151" t="s">
        <v>91</v>
      </c>
      <c r="H1151">
        <v>179</v>
      </c>
      <c r="I1151" t="s">
        <v>40</v>
      </c>
      <c r="J1151">
        <f>VLOOKUP(I1151,Key!$A$1:$C$72,2,FALSE)</f>
        <v>43.031480000000002</v>
      </c>
      <c r="K1151">
        <f>VLOOKUP(I1151,Key!$A$1:$C$72,3,FALSE)</f>
        <v>-87.908169999999998</v>
      </c>
      <c r="L1151" t="s">
        <v>41</v>
      </c>
      <c r="M1151">
        <f>VLOOKUP(L1151,Key!$A$1:$C$72,2,FALSE)</f>
        <v>43.04824</v>
      </c>
      <c r="N1151">
        <f>VLOOKUP(L1151,Key!$A$1:$C$72,3,FALSE)</f>
        <v>-87.904970000000006</v>
      </c>
      <c r="O1151">
        <v>17</v>
      </c>
      <c r="P1151">
        <v>0</v>
      </c>
      <c r="Q1151">
        <v>2.6</v>
      </c>
      <c r="R1151">
        <v>2.4</v>
      </c>
      <c r="S1151">
        <v>102</v>
      </c>
      <c r="T1151">
        <f t="shared" si="161"/>
        <v>-1</v>
      </c>
      <c r="U1151" s="1">
        <v>42814</v>
      </c>
      <c r="V1151" s="3">
        <f t="shared" si="155"/>
        <v>42795</v>
      </c>
      <c r="W1151" s="4">
        <f t="shared" si="162"/>
        <v>42814</v>
      </c>
      <c r="X1151" s="1" t="str">
        <f t="shared" si="156"/>
        <v>Monday</v>
      </c>
      <c r="Y1151" s="2">
        <v>0.71526620370370375</v>
      </c>
      <c r="Z1151" s="2">
        <f t="shared" si="157"/>
        <v>0.70833333333333326</v>
      </c>
      <c r="AA1151">
        <f>1</f>
        <v>1</v>
      </c>
      <c r="AB1151" s="1">
        <v>42814</v>
      </c>
      <c r="AC1151" s="3">
        <f t="shared" si="158"/>
        <v>42795</v>
      </c>
      <c r="AD1151" s="4">
        <f t="shared" si="163"/>
        <v>42814</v>
      </c>
      <c r="AE1151" s="1" t="str">
        <f t="shared" si="159"/>
        <v>Monday</v>
      </c>
      <c r="AF1151" s="2">
        <v>0.72653935185185192</v>
      </c>
      <c r="AG1151" s="2">
        <f t="shared" si="160"/>
        <v>0.70833333333333326</v>
      </c>
      <c r="AH1151" t="s">
        <v>27</v>
      </c>
    </row>
    <row r="1152" spans="1:34" x14ac:dyDescent="0.25">
      <c r="A1152">
        <v>1482626</v>
      </c>
      <c r="B1152" t="s">
        <v>20</v>
      </c>
      <c r="C1152" t="s">
        <v>28</v>
      </c>
      <c r="D1152" t="s">
        <v>22</v>
      </c>
      <c r="E1152">
        <v>53207</v>
      </c>
      <c r="F1152" t="s">
        <v>23</v>
      </c>
      <c r="G1152" t="s">
        <v>24</v>
      </c>
      <c r="H1152">
        <v>274</v>
      </c>
      <c r="I1152" t="s">
        <v>29</v>
      </c>
      <c r="J1152">
        <f>VLOOKUP(I1152,Key!$A$1:$C$72,2,FALSE)</f>
        <v>43.042490000000001</v>
      </c>
      <c r="K1152">
        <f>VLOOKUP(I1152,Key!$A$1:$C$72,3,FALSE)</f>
        <v>-87.909959999999998</v>
      </c>
      <c r="L1152" t="s">
        <v>40</v>
      </c>
      <c r="M1152">
        <f>VLOOKUP(L1152,Key!$A$1:$C$72,2,FALSE)</f>
        <v>43.031480000000002</v>
      </c>
      <c r="N1152">
        <f>VLOOKUP(L1152,Key!$A$1:$C$72,3,FALSE)</f>
        <v>-87.908169999999998</v>
      </c>
      <c r="O1152">
        <v>6</v>
      </c>
      <c r="P1152">
        <v>0</v>
      </c>
      <c r="Q1152">
        <v>0.9</v>
      </c>
      <c r="R1152">
        <v>0.9</v>
      </c>
      <c r="S1152">
        <v>36</v>
      </c>
      <c r="T1152">
        <f t="shared" si="161"/>
        <v>-1</v>
      </c>
      <c r="U1152" s="1">
        <v>42803</v>
      </c>
      <c r="V1152" s="3">
        <f t="shared" si="155"/>
        <v>42795</v>
      </c>
      <c r="W1152" s="4">
        <f t="shared" si="162"/>
        <v>42803</v>
      </c>
      <c r="X1152" s="1" t="str">
        <f t="shared" si="156"/>
        <v>Thursday</v>
      </c>
      <c r="Y1152" s="2">
        <v>0.7446990740740741</v>
      </c>
      <c r="Z1152" s="2">
        <f t="shared" si="157"/>
        <v>0.75</v>
      </c>
      <c r="AA1152">
        <f>1</f>
        <v>1</v>
      </c>
      <c r="AB1152" s="1">
        <v>42803</v>
      </c>
      <c r="AC1152" s="3">
        <f t="shared" si="158"/>
        <v>42795</v>
      </c>
      <c r="AD1152" s="4">
        <f t="shared" si="163"/>
        <v>42803</v>
      </c>
      <c r="AE1152" s="1" t="str">
        <f t="shared" si="159"/>
        <v>Thursday</v>
      </c>
      <c r="AF1152" s="2">
        <v>0.74885416666666671</v>
      </c>
      <c r="AG1152" s="2">
        <f t="shared" si="160"/>
        <v>0.75</v>
      </c>
      <c r="AH1152" t="s">
        <v>27</v>
      </c>
    </row>
    <row r="1153" spans="1:34" x14ac:dyDescent="0.25">
      <c r="A1153">
        <v>1518070</v>
      </c>
      <c r="B1153" t="s">
        <v>20</v>
      </c>
      <c r="C1153" t="s">
        <v>28</v>
      </c>
      <c r="D1153" t="s">
        <v>22</v>
      </c>
      <c r="E1153">
        <v>53211</v>
      </c>
      <c r="F1153" t="s">
        <v>23</v>
      </c>
      <c r="G1153" t="s">
        <v>91</v>
      </c>
      <c r="H1153">
        <v>5446</v>
      </c>
      <c r="I1153" t="s">
        <v>92</v>
      </c>
      <c r="J1153">
        <f>VLOOKUP(I1153,Key!$A$1:$C$72,2,FALSE)</f>
        <v>43.069021999999997</v>
      </c>
      <c r="K1153">
        <f>VLOOKUP(I1153,Key!$A$1:$C$72,3,FALSE)</f>
        <v>-87.887940999999998</v>
      </c>
      <c r="L1153" t="s">
        <v>81</v>
      </c>
      <c r="M1153">
        <f>VLOOKUP(L1153,Key!$A$1:$C$72,2,FALSE)</f>
        <v>43.06033</v>
      </c>
      <c r="N1153">
        <f>VLOOKUP(L1153,Key!$A$1:$C$72,3,FALSE)</f>
        <v>-87.89546</v>
      </c>
      <c r="O1153">
        <v>8</v>
      </c>
      <c r="P1153">
        <v>0</v>
      </c>
      <c r="Q1153">
        <v>1.2</v>
      </c>
      <c r="R1153">
        <v>1.1000000000000001</v>
      </c>
      <c r="S1153">
        <v>48</v>
      </c>
      <c r="T1153">
        <f t="shared" si="161"/>
        <v>-1</v>
      </c>
      <c r="U1153" s="1">
        <v>42795</v>
      </c>
      <c r="V1153" s="3">
        <f t="shared" si="155"/>
        <v>42795</v>
      </c>
      <c r="W1153" s="4">
        <f t="shared" si="162"/>
        <v>42795</v>
      </c>
      <c r="X1153" s="1" t="str">
        <f t="shared" si="156"/>
        <v>Wednesday</v>
      </c>
      <c r="Y1153" s="2">
        <v>0.77173611111111118</v>
      </c>
      <c r="Z1153" s="2">
        <f t="shared" si="157"/>
        <v>0.79166666666666663</v>
      </c>
      <c r="AA1153">
        <f>1</f>
        <v>1</v>
      </c>
      <c r="AB1153" s="1">
        <v>42795</v>
      </c>
      <c r="AC1153" s="3">
        <f t="shared" si="158"/>
        <v>42795</v>
      </c>
      <c r="AD1153" s="4">
        <f t="shared" si="163"/>
        <v>42795</v>
      </c>
      <c r="AE1153" s="1" t="str">
        <f t="shared" si="159"/>
        <v>Wednesday</v>
      </c>
      <c r="AF1153" s="2">
        <v>0.77728009259259256</v>
      </c>
      <c r="AG1153" s="2">
        <f t="shared" si="160"/>
        <v>0.79166666666666663</v>
      </c>
      <c r="AH1153" t="s">
        <v>27</v>
      </c>
    </row>
    <row r="1154" spans="1:34" x14ac:dyDescent="0.25">
      <c r="A1154">
        <v>1442430</v>
      </c>
      <c r="B1154" t="s">
        <v>20</v>
      </c>
      <c r="C1154" t="s">
        <v>28</v>
      </c>
      <c r="D1154" t="s">
        <v>22</v>
      </c>
      <c r="E1154">
        <v>53211</v>
      </c>
      <c r="F1154" t="s">
        <v>23</v>
      </c>
      <c r="G1154" t="s">
        <v>24</v>
      </c>
      <c r="H1154">
        <v>5481</v>
      </c>
      <c r="I1154" t="s">
        <v>67</v>
      </c>
      <c r="J1154">
        <f>VLOOKUP(I1154,Key!$A$1:$C$72,2,FALSE)</f>
        <v>43.074890000000003</v>
      </c>
      <c r="K1154">
        <f>VLOOKUP(I1154,Key!$A$1:$C$72,3,FALSE)</f>
        <v>-87.882810000000006</v>
      </c>
      <c r="L1154" t="s">
        <v>77</v>
      </c>
      <c r="M1154">
        <f>VLOOKUP(L1154,Key!$A$1:$C$72,2,FALSE)</f>
        <v>43.074655999999997</v>
      </c>
      <c r="N1154">
        <f>VLOOKUP(L1154,Key!$A$1:$C$72,3,FALSE)</f>
        <v>-87.889011999999994</v>
      </c>
      <c r="O1154">
        <v>2</v>
      </c>
      <c r="P1154">
        <v>0</v>
      </c>
      <c r="Q1154">
        <v>0.3</v>
      </c>
      <c r="R1154">
        <v>0.3</v>
      </c>
      <c r="S1154">
        <v>12</v>
      </c>
      <c r="T1154">
        <f t="shared" si="161"/>
        <v>-1</v>
      </c>
      <c r="U1154" s="1">
        <v>42795</v>
      </c>
      <c r="V1154" s="3">
        <f t="shared" ref="V1154:V1217" si="164">DATE(YEAR(U1154), MONTH(U1154), 1)</f>
        <v>42795</v>
      </c>
      <c r="W1154" s="4">
        <f t="shared" si="162"/>
        <v>42795</v>
      </c>
      <c r="X1154" s="1" t="str">
        <f t="shared" ref="X1154:X1217" si="165">TEXT(W1154,"dddd")</f>
        <v>Wednesday</v>
      </c>
      <c r="Y1154" s="2">
        <v>0.8215972222222222</v>
      </c>
      <c r="Z1154" s="2">
        <f t="shared" ref="Z1154:Z1217" si="166">MROUND(Y1154, "1:00")</f>
        <v>0.83333333333333326</v>
      </c>
      <c r="AA1154">
        <f>1</f>
        <v>1</v>
      </c>
      <c r="AB1154" s="1">
        <v>42795</v>
      </c>
      <c r="AC1154" s="3">
        <f t="shared" ref="AC1154:AC1217" si="167">DATE(YEAR(AB1154), MONTH(AB1154), 1)</f>
        <v>42795</v>
      </c>
      <c r="AD1154" s="4">
        <f t="shared" si="163"/>
        <v>42795</v>
      </c>
      <c r="AE1154" s="1" t="str">
        <f t="shared" ref="AE1154:AE1217" si="168">TEXT(AD1154,"dddd")</f>
        <v>Wednesday</v>
      </c>
      <c r="AF1154" s="2">
        <v>0.82318287037037041</v>
      </c>
      <c r="AG1154" s="2">
        <f t="shared" ref="AG1154:AG1217" si="169">MROUND(AF1154, "1:00")</f>
        <v>0.83333333333333326</v>
      </c>
      <c r="AH1154" t="s">
        <v>27</v>
      </c>
    </row>
    <row r="1155" spans="1:34" x14ac:dyDescent="0.25">
      <c r="A1155">
        <v>1365846</v>
      </c>
      <c r="B1155" t="s">
        <v>20</v>
      </c>
      <c r="C1155" t="s">
        <v>99</v>
      </c>
      <c r="D1155" t="s">
        <v>22</v>
      </c>
      <c r="E1155">
        <v>53233</v>
      </c>
      <c r="F1155" t="s">
        <v>23</v>
      </c>
      <c r="G1155" t="s">
        <v>24</v>
      </c>
      <c r="H1155">
        <v>19</v>
      </c>
      <c r="I1155" t="s">
        <v>36</v>
      </c>
      <c r="J1155">
        <f>VLOOKUP(I1155,Key!$A$1:$C$72,2,FALSE)</f>
        <v>43.038580000000003</v>
      </c>
      <c r="K1155">
        <f>VLOOKUP(I1155,Key!$A$1:$C$72,3,FALSE)</f>
        <v>-87.90934</v>
      </c>
      <c r="L1155" t="s">
        <v>74</v>
      </c>
      <c r="M1155">
        <f>VLOOKUP(L1155,Key!$A$1:$C$72,2,FALSE)</f>
        <v>43.040154000000001</v>
      </c>
      <c r="N1155">
        <f>VLOOKUP(L1155,Key!$A$1:$C$72,3,FALSE)</f>
        <v>-87.932113000000001</v>
      </c>
      <c r="O1155">
        <v>10</v>
      </c>
      <c r="P1155">
        <v>0</v>
      </c>
      <c r="Q1155">
        <v>1.5</v>
      </c>
      <c r="R1155">
        <v>1.4</v>
      </c>
      <c r="S1155">
        <v>60</v>
      </c>
      <c r="T1155">
        <f t="shared" ref="T1155:T1218" si="170">-1</f>
        <v>-1</v>
      </c>
      <c r="U1155" s="1">
        <v>42795</v>
      </c>
      <c r="V1155" s="3">
        <f t="shared" si="164"/>
        <v>42795</v>
      </c>
      <c r="W1155" s="4">
        <f t="shared" ref="W1155:W1218" si="171">U1155</f>
        <v>42795</v>
      </c>
      <c r="X1155" s="1" t="str">
        <f t="shared" si="165"/>
        <v>Wednesday</v>
      </c>
      <c r="Y1155" s="2">
        <v>0.85009259259259251</v>
      </c>
      <c r="Z1155" s="2">
        <f t="shared" si="166"/>
        <v>0.83333333333333326</v>
      </c>
      <c r="AA1155">
        <f>1</f>
        <v>1</v>
      </c>
      <c r="AB1155" s="1">
        <v>42795</v>
      </c>
      <c r="AC1155" s="3">
        <f t="shared" si="167"/>
        <v>42795</v>
      </c>
      <c r="AD1155" s="4">
        <f t="shared" ref="AD1155:AD1218" si="172">AB1155</f>
        <v>42795</v>
      </c>
      <c r="AE1155" s="1" t="str">
        <f t="shared" si="168"/>
        <v>Wednesday</v>
      </c>
      <c r="AF1155" s="2">
        <v>0.85710648148148139</v>
      </c>
      <c r="AG1155" s="2">
        <f t="shared" si="169"/>
        <v>0.875</v>
      </c>
      <c r="AH1155" t="s">
        <v>27</v>
      </c>
    </row>
    <row r="1156" spans="1:34" x14ac:dyDescent="0.25">
      <c r="A1156">
        <v>1360169</v>
      </c>
      <c r="B1156" t="s">
        <v>20</v>
      </c>
      <c r="C1156" t="s">
        <v>105</v>
      </c>
      <c r="D1156" t="s">
        <v>22</v>
      </c>
      <c r="E1156">
        <v>53121</v>
      </c>
      <c r="F1156" t="s">
        <v>23</v>
      </c>
      <c r="G1156" t="s">
        <v>24</v>
      </c>
      <c r="H1156">
        <v>129</v>
      </c>
      <c r="I1156" t="s">
        <v>81</v>
      </c>
      <c r="J1156">
        <f>VLOOKUP(I1156,Key!$A$1:$C$72,2,FALSE)</f>
        <v>43.06033</v>
      </c>
      <c r="K1156">
        <f>VLOOKUP(I1156,Key!$A$1:$C$72,3,FALSE)</f>
        <v>-87.89546</v>
      </c>
      <c r="L1156" t="s">
        <v>78</v>
      </c>
      <c r="M1156">
        <f>VLOOKUP(L1156,Key!$A$1:$C$72,2,FALSE)</f>
        <v>43.060250000000003</v>
      </c>
      <c r="N1156">
        <f>VLOOKUP(L1156,Key!$A$1:$C$72,3,FALSE)</f>
        <v>-87.892169999999993</v>
      </c>
      <c r="O1156">
        <v>3</v>
      </c>
      <c r="P1156">
        <v>0</v>
      </c>
      <c r="Q1156">
        <v>0.5</v>
      </c>
      <c r="R1156">
        <v>0.4</v>
      </c>
      <c r="S1156">
        <v>18</v>
      </c>
      <c r="T1156">
        <f t="shared" si="170"/>
        <v>-1</v>
      </c>
      <c r="U1156" s="1">
        <v>42796</v>
      </c>
      <c r="V1156" s="3">
        <f t="shared" si="164"/>
        <v>42795</v>
      </c>
      <c r="W1156" s="4">
        <f t="shared" si="171"/>
        <v>42796</v>
      </c>
      <c r="X1156" s="1" t="str">
        <f t="shared" si="165"/>
        <v>Thursday</v>
      </c>
      <c r="Y1156" s="2">
        <v>5.3449074074074072E-2</v>
      </c>
      <c r="Z1156" s="2">
        <f t="shared" si="166"/>
        <v>4.1666666666666664E-2</v>
      </c>
      <c r="AA1156">
        <f>1</f>
        <v>1</v>
      </c>
      <c r="AB1156" s="1">
        <v>42796</v>
      </c>
      <c r="AC1156" s="3">
        <f t="shared" si="167"/>
        <v>42795</v>
      </c>
      <c r="AD1156" s="4">
        <f t="shared" si="172"/>
        <v>42796</v>
      </c>
      <c r="AE1156" s="1" t="str">
        <f t="shared" si="168"/>
        <v>Thursday</v>
      </c>
      <c r="AF1156" s="2">
        <v>5.4872685185185184E-2</v>
      </c>
      <c r="AG1156" s="2">
        <f t="shared" si="169"/>
        <v>4.1666666666666664E-2</v>
      </c>
      <c r="AH1156" t="s">
        <v>27</v>
      </c>
    </row>
    <row r="1157" spans="1:34" x14ac:dyDescent="0.25">
      <c r="A1157">
        <v>1328721</v>
      </c>
      <c r="B1157" t="s">
        <v>20</v>
      </c>
      <c r="C1157" t="s">
        <v>28</v>
      </c>
      <c r="D1157" t="s">
        <v>22</v>
      </c>
      <c r="E1157">
        <v>53207</v>
      </c>
      <c r="F1157" t="s">
        <v>23</v>
      </c>
      <c r="G1157" t="s">
        <v>24</v>
      </c>
      <c r="H1157">
        <v>346</v>
      </c>
      <c r="I1157" t="s">
        <v>82</v>
      </c>
      <c r="J1157">
        <f>VLOOKUP(I1157,Key!$A$1:$C$72,2,FALSE)</f>
        <v>43.026229999999998</v>
      </c>
      <c r="K1157">
        <f>VLOOKUP(I1157,Key!$A$1:$C$72,3,FALSE)</f>
        <v>-87.912809999999993</v>
      </c>
      <c r="L1157" t="s">
        <v>36</v>
      </c>
      <c r="M1157">
        <f>VLOOKUP(L1157,Key!$A$1:$C$72,2,FALSE)</f>
        <v>43.038580000000003</v>
      </c>
      <c r="N1157">
        <f>VLOOKUP(L1157,Key!$A$1:$C$72,3,FALSE)</f>
        <v>-87.90934</v>
      </c>
      <c r="O1157">
        <v>6</v>
      </c>
      <c r="P1157">
        <v>0</v>
      </c>
      <c r="Q1157">
        <v>0.9</v>
      </c>
      <c r="R1157">
        <v>0.9</v>
      </c>
      <c r="S1157">
        <v>36</v>
      </c>
      <c r="T1157">
        <f t="shared" si="170"/>
        <v>-1</v>
      </c>
      <c r="U1157" s="1">
        <v>42796</v>
      </c>
      <c r="V1157" s="3">
        <f t="shared" si="164"/>
        <v>42795</v>
      </c>
      <c r="W1157" s="4">
        <f t="shared" si="171"/>
        <v>42796</v>
      </c>
      <c r="X1157" s="1" t="str">
        <f t="shared" si="165"/>
        <v>Thursday</v>
      </c>
      <c r="Y1157" s="2">
        <v>0.23974537037037036</v>
      </c>
      <c r="Z1157" s="2">
        <f t="shared" si="166"/>
        <v>0.25</v>
      </c>
      <c r="AA1157">
        <f>1</f>
        <v>1</v>
      </c>
      <c r="AB1157" s="1">
        <v>42796</v>
      </c>
      <c r="AC1157" s="3">
        <f t="shared" si="167"/>
        <v>42795</v>
      </c>
      <c r="AD1157" s="4">
        <f t="shared" si="172"/>
        <v>42796</v>
      </c>
      <c r="AE1157" s="1" t="str">
        <f t="shared" si="168"/>
        <v>Thursday</v>
      </c>
      <c r="AF1157" s="2">
        <v>0.24424768518518516</v>
      </c>
      <c r="AG1157" s="2">
        <f t="shared" si="169"/>
        <v>0.25</v>
      </c>
      <c r="AH1157" t="s">
        <v>27</v>
      </c>
    </row>
    <row r="1158" spans="1:34" x14ac:dyDescent="0.25">
      <c r="A1158">
        <v>783916</v>
      </c>
      <c r="B1158" t="s">
        <v>20</v>
      </c>
      <c r="C1158" t="s">
        <v>53</v>
      </c>
      <c r="D1158" t="s">
        <v>46</v>
      </c>
      <c r="E1158">
        <v>60618</v>
      </c>
      <c r="F1158" t="s">
        <v>23</v>
      </c>
      <c r="G1158" t="s">
        <v>24</v>
      </c>
      <c r="H1158">
        <v>978</v>
      </c>
      <c r="I1158" t="s">
        <v>33</v>
      </c>
      <c r="J1158">
        <f>VLOOKUP(I1158,Key!$A$1:$C$72,2,FALSE)</f>
        <v>43.034619999999997</v>
      </c>
      <c r="K1158">
        <f>VLOOKUP(I1158,Key!$A$1:$C$72,3,FALSE)</f>
        <v>-87.917500000000004</v>
      </c>
      <c r="L1158" t="s">
        <v>43</v>
      </c>
      <c r="M1158">
        <f>VLOOKUP(L1158,Key!$A$1:$C$72,2,FALSE)</f>
        <v>43.03886</v>
      </c>
      <c r="N1158">
        <f>VLOOKUP(L1158,Key!$A$1:$C$72,3,FALSE)</f>
        <v>-87.902720000000002</v>
      </c>
      <c r="O1158">
        <v>10</v>
      </c>
      <c r="P1158">
        <v>0</v>
      </c>
      <c r="Q1158">
        <v>1.5</v>
      </c>
      <c r="R1158">
        <v>1.4</v>
      </c>
      <c r="S1158">
        <v>60</v>
      </c>
      <c r="T1158">
        <f t="shared" si="170"/>
        <v>-1</v>
      </c>
      <c r="U1158" s="1">
        <v>42796</v>
      </c>
      <c r="V1158" s="3">
        <f t="shared" si="164"/>
        <v>42795</v>
      </c>
      <c r="W1158" s="4">
        <f t="shared" si="171"/>
        <v>42796</v>
      </c>
      <c r="X1158" s="1" t="str">
        <f t="shared" si="165"/>
        <v>Thursday</v>
      </c>
      <c r="Y1158" s="2">
        <v>0.3168287037037037</v>
      </c>
      <c r="Z1158" s="2">
        <f t="shared" si="166"/>
        <v>0.33333333333333331</v>
      </c>
      <c r="AA1158">
        <f>1</f>
        <v>1</v>
      </c>
      <c r="AB1158" s="1">
        <v>42796</v>
      </c>
      <c r="AC1158" s="3">
        <f t="shared" si="167"/>
        <v>42795</v>
      </c>
      <c r="AD1158" s="4">
        <f t="shared" si="172"/>
        <v>42796</v>
      </c>
      <c r="AE1158" s="1" t="str">
        <f t="shared" si="168"/>
        <v>Thursday</v>
      </c>
      <c r="AF1158" s="2">
        <v>0.32383101851851853</v>
      </c>
      <c r="AG1158" s="2">
        <f t="shared" si="169"/>
        <v>0.33333333333333331</v>
      </c>
      <c r="AH1158" t="s">
        <v>27</v>
      </c>
    </row>
    <row r="1159" spans="1:34" x14ac:dyDescent="0.25">
      <c r="A1159">
        <v>1328721</v>
      </c>
      <c r="B1159" t="s">
        <v>20</v>
      </c>
      <c r="C1159" t="s">
        <v>28</v>
      </c>
      <c r="D1159" t="s">
        <v>22</v>
      </c>
      <c r="E1159">
        <v>53207</v>
      </c>
      <c r="F1159" t="s">
        <v>23</v>
      </c>
      <c r="G1159" t="s">
        <v>24</v>
      </c>
      <c r="H1159">
        <v>2</v>
      </c>
      <c r="I1159" t="s">
        <v>36</v>
      </c>
      <c r="J1159">
        <f>VLOOKUP(I1159,Key!$A$1:$C$72,2,FALSE)</f>
        <v>43.038580000000003</v>
      </c>
      <c r="K1159">
        <f>VLOOKUP(I1159,Key!$A$1:$C$72,3,FALSE)</f>
        <v>-87.90934</v>
      </c>
      <c r="L1159" t="s">
        <v>82</v>
      </c>
      <c r="M1159">
        <f>VLOOKUP(L1159,Key!$A$1:$C$72,2,FALSE)</f>
        <v>43.026229999999998</v>
      </c>
      <c r="N1159">
        <f>VLOOKUP(L1159,Key!$A$1:$C$72,3,FALSE)</f>
        <v>-87.912809999999993</v>
      </c>
      <c r="O1159">
        <v>7</v>
      </c>
      <c r="P1159">
        <v>0</v>
      </c>
      <c r="Q1159">
        <v>1.1000000000000001</v>
      </c>
      <c r="R1159">
        <v>1</v>
      </c>
      <c r="S1159">
        <v>42</v>
      </c>
      <c r="T1159">
        <f t="shared" si="170"/>
        <v>-1</v>
      </c>
      <c r="U1159" s="1">
        <v>42796</v>
      </c>
      <c r="V1159" s="3">
        <f t="shared" si="164"/>
        <v>42795</v>
      </c>
      <c r="W1159" s="4">
        <f t="shared" si="171"/>
        <v>42796</v>
      </c>
      <c r="X1159" s="1" t="str">
        <f t="shared" si="165"/>
        <v>Thursday</v>
      </c>
      <c r="Y1159" s="2">
        <v>0.32047453703703704</v>
      </c>
      <c r="Z1159" s="2">
        <f t="shared" si="166"/>
        <v>0.33333333333333331</v>
      </c>
      <c r="AA1159">
        <f>1</f>
        <v>1</v>
      </c>
      <c r="AB1159" s="1">
        <v>42796</v>
      </c>
      <c r="AC1159" s="3">
        <f t="shared" si="167"/>
        <v>42795</v>
      </c>
      <c r="AD1159" s="4">
        <f t="shared" si="172"/>
        <v>42796</v>
      </c>
      <c r="AE1159" s="1" t="str">
        <f t="shared" si="168"/>
        <v>Thursday</v>
      </c>
      <c r="AF1159" s="2">
        <v>0.32504629629629628</v>
      </c>
      <c r="AG1159" s="2">
        <f t="shared" si="169"/>
        <v>0.33333333333333331</v>
      </c>
      <c r="AH1159" t="s">
        <v>27</v>
      </c>
    </row>
    <row r="1160" spans="1:34" x14ac:dyDescent="0.25">
      <c r="A1160">
        <v>1387850</v>
      </c>
      <c r="B1160" t="s">
        <v>20</v>
      </c>
      <c r="C1160" t="s">
        <v>28</v>
      </c>
      <c r="D1160" t="s">
        <v>22</v>
      </c>
      <c r="E1160">
        <v>53201</v>
      </c>
      <c r="F1160" t="s">
        <v>23</v>
      </c>
      <c r="G1160" t="s">
        <v>24</v>
      </c>
      <c r="H1160">
        <v>11062</v>
      </c>
      <c r="I1160" t="s">
        <v>63</v>
      </c>
      <c r="J1160">
        <f>VLOOKUP(I1160,Key!$A$1:$C$72,2,FALSE)</f>
        <v>43.078530000000001</v>
      </c>
      <c r="K1160">
        <f>VLOOKUP(I1160,Key!$A$1:$C$72,3,FALSE)</f>
        <v>-87.882620000000003</v>
      </c>
      <c r="L1160" t="s">
        <v>63</v>
      </c>
      <c r="M1160">
        <f>VLOOKUP(L1160,Key!$A$1:$C$72,2,FALSE)</f>
        <v>43.078530000000001</v>
      </c>
      <c r="N1160">
        <f>VLOOKUP(L1160,Key!$A$1:$C$72,3,FALSE)</f>
        <v>-87.882620000000003</v>
      </c>
      <c r="O1160">
        <v>26</v>
      </c>
      <c r="P1160">
        <v>0</v>
      </c>
      <c r="Q1160">
        <v>3.9</v>
      </c>
      <c r="R1160">
        <v>3.7</v>
      </c>
      <c r="S1160">
        <v>156</v>
      </c>
      <c r="T1160">
        <f t="shared" si="170"/>
        <v>-1</v>
      </c>
      <c r="U1160" s="1">
        <v>42796</v>
      </c>
      <c r="V1160" s="3">
        <f t="shared" si="164"/>
        <v>42795</v>
      </c>
      <c r="W1160" s="4">
        <f t="shared" si="171"/>
        <v>42796</v>
      </c>
      <c r="X1160" s="1" t="str">
        <f t="shared" si="165"/>
        <v>Thursday</v>
      </c>
      <c r="Y1160" s="2">
        <v>0.46685185185185185</v>
      </c>
      <c r="Z1160" s="2">
        <f t="shared" si="166"/>
        <v>0.45833333333333331</v>
      </c>
      <c r="AA1160">
        <f>1</f>
        <v>1</v>
      </c>
      <c r="AB1160" s="1">
        <v>42796</v>
      </c>
      <c r="AC1160" s="3">
        <f t="shared" si="167"/>
        <v>42795</v>
      </c>
      <c r="AD1160" s="4">
        <f t="shared" si="172"/>
        <v>42796</v>
      </c>
      <c r="AE1160" s="1" t="str">
        <f t="shared" si="168"/>
        <v>Thursday</v>
      </c>
      <c r="AF1160" s="2">
        <v>0.48539351851851853</v>
      </c>
      <c r="AG1160" s="2">
        <f t="shared" si="169"/>
        <v>0.5</v>
      </c>
      <c r="AH1160" t="s">
        <v>35</v>
      </c>
    </row>
    <row r="1161" spans="1:34" x14ac:dyDescent="0.25">
      <c r="A1161">
        <v>550946</v>
      </c>
      <c r="B1161" t="s">
        <v>20</v>
      </c>
      <c r="C1161" t="s">
        <v>28</v>
      </c>
      <c r="D1161" t="s">
        <v>22</v>
      </c>
      <c r="E1161">
        <v>53202</v>
      </c>
      <c r="F1161" t="s">
        <v>23</v>
      </c>
      <c r="G1161" t="s">
        <v>24</v>
      </c>
      <c r="H1161">
        <v>11107</v>
      </c>
      <c r="I1161" t="s">
        <v>33</v>
      </c>
      <c r="J1161">
        <f>VLOOKUP(I1161,Key!$A$1:$C$72,2,FALSE)</f>
        <v>43.034619999999997</v>
      </c>
      <c r="K1161">
        <f>VLOOKUP(I1161,Key!$A$1:$C$72,3,FALSE)</f>
        <v>-87.917500000000004</v>
      </c>
      <c r="L1161" t="s">
        <v>84</v>
      </c>
      <c r="M1161">
        <f>VLOOKUP(L1161,Key!$A$1:$C$72,2,FALSE)</f>
        <v>43.024340000000002</v>
      </c>
      <c r="N1161">
        <f>VLOOKUP(L1161,Key!$A$1:$C$72,3,FALSE)</f>
        <v>-87.916753</v>
      </c>
      <c r="O1161">
        <v>8</v>
      </c>
      <c r="P1161">
        <v>0</v>
      </c>
      <c r="Q1161">
        <v>1.2</v>
      </c>
      <c r="R1161">
        <v>1.1000000000000001</v>
      </c>
      <c r="S1161">
        <v>48</v>
      </c>
      <c r="T1161">
        <f t="shared" si="170"/>
        <v>-1</v>
      </c>
      <c r="U1161" s="1">
        <v>42796</v>
      </c>
      <c r="V1161" s="3">
        <f t="shared" si="164"/>
        <v>42795</v>
      </c>
      <c r="W1161" s="4">
        <f t="shared" si="171"/>
        <v>42796</v>
      </c>
      <c r="X1161" s="1" t="str">
        <f t="shared" si="165"/>
        <v>Thursday</v>
      </c>
      <c r="Y1161" s="2">
        <v>0.47635416666666663</v>
      </c>
      <c r="Z1161" s="2">
        <f t="shared" si="166"/>
        <v>0.45833333333333331</v>
      </c>
      <c r="AA1161">
        <f>1</f>
        <v>1</v>
      </c>
      <c r="AB1161" s="1">
        <v>42796</v>
      </c>
      <c r="AC1161" s="3">
        <f t="shared" si="167"/>
        <v>42795</v>
      </c>
      <c r="AD1161" s="4">
        <f t="shared" si="172"/>
        <v>42796</v>
      </c>
      <c r="AE1161" s="1" t="str">
        <f t="shared" si="168"/>
        <v>Thursday</v>
      </c>
      <c r="AF1161" s="2">
        <v>0.48156249999999995</v>
      </c>
      <c r="AG1161" s="2">
        <f t="shared" si="169"/>
        <v>0.5</v>
      </c>
      <c r="AH1161" t="s">
        <v>27</v>
      </c>
    </row>
    <row r="1162" spans="1:34" x14ac:dyDescent="0.25">
      <c r="A1162">
        <v>1378810</v>
      </c>
      <c r="B1162" t="s">
        <v>20</v>
      </c>
      <c r="C1162" t="s">
        <v>99</v>
      </c>
      <c r="D1162" t="s">
        <v>22</v>
      </c>
      <c r="E1162">
        <v>53211</v>
      </c>
      <c r="F1162" t="s">
        <v>23</v>
      </c>
      <c r="G1162" t="s">
        <v>24</v>
      </c>
      <c r="H1162">
        <v>5522</v>
      </c>
      <c r="I1162" t="s">
        <v>87</v>
      </c>
      <c r="J1162">
        <f>VLOOKUP(I1162,Key!$A$1:$C$72,2,FALSE)</f>
        <v>43.077359999999999</v>
      </c>
      <c r="K1162">
        <f>VLOOKUP(I1162,Key!$A$1:$C$72,3,FALSE)</f>
        <v>-87.880769999999998</v>
      </c>
      <c r="L1162" t="s">
        <v>67</v>
      </c>
      <c r="M1162">
        <f>VLOOKUP(L1162,Key!$A$1:$C$72,2,FALSE)</f>
        <v>43.074890000000003</v>
      </c>
      <c r="N1162">
        <f>VLOOKUP(L1162,Key!$A$1:$C$72,3,FALSE)</f>
        <v>-87.882810000000006</v>
      </c>
      <c r="O1162">
        <v>2</v>
      </c>
      <c r="P1162">
        <v>0</v>
      </c>
      <c r="Q1162">
        <v>0.3</v>
      </c>
      <c r="R1162">
        <v>0.3</v>
      </c>
      <c r="S1162">
        <v>12</v>
      </c>
      <c r="T1162">
        <f t="shared" si="170"/>
        <v>-1</v>
      </c>
      <c r="U1162" s="1">
        <v>42796</v>
      </c>
      <c r="V1162" s="3">
        <f t="shared" si="164"/>
        <v>42795</v>
      </c>
      <c r="W1162" s="4">
        <f t="shared" si="171"/>
        <v>42796</v>
      </c>
      <c r="X1162" s="1" t="str">
        <f t="shared" si="165"/>
        <v>Thursday</v>
      </c>
      <c r="Y1162" s="2">
        <v>0.4911342592592593</v>
      </c>
      <c r="Z1162" s="2">
        <f t="shared" si="166"/>
        <v>0.5</v>
      </c>
      <c r="AA1162">
        <f>1</f>
        <v>1</v>
      </c>
      <c r="AB1162" s="1">
        <v>42796</v>
      </c>
      <c r="AC1162" s="3">
        <f t="shared" si="167"/>
        <v>42795</v>
      </c>
      <c r="AD1162" s="4">
        <f t="shared" si="172"/>
        <v>42796</v>
      </c>
      <c r="AE1162" s="1" t="str">
        <f t="shared" si="168"/>
        <v>Thursday</v>
      </c>
      <c r="AF1162" s="2">
        <v>0.49246527777777777</v>
      </c>
      <c r="AG1162" s="2">
        <f t="shared" si="169"/>
        <v>0.5</v>
      </c>
      <c r="AH1162" t="s">
        <v>27</v>
      </c>
    </row>
    <row r="1163" spans="1:34" x14ac:dyDescent="0.25">
      <c r="A1163">
        <v>550946</v>
      </c>
      <c r="B1163" t="s">
        <v>20</v>
      </c>
      <c r="C1163" t="s">
        <v>28</v>
      </c>
      <c r="D1163" t="s">
        <v>22</v>
      </c>
      <c r="E1163">
        <v>53202</v>
      </c>
      <c r="F1163" t="s">
        <v>23</v>
      </c>
      <c r="G1163" t="s">
        <v>24</v>
      </c>
      <c r="H1163">
        <v>11107</v>
      </c>
      <c r="I1163" t="s">
        <v>84</v>
      </c>
      <c r="J1163">
        <f>VLOOKUP(I1163,Key!$A$1:$C$72,2,FALSE)</f>
        <v>43.024340000000002</v>
      </c>
      <c r="K1163">
        <f>VLOOKUP(I1163,Key!$A$1:$C$72,3,FALSE)</f>
        <v>-87.916753</v>
      </c>
      <c r="L1163" t="s">
        <v>33</v>
      </c>
      <c r="M1163">
        <f>VLOOKUP(L1163,Key!$A$1:$C$72,2,FALSE)</f>
        <v>43.034619999999997</v>
      </c>
      <c r="N1163">
        <f>VLOOKUP(L1163,Key!$A$1:$C$72,3,FALSE)</f>
        <v>-87.917500000000004</v>
      </c>
      <c r="O1163">
        <v>11</v>
      </c>
      <c r="P1163">
        <v>0</v>
      </c>
      <c r="Q1163">
        <v>1.7</v>
      </c>
      <c r="R1163">
        <v>1.6</v>
      </c>
      <c r="S1163">
        <v>66</v>
      </c>
      <c r="T1163">
        <f t="shared" si="170"/>
        <v>-1</v>
      </c>
      <c r="U1163" s="1">
        <v>42796</v>
      </c>
      <c r="V1163" s="3">
        <f t="shared" si="164"/>
        <v>42795</v>
      </c>
      <c r="W1163" s="4">
        <f t="shared" si="171"/>
        <v>42796</v>
      </c>
      <c r="X1163" s="1" t="str">
        <f t="shared" si="165"/>
        <v>Thursday</v>
      </c>
      <c r="Y1163" s="2">
        <v>0.5231365740740741</v>
      </c>
      <c r="Z1163" s="2">
        <f t="shared" si="166"/>
        <v>0.54166666666666663</v>
      </c>
      <c r="AA1163">
        <f>1</f>
        <v>1</v>
      </c>
      <c r="AB1163" s="1">
        <v>42796</v>
      </c>
      <c r="AC1163" s="3">
        <f t="shared" si="167"/>
        <v>42795</v>
      </c>
      <c r="AD1163" s="4">
        <f t="shared" si="172"/>
        <v>42796</v>
      </c>
      <c r="AE1163" s="1" t="str">
        <f t="shared" si="168"/>
        <v>Thursday</v>
      </c>
      <c r="AF1163" s="2">
        <v>0.53101851851851845</v>
      </c>
      <c r="AG1163" s="2">
        <f t="shared" si="169"/>
        <v>0.54166666666666663</v>
      </c>
      <c r="AH1163" t="s">
        <v>27</v>
      </c>
    </row>
    <row r="1164" spans="1:34" x14ac:dyDescent="0.25">
      <c r="A1164">
        <v>1255543</v>
      </c>
      <c r="B1164" t="s">
        <v>20</v>
      </c>
      <c r="C1164" t="s">
        <v>113</v>
      </c>
      <c r="D1164" t="s">
        <v>22</v>
      </c>
      <c r="E1164">
        <v>53105</v>
      </c>
      <c r="F1164" t="s">
        <v>23</v>
      </c>
      <c r="G1164" t="s">
        <v>96</v>
      </c>
      <c r="H1164">
        <v>994</v>
      </c>
      <c r="I1164" t="s">
        <v>81</v>
      </c>
      <c r="J1164">
        <f>VLOOKUP(I1164,Key!$A$1:$C$72,2,FALSE)</f>
        <v>43.06033</v>
      </c>
      <c r="K1164">
        <f>VLOOKUP(I1164,Key!$A$1:$C$72,3,FALSE)</f>
        <v>-87.89546</v>
      </c>
      <c r="L1164" t="s">
        <v>78</v>
      </c>
      <c r="M1164">
        <f>VLOOKUP(L1164,Key!$A$1:$C$72,2,FALSE)</f>
        <v>43.060250000000003</v>
      </c>
      <c r="N1164">
        <f>VLOOKUP(L1164,Key!$A$1:$C$72,3,FALSE)</f>
        <v>-87.892169999999993</v>
      </c>
      <c r="O1164">
        <v>1</v>
      </c>
      <c r="P1164">
        <v>0</v>
      </c>
      <c r="Q1164">
        <v>0.2</v>
      </c>
      <c r="R1164">
        <v>0.1</v>
      </c>
      <c r="S1164">
        <v>6</v>
      </c>
      <c r="T1164">
        <f t="shared" si="170"/>
        <v>-1</v>
      </c>
      <c r="U1164" s="1">
        <v>42796</v>
      </c>
      <c r="V1164" s="3">
        <f t="shared" si="164"/>
        <v>42795</v>
      </c>
      <c r="W1164" s="4">
        <f t="shared" si="171"/>
        <v>42796</v>
      </c>
      <c r="X1164" s="1" t="str">
        <f t="shared" si="165"/>
        <v>Thursday</v>
      </c>
      <c r="Y1164" s="2">
        <v>0.57827546296296295</v>
      </c>
      <c r="Z1164" s="2">
        <f t="shared" si="166"/>
        <v>0.58333333333333326</v>
      </c>
      <c r="AA1164">
        <f>1</f>
        <v>1</v>
      </c>
      <c r="AB1164" s="1">
        <v>42796</v>
      </c>
      <c r="AC1164" s="3">
        <f t="shared" si="167"/>
        <v>42795</v>
      </c>
      <c r="AD1164" s="4">
        <f t="shared" si="172"/>
        <v>42796</v>
      </c>
      <c r="AE1164" s="1" t="str">
        <f t="shared" si="168"/>
        <v>Thursday</v>
      </c>
      <c r="AF1164" s="2">
        <v>0.57914351851851853</v>
      </c>
      <c r="AG1164" s="2">
        <f t="shared" si="169"/>
        <v>0.58333333333333326</v>
      </c>
      <c r="AH1164" t="s">
        <v>27</v>
      </c>
    </row>
    <row r="1165" spans="1:34" x14ac:dyDescent="0.25">
      <c r="A1165">
        <v>825934</v>
      </c>
      <c r="B1165" t="s">
        <v>20</v>
      </c>
      <c r="C1165" t="s">
        <v>28</v>
      </c>
      <c r="D1165" t="s">
        <v>22</v>
      </c>
      <c r="E1165">
        <v>53208</v>
      </c>
      <c r="F1165" t="s">
        <v>23</v>
      </c>
      <c r="G1165" t="s">
        <v>24</v>
      </c>
      <c r="H1165">
        <v>957</v>
      </c>
      <c r="I1165" t="s">
        <v>48</v>
      </c>
      <c r="J1165">
        <f>VLOOKUP(I1165,Key!$A$1:$C$72,2,FALSE)</f>
        <v>43.05097</v>
      </c>
      <c r="K1165">
        <f>VLOOKUP(I1165,Key!$A$1:$C$72,3,FALSE)</f>
        <v>-87.906440000000003</v>
      </c>
      <c r="L1165" t="s">
        <v>29</v>
      </c>
      <c r="M1165">
        <f>VLOOKUP(L1165,Key!$A$1:$C$72,2,FALSE)</f>
        <v>43.042490000000001</v>
      </c>
      <c r="N1165">
        <f>VLOOKUP(L1165,Key!$A$1:$C$72,3,FALSE)</f>
        <v>-87.909959999999998</v>
      </c>
      <c r="O1165">
        <v>6</v>
      </c>
      <c r="P1165">
        <v>0</v>
      </c>
      <c r="Q1165">
        <v>0.9</v>
      </c>
      <c r="R1165">
        <v>0.9</v>
      </c>
      <c r="S1165">
        <v>36</v>
      </c>
      <c r="T1165">
        <f t="shared" si="170"/>
        <v>-1</v>
      </c>
      <c r="U1165" s="1">
        <v>42796</v>
      </c>
      <c r="V1165" s="3">
        <f t="shared" si="164"/>
        <v>42795</v>
      </c>
      <c r="W1165" s="4">
        <f t="shared" si="171"/>
        <v>42796</v>
      </c>
      <c r="X1165" s="1" t="str">
        <f t="shared" si="165"/>
        <v>Thursday</v>
      </c>
      <c r="Y1165" s="2">
        <v>0.57930555555555563</v>
      </c>
      <c r="Z1165" s="2">
        <f t="shared" si="166"/>
        <v>0.58333333333333326</v>
      </c>
      <c r="AA1165">
        <f>1</f>
        <v>1</v>
      </c>
      <c r="AB1165" s="1">
        <v>42796</v>
      </c>
      <c r="AC1165" s="3">
        <f t="shared" si="167"/>
        <v>42795</v>
      </c>
      <c r="AD1165" s="4">
        <f t="shared" si="172"/>
        <v>42796</v>
      </c>
      <c r="AE1165" s="1" t="str">
        <f t="shared" si="168"/>
        <v>Thursday</v>
      </c>
      <c r="AF1165" s="2">
        <v>0.58359953703703704</v>
      </c>
      <c r="AG1165" s="2">
        <f t="shared" si="169"/>
        <v>0.58333333333333326</v>
      </c>
      <c r="AH1165" t="s">
        <v>27</v>
      </c>
    </row>
    <row r="1166" spans="1:34" x14ac:dyDescent="0.25">
      <c r="A1166">
        <v>783916</v>
      </c>
      <c r="B1166" t="s">
        <v>20</v>
      </c>
      <c r="C1166" t="s">
        <v>53</v>
      </c>
      <c r="D1166" t="s">
        <v>46</v>
      </c>
      <c r="E1166">
        <v>60618</v>
      </c>
      <c r="F1166" t="s">
        <v>23</v>
      </c>
      <c r="G1166" t="s">
        <v>24</v>
      </c>
      <c r="H1166">
        <v>978</v>
      </c>
      <c r="I1166" t="s">
        <v>43</v>
      </c>
      <c r="J1166">
        <f>VLOOKUP(I1166,Key!$A$1:$C$72,2,FALSE)</f>
        <v>43.03886</v>
      </c>
      <c r="K1166">
        <f>VLOOKUP(I1166,Key!$A$1:$C$72,3,FALSE)</f>
        <v>-87.902720000000002</v>
      </c>
      <c r="L1166" t="s">
        <v>33</v>
      </c>
      <c r="M1166">
        <f>VLOOKUP(L1166,Key!$A$1:$C$72,2,FALSE)</f>
        <v>43.034619999999997</v>
      </c>
      <c r="N1166">
        <f>VLOOKUP(L1166,Key!$A$1:$C$72,3,FALSE)</f>
        <v>-87.917500000000004</v>
      </c>
      <c r="O1166">
        <v>13</v>
      </c>
      <c r="P1166">
        <v>0</v>
      </c>
      <c r="Q1166">
        <v>2</v>
      </c>
      <c r="R1166">
        <v>1.9</v>
      </c>
      <c r="S1166">
        <v>78</v>
      </c>
      <c r="T1166">
        <f t="shared" si="170"/>
        <v>-1</v>
      </c>
      <c r="U1166" s="1">
        <v>42796</v>
      </c>
      <c r="V1166" s="3">
        <f t="shared" si="164"/>
        <v>42795</v>
      </c>
      <c r="W1166" s="4">
        <f t="shared" si="171"/>
        <v>42796</v>
      </c>
      <c r="X1166" s="1" t="str">
        <f t="shared" si="165"/>
        <v>Thursday</v>
      </c>
      <c r="Y1166" s="2">
        <v>0.61321759259259256</v>
      </c>
      <c r="Z1166" s="2">
        <f t="shared" si="166"/>
        <v>0.625</v>
      </c>
      <c r="AA1166">
        <f>1</f>
        <v>1</v>
      </c>
      <c r="AB1166" s="1">
        <v>42796</v>
      </c>
      <c r="AC1166" s="3">
        <f t="shared" si="167"/>
        <v>42795</v>
      </c>
      <c r="AD1166" s="4">
        <f t="shared" si="172"/>
        <v>42796</v>
      </c>
      <c r="AE1166" s="1" t="str">
        <f t="shared" si="168"/>
        <v>Thursday</v>
      </c>
      <c r="AF1166" s="2">
        <v>0.62271990740740735</v>
      </c>
      <c r="AG1166" s="2">
        <f t="shared" si="169"/>
        <v>0.625</v>
      </c>
      <c r="AH1166" t="s">
        <v>27</v>
      </c>
    </row>
    <row r="1167" spans="1:34" x14ac:dyDescent="0.25">
      <c r="A1167">
        <v>1344495</v>
      </c>
      <c r="B1167" t="s">
        <v>20</v>
      </c>
      <c r="C1167" t="s">
        <v>110</v>
      </c>
      <c r="D1167" t="s">
        <v>22</v>
      </c>
      <c r="E1167">
        <v>53144</v>
      </c>
      <c r="F1167" t="s">
        <v>23</v>
      </c>
      <c r="G1167" t="s">
        <v>24</v>
      </c>
      <c r="H1167">
        <v>96</v>
      </c>
      <c r="I1167" t="s">
        <v>76</v>
      </c>
      <c r="J1167">
        <f>VLOOKUP(I1167,Key!$A$1:$C$72,2,FALSE)</f>
        <v>43.063749000000001</v>
      </c>
      <c r="K1167">
        <f>VLOOKUP(I1167,Key!$A$1:$C$72,3,FALSE)</f>
        <v>-87.887962999999999</v>
      </c>
      <c r="L1167" t="s">
        <v>78</v>
      </c>
      <c r="M1167">
        <f>VLOOKUP(L1167,Key!$A$1:$C$72,2,FALSE)</f>
        <v>43.060250000000003</v>
      </c>
      <c r="N1167">
        <f>VLOOKUP(L1167,Key!$A$1:$C$72,3,FALSE)</f>
        <v>-87.892169999999993</v>
      </c>
      <c r="O1167">
        <v>4</v>
      </c>
      <c r="P1167">
        <v>0</v>
      </c>
      <c r="Q1167">
        <v>0.6</v>
      </c>
      <c r="R1167">
        <v>0.6</v>
      </c>
      <c r="S1167">
        <v>24</v>
      </c>
      <c r="T1167">
        <f t="shared" si="170"/>
        <v>-1</v>
      </c>
      <c r="U1167" s="1">
        <v>42796</v>
      </c>
      <c r="V1167" s="3">
        <f t="shared" si="164"/>
        <v>42795</v>
      </c>
      <c r="W1167" s="4">
        <f t="shared" si="171"/>
        <v>42796</v>
      </c>
      <c r="X1167" s="1" t="str">
        <f t="shared" si="165"/>
        <v>Thursday</v>
      </c>
      <c r="Y1167" s="2">
        <v>0.66032407407407401</v>
      </c>
      <c r="Z1167" s="2">
        <f t="shared" si="166"/>
        <v>0.66666666666666663</v>
      </c>
      <c r="AA1167">
        <f>1</f>
        <v>1</v>
      </c>
      <c r="AB1167" s="1">
        <v>42796</v>
      </c>
      <c r="AC1167" s="3">
        <f t="shared" si="167"/>
        <v>42795</v>
      </c>
      <c r="AD1167" s="4">
        <f t="shared" si="172"/>
        <v>42796</v>
      </c>
      <c r="AE1167" s="1" t="str">
        <f t="shared" si="168"/>
        <v>Thursday</v>
      </c>
      <c r="AF1167" s="2">
        <v>0.66278935185185184</v>
      </c>
      <c r="AG1167" s="2">
        <f t="shared" si="169"/>
        <v>0.66666666666666663</v>
      </c>
      <c r="AH1167" t="s">
        <v>27</v>
      </c>
    </row>
    <row r="1168" spans="1:34" x14ac:dyDescent="0.25">
      <c r="A1168">
        <v>1442057</v>
      </c>
      <c r="B1168" t="s">
        <v>20</v>
      </c>
      <c r="C1168" t="s">
        <v>28</v>
      </c>
      <c r="D1168" t="s">
        <v>22</v>
      </c>
      <c r="E1168">
        <v>53211</v>
      </c>
      <c r="F1168" t="s">
        <v>23</v>
      </c>
      <c r="G1168" t="s">
        <v>24</v>
      </c>
      <c r="H1168">
        <v>172</v>
      </c>
      <c r="I1168" t="s">
        <v>67</v>
      </c>
      <c r="J1168">
        <f>VLOOKUP(I1168,Key!$A$1:$C$72,2,FALSE)</f>
        <v>43.074890000000003</v>
      </c>
      <c r="K1168">
        <f>VLOOKUP(I1168,Key!$A$1:$C$72,3,FALSE)</f>
        <v>-87.882810000000006</v>
      </c>
      <c r="L1168" t="s">
        <v>92</v>
      </c>
      <c r="M1168">
        <f>VLOOKUP(L1168,Key!$A$1:$C$72,2,FALSE)</f>
        <v>43.069021999999997</v>
      </c>
      <c r="N1168">
        <f>VLOOKUP(L1168,Key!$A$1:$C$72,3,FALSE)</f>
        <v>-87.887940999999998</v>
      </c>
      <c r="O1168">
        <v>5</v>
      </c>
      <c r="P1168">
        <v>0</v>
      </c>
      <c r="Q1168">
        <v>0.8</v>
      </c>
      <c r="R1168">
        <v>0.7</v>
      </c>
      <c r="S1168">
        <v>30</v>
      </c>
      <c r="T1168">
        <f t="shared" si="170"/>
        <v>-1</v>
      </c>
      <c r="U1168" s="1">
        <v>42796</v>
      </c>
      <c r="V1168" s="3">
        <f t="shared" si="164"/>
        <v>42795</v>
      </c>
      <c r="W1168" s="4">
        <f t="shared" si="171"/>
        <v>42796</v>
      </c>
      <c r="X1168" s="1" t="str">
        <f t="shared" si="165"/>
        <v>Thursday</v>
      </c>
      <c r="Y1168" s="2">
        <v>0.68516203703703704</v>
      </c>
      <c r="Z1168" s="2">
        <f t="shared" si="166"/>
        <v>0.66666666666666663</v>
      </c>
      <c r="AA1168">
        <f>1</f>
        <v>1</v>
      </c>
      <c r="AB1168" s="1">
        <v>42796</v>
      </c>
      <c r="AC1168" s="3">
        <f t="shared" si="167"/>
        <v>42795</v>
      </c>
      <c r="AD1168" s="4">
        <f t="shared" si="172"/>
        <v>42796</v>
      </c>
      <c r="AE1168" s="1" t="str">
        <f t="shared" si="168"/>
        <v>Thursday</v>
      </c>
      <c r="AF1168" s="2">
        <v>0.6885648148148148</v>
      </c>
      <c r="AG1168" s="2">
        <f t="shared" si="169"/>
        <v>0.70833333333333326</v>
      </c>
      <c r="AH1168" t="s">
        <v>27</v>
      </c>
    </row>
    <row r="1169" spans="1:34" x14ac:dyDescent="0.25">
      <c r="A1169">
        <v>1518070</v>
      </c>
      <c r="B1169" t="s">
        <v>20</v>
      </c>
      <c r="C1169" t="s">
        <v>28</v>
      </c>
      <c r="D1169" t="s">
        <v>22</v>
      </c>
      <c r="E1169">
        <v>53211</v>
      </c>
      <c r="F1169" t="s">
        <v>23</v>
      </c>
      <c r="G1169" t="s">
        <v>91</v>
      </c>
      <c r="H1169">
        <v>11082</v>
      </c>
      <c r="I1169" t="s">
        <v>50</v>
      </c>
      <c r="J1169">
        <f>VLOOKUP(I1169,Key!$A$1:$C$72,2,FALSE)</f>
        <v>43.052549999999997</v>
      </c>
      <c r="K1169">
        <f>VLOOKUP(I1169,Key!$A$1:$C$72,3,FALSE)</f>
        <v>-87.909329999999997</v>
      </c>
      <c r="L1169" t="s">
        <v>92</v>
      </c>
      <c r="M1169">
        <f>VLOOKUP(L1169,Key!$A$1:$C$72,2,FALSE)</f>
        <v>43.069021999999997</v>
      </c>
      <c r="N1169">
        <f>VLOOKUP(L1169,Key!$A$1:$C$72,3,FALSE)</f>
        <v>-87.887940999999998</v>
      </c>
      <c r="O1169">
        <v>12</v>
      </c>
      <c r="P1169">
        <v>0</v>
      </c>
      <c r="Q1169">
        <v>1.8</v>
      </c>
      <c r="R1169">
        <v>1.7</v>
      </c>
      <c r="S1169">
        <v>72</v>
      </c>
      <c r="T1169">
        <f t="shared" si="170"/>
        <v>-1</v>
      </c>
      <c r="U1169" s="1">
        <v>42796</v>
      </c>
      <c r="V1169" s="3">
        <f t="shared" si="164"/>
        <v>42795</v>
      </c>
      <c r="W1169" s="4">
        <f t="shared" si="171"/>
        <v>42796</v>
      </c>
      <c r="X1169" s="1" t="str">
        <f t="shared" si="165"/>
        <v>Thursday</v>
      </c>
      <c r="Y1169" s="2">
        <v>0.69265046296296295</v>
      </c>
      <c r="Z1169" s="2">
        <f t="shared" si="166"/>
        <v>0.70833333333333326</v>
      </c>
      <c r="AA1169">
        <f>1</f>
        <v>1</v>
      </c>
      <c r="AB1169" s="1">
        <v>42796</v>
      </c>
      <c r="AC1169" s="3">
        <f t="shared" si="167"/>
        <v>42795</v>
      </c>
      <c r="AD1169" s="4">
        <f t="shared" si="172"/>
        <v>42796</v>
      </c>
      <c r="AE1169" s="1" t="str">
        <f t="shared" si="168"/>
        <v>Thursday</v>
      </c>
      <c r="AF1169" s="2">
        <v>0.70092592592592595</v>
      </c>
      <c r="AG1169" s="2">
        <f t="shared" si="169"/>
        <v>0.70833333333333326</v>
      </c>
      <c r="AH1169" t="s">
        <v>27</v>
      </c>
    </row>
    <row r="1170" spans="1:34" x14ac:dyDescent="0.25">
      <c r="A1170">
        <v>825934</v>
      </c>
      <c r="B1170" t="s">
        <v>20</v>
      </c>
      <c r="C1170" t="s">
        <v>28</v>
      </c>
      <c r="D1170" t="s">
        <v>22</v>
      </c>
      <c r="E1170">
        <v>53208</v>
      </c>
      <c r="F1170" t="s">
        <v>23</v>
      </c>
      <c r="G1170" t="s">
        <v>24</v>
      </c>
      <c r="H1170">
        <v>957</v>
      </c>
      <c r="I1170" t="s">
        <v>29</v>
      </c>
      <c r="J1170">
        <f>VLOOKUP(I1170,Key!$A$1:$C$72,2,FALSE)</f>
        <v>43.042490000000001</v>
      </c>
      <c r="K1170">
        <f>VLOOKUP(I1170,Key!$A$1:$C$72,3,FALSE)</f>
        <v>-87.909959999999998</v>
      </c>
      <c r="L1170" t="s">
        <v>48</v>
      </c>
      <c r="M1170">
        <f>VLOOKUP(L1170,Key!$A$1:$C$72,2,FALSE)</f>
        <v>43.05097</v>
      </c>
      <c r="N1170">
        <f>VLOOKUP(L1170,Key!$A$1:$C$72,3,FALSE)</f>
        <v>-87.906440000000003</v>
      </c>
      <c r="O1170">
        <v>5</v>
      </c>
      <c r="P1170">
        <v>0</v>
      </c>
      <c r="Q1170">
        <v>0.8</v>
      </c>
      <c r="R1170">
        <v>0.7</v>
      </c>
      <c r="S1170">
        <v>30</v>
      </c>
      <c r="T1170">
        <f t="shared" si="170"/>
        <v>-1</v>
      </c>
      <c r="U1170" s="1">
        <v>42796</v>
      </c>
      <c r="V1170" s="3">
        <f t="shared" si="164"/>
        <v>42795</v>
      </c>
      <c r="W1170" s="4">
        <f t="shared" si="171"/>
        <v>42796</v>
      </c>
      <c r="X1170" s="1" t="str">
        <f t="shared" si="165"/>
        <v>Thursday</v>
      </c>
      <c r="Y1170" s="2">
        <v>0.71534722222222225</v>
      </c>
      <c r="Z1170" s="2">
        <f t="shared" si="166"/>
        <v>0.70833333333333326</v>
      </c>
      <c r="AA1170">
        <f>1</f>
        <v>1</v>
      </c>
      <c r="AB1170" s="1">
        <v>42796</v>
      </c>
      <c r="AC1170" s="3">
        <f t="shared" si="167"/>
        <v>42795</v>
      </c>
      <c r="AD1170" s="4">
        <f t="shared" si="172"/>
        <v>42796</v>
      </c>
      <c r="AE1170" s="1" t="str">
        <f t="shared" si="168"/>
        <v>Thursday</v>
      </c>
      <c r="AF1170" s="2">
        <v>0.71915509259259258</v>
      </c>
      <c r="AG1170" s="2">
        <f t="shared" si="169"/>
        <v>0.70833333333333326</v>
      </c>
      <c r="AH1170" t="s">
        <v>27</v>
      </c>
    </row>
    <row r="1171" spans="1:34" x14ac:dyDescent="0.25">
      <c r="A1171">
        <v>1102286</v>
      </c>
      <c r="B1171" t="s">
        <v>20</v>
      </c>
      <c r="C1171" t="s">
        <v>98</v>
      </c>
      <c r="D1171" t="s">
        <v>22</v>
      </c>
      <c r="E1171">
        <v>53717</v>
      </c>
      <c r="F1171" t="s">
        <v>23</v>
      </c>
      <c r="G1171" t="s">
        <v>91</v>
      </c>
      <c r="H1171">
        <v>5586</v>
      </c>
      <c r="I1171" t="s">
        <v>72</v>
      </c>
      <c r="J1171">
        <f>VLOOKUP(I1171,Key!$A$1:$C$72,2,FALSE)</f>
        <v>43.02948</v>
      </c>
      <c r="K1171">
        <f>VLOOKUP(I1171,Key!$A$1:$C$72,3,FALSE)</f>
        <v>-87.912819999999996</v>
      </c>
      <c r="L1171" t="s">
        <v>33</v>
      </c>
      <c r="M1171">
        <f>VLOOKUP(L1171,Key!$A$1:$C$72,2,FALSE)</f>
        <v>43.034619999999997</v>
      </c>
      <c r="N1171">
        <f>VLOOKUP(L1171,Key!$A$1:$C$72,3,FALSE)</f>
        <v>-87.917500000000004</v>
      </c>
      <c r="O1171">
        <v>10</v>
      </c>
      <c r="P1171">
        <v>0</v>
      </c>
      <c r="Q1171">
        <v>1.5</v>
      </c>
      <c r="R1171">
        <v>1.4</v>
      </c>
      <c r="S1171">
        <v>60</v>
      </c>
      <c r="T1171">
        <f t="shared" si="170"/>
        <v>-1</v>
      </c>
      <c r="U1171" s="1">
        <v>42796</v>
      </c>
      <c r="V1171" s="3">
        <f t="shared" si="164"/>
        <v>42795</v>
      </c>
      <c r="W1171" s="4">
        <f t="shared" si="171"/>
        <v>42796</v>
      </c>
      <c r="X1171" s="1" t="str">
        <f t="shared" si="165"/>
        <v>Thursday</v>
      </c>
      <c r="Y1171" s="2">
        <v>0.73971064814814813</v>
      </c>
      <c r="Z1171" s="2">
        <f t="shared" si="166"/>
        <v>0.75</v>
      </c>
      <c r="AA1171">
        <f>1</f>
        <v>1</v>
      </c>
      <c r="AB1171" s="1">
        <v>42796</v>
      </c>
      <c r="AC1171" s="3">
        <f t="shared" si="167"/>
        <v>42795</v>
      </c>
      <c r="AD1171" s="4">
        <f t="shared" si="172"/>
        <v>42796</v>
      </c>
      <c r="AE1171" s="1" t="str">
        <f t="shared" si="168"/>
        <v>Thursday</v>
      </c>
      <c r="AF1171" s="2">
        <v>0.74684027777777784</v>
      </c>
      <c r="AG1171" s="2">
        <f t="shared" si="169"/>
        <v>0.75</v>
      </c>
      <c r="AH1171" t="s">
        <v>27</v>
      </c>
    </row>
    <row r="1172" spans="1:34" x14ac:dyDescent="0.25">
      <c r="A1172">
        <v>1250902</v>
      </c>
      <c r="B1172" t="s">
        <v>20</v>
      </c>
      <c r="C1172" t="s">
        <v>21</v>
      </c>
      <c r="D1172" t="s">
        <v>22</v>
      </c>
      <c r="E1172">
        <v>53213</v>
      </c>
      <c r="F1172" t="s">
        <v>23</v>
      </c>
      <c r="G1172" t="s">
        <v>96</v>
      </c>
      <c r="H1172">
        <v>5435</v>
      </c>
      <c r="I1172" t="s">
        <v>81</v>
      </c>
      <c r="J1172">
        <f>VLOOKUP(I1172,Key!$A$1:$C$72,2,FALSE)</f>
        <v>43.06033</v>
      </c>
      <c r="K1172">
        <f>VLOOKUP(I1172,Key!$A$1:$C$72,3,FALSE)</f>
        <v>-87.89546</v>
      </c>
      <c r="L1172" t="s">
        <v>78</v>
      </c>
      <c r="M1172">
        <f>VLOOKUP(L1172,Key!$A$1:$C$72,2,FALSE)</f>
        <v>43.060250000000003</v>
      </c>
      <c r="N1172">
        <f>VLOOKUP(L1172,Key!$A$1:$C$72,3,FALSE)</f>
        <v>-87.892169999999993</v>
      </c>
      <c r="O1172">
        <v>5</v>
      </c>
      <c r="P1172">
        <v>0</v>
      </c>
      <c r="Q1172">
        <v>0.8</v>
      </c>
      <c r="R1172">
        <v>0.7</v>
      </c>
      <c r="S1172">
        <v>30</v>
      </c>
      <c r="T1172">
        <f t="shared" si="170"/>
        <v>-1</v>
      </c>
      <c r="U1172" s="1">
        <v>42796</v>
      </c>
      <c r="V1172" s="3">
        <f t="shared" si="164"/>
        <v>42795</v>
      </c>
      <c r="W1172" s="4">
        <f t="shared" si="171"/>
        <v>42796</v>
      </c>
      <c r="X1172" s="1" t="str">
        <f t="shared" si="165"/>
        <v>Thursday</v>
      </c>
      <c r="Y1172" s="2">
        <v>0.81980324074074085</v>
      </c>
      <c r="Z1172" s="2">
        <f t="shared" si="166"/>
        <v>0.83333333333333326</v>
      </c>
      <c r="AA1172">
        <f>1</f>
        <v>1</v>
      </c>
      <c r="AB1172" s="1">
        <v>42796</v>
      </c>
      <c r="AC1172" s="3">
        <f t="shared" si="167"/>
        <v>42795</v>
      </c>
      <c r="AD1172" s="4">
        <f t="shared" si="172"/>
        <v>42796</v>
      </c>
      <c r="AE1172" s="1" t="str">
        <f t="shared" si="168"/>
        <v>Thursday</v>
      </c>
      <c r="AF1172" s="2">
        <v>0.82332175925925932</v>
      </c>
      <c r="AG1172" s="2">
        <f t="shared" si="169"/>
        <v>0.83333333333333326</v>
      </c>
      <c r="AH1172" t="s">
        <v>27</v>
      </c>
    </row>
    <row r="1173" spans="1:34" x14ac:dyDescent="0.25">
      <c r="A1173">
        <v>1360169</v>
      </c>
      <c r="B1173" t="s">
        <v>20</v>
      </c>
      <c r="C1173" t="s">
        <v>105</v>
      </c>
      <c r="D1173" t="s">
        <v>22</v>
      </c>
      <c r="E1173">
        <v>53121</v>
      </c>
      <c r="F1173" t="s">
        <v>23</v>
      </c>
      <c r="G1173" t="s">
        <v>24</v>
      </c>
      <c r="H1173">
        <v>5435</v>
      </c>
      <c r="I1173" t="s">
        <v>78</v>
      </c>
      <c r="J1173">
        <f>VLOOKUP(I1173,Key!$A$1:$C$72,2,FALSE)</f>
        <v>43.060250000000003</v>
      </c>
      <c r="K1173">
        <f>VLOOKUP(I1173,Key!$A$1:$C$72,3,FALSE)</f>
        <v>-87.892169999999993</v>
      </c>
      <c r="L1173" t="s">
        <v>81</v>
      </c>
      <c r="M1173">
        <f>VLOOKUP(L1173,Key!$A$1:$C$72,2,FALSE)</f>
        <v>43.06033</v>
      </c>
      <c r="N1173">
        <f>VLOOKUP(L1173,Key!$A$1:$C$72,3,FALSE)</f>
        <v>-87.89546</v>
      </c>
      <c r="O1173">
        <v>1</v>
      </c>
      <c r="P1173">
        <v>0</v>
      </c>
      <c r="Q1173">
        <v>0.2</v>
      </c>
      <c r="R1173">
        <v>0.1</v>
      </c>
      <c r="S1173">
        <v>6</v>
      </c>
      <c r="T1173">
        <f t="shared" si="170"/>
        <v>-1</v>
      </c>
      <c r="U1173" s="1">
        <v>42796</v>
      </c>
      <c r="V1173" s="3">
        <f t="shared" si="164"/>
        <v>42795</v>
      </c>
      <c r="W1173" s="4">
        <f t="shared" si="171"/>
        <v>42796</v>
      </c>
      <c r="X1173" s="1" t="str">
        <f t="shared" si="165"/>
        <v>Thursday</v>
      </c>
      <c r="Y1173" s="2">
        <v>0.83351851851851855</v>
      </c>
      <c r="Z1173" s="2">
        <f t="shared" si="166"/>
        <v>0.83333333333333326</v>
      </c>
      <c r="AA1173">
        <f>1</f>
        <v>1</v>
      </c>
      <c r="AB1173" s="1">
        <v>42796</v>
      </c>
      <c r="AC1173" s="3">
        <f t="shared" si="167"/>
        <v>42795</v>
      </c>
      <c r="AD1173" s="4">
        <f t="shared" si="172"/>
        <v>42796</v>
      </c>
      <c r="AE1173" s="1" t="str">
        <f t="shared" si="168"/>
        <v>Thursday</v>
      </c>
      <c r="AF1173" s="2">
        <v>0.83451388888888889</v>
      </c>
      <c r="AG1173" s="2">
        <f t="shared" si="169"/>
        <v>0.83333333333333326</v>
      </c>
      <c r="AH1173" t="s">
        <v>27</v>
      </c>
    </row>
    <row r="1174" spans="1:34" x14ac:dyDescent="0.25">
      <c r="A1174">
        <v>558783</v>
      </c>
      <c r="B1174" t="s">
        <v>20</v>
      </c>
      <c r="C1174" t="s">
        <v>42</v>
      </c>
      <c r="D1174" t="s">
        <v>22</v>
      </c>
      <c r="E1174">
        <v>53066</v>
      </c>
      <c r="F1174" t="s">
        <v>23</v>
      </c>
      <c r="G1174" t="s">
        <v>24</v>
      </c>
      <c r="H1174">
        <v>11066</v>
      </c>
      <c r="I1174" t="s">
        <v>43</v>
      </c>
      <c r="J1174">
        <f>VLOOKUP(I1174,Key!$A$1:$C$72,2,FALSE)</f>
        <v>43.03886</v>
      </c>
      <c r="K1174">
        <f>VLOOKUP(I1174,Key!$A$1:$C$72,3,FALSE)</f>
        <v>-87.902720000000002</v>
      </c>
      <c r="L1174" t="s">
        <v>32</v>
      </c>
      <c r="M1174">
        <f>VLOOKUP(L1174,Key!$A$1:$C$72,2,FALSE)</f>
        <v>43.038719999999998</v>
      </c>
      <c r="N1174">
        <f>VLOOKUP(L1174,Key!$A$1:$C$72,3,FALSE)</f>
        <v>-87.905339999999995</v>
      </c>
      <c r="O1174">
        <v>1</v>
      </c>
      <c r="P1174">
        <v>0</v>
      </c>
      <c r="Q1174">
        <v>0.2</v>
      </c>
      <c r="R1174">
        <v>0.1</v>
      </c>
      <c r="S1174">
        <v>6</v>
      </c>
      <c r="T1174">
        <f t="shared" si="170"/>
        <v>-1</v>
      </c>
      <c r="U1174" s="1">
        <v>42796</v>
      </c>
      <c r="V1174" s="3">
        <f t="shared" si="164"/>
        <v>42795</v>
      </c>
      <c r="W1174" s="4">
        <f t="shared" si="171"/>
        <v>42796</v>
      </c>
      <c r="X1174" s="1" t="str">
        <f t="shared" si="165"/>
        <v>Thursday</v>
      </c>
      <c r="Y1174" s="2">
        <v>0.84402777777777782</v>
      </c>
      <c r="Z1174" s="2">
        <f t="shared" si="166"/>
        <v>0.83333333333333326</v>
      </c>
      <c r="AA1174">
        <f>1</f>
        <v>1</v>
      </c>
      <c r="AB1174" s="1">
        <v>42796</v>
      </c>
      <c r="AC1174" s="3">
        <f t="shared" si="167"/>
        <v>42795</v>
      </c>
      <c r="AD1174" s="4">
        <f t="shared" si="172"/>
        <v>42796</v>
      </c>
      <c r="AE1174" s="1" t="str">
        <f t="shared" si="168"/>
        <v>Thursday</v>
      </c>
      <c r="AF1174" s="2">
        <v>0.84497685185185178</v>
      </c>
      <c r="AG1174" s="2">
        <f t="shared" si="169"/>
        <v>0.83333333333333326</v>
      </c>
      <c r="AH1174" t="s">
        <v>27</v>
      </c>
    </row>
    <row r="1175" spans="1:34" x14ac:dyDescent="0.25">
      <c r="A1175">
        <v>1360169</v>
      </c>
      <c r="B1175" t="s">
        <v>20</v>
      </c>
      <c r="C1175" t="s">
        <v>105</v>
      </c>
      <c r="D1175" t="s">
        <v>22</v>
      </c>
      <c r="E1175">
        <v>53121</v>
      </c>
      <c r="F1175" t="s">
        <v>23</v>
      </c>
      <c r="G1175" t="s">
        <v>24</v>
      </c>
      <c r="H1175">
        <v>5435</v>
      </c>
      <c r="I1175" t="s">
        <v>81</v>
      </c>
      <c r="J1175">
        <f>VLOOKUP(I1175,Key!$A$1:$C$72,2,FALSE)</f>
        <v>43.06033</v>
      </c>
      <c r="K1175">
        <f>VLOOKUP(I1175,Key!$A$1:$C$72,3,FALSE)</f>
        <v>-87.89546</v>
      </c>
      <c r="L1175" t="s">
        <v>78</v>
      </c>
      <c r="M1175">
        <f>VLOOKUP(L1175,Key!$A$1:$C$72,2,FALSE)</f>
        <v>43.060250000000003</v>
      </c>
      <c r="N1175">
        <f>VLOOKUP(L1175,Key!$A$1:$C$72,3,FALSE)</f>
        <v>-87.892169999999993</v>
      </c>
      <c r="O1175">
        <v>1</v>
      </c>
      <c r="P1175">
        <v>0</v>
      </c>
      <c r="Q1175">
        <v>0.2</v>
      </c>
      <c r="R1175">
        <v>0.1</v>
      </c>
      <c r="S1175">
        <v>6</v>
      </c>
      <c r="T1175">
        <f t="shared" si="170"/>
        <v>-1</v>
      </c>
      <c r="U1175" s="1">
        <v>42797</v>
      </c>
      <c r="V1175" s="3">
        <f t="shared" si="164"/>
        <v>42795</v>
      </c>
      <c r="W1175" s="4">
        <f t="shared" si="171"/>
        <v>42797</v>
      </c>
      <c r="X1175" s="1" t="str">
        <f t="shared" si="165"/>
        <v>Friday</v>
      </c>
      <c r="Y1175" s="2">
        <v>3.9930555555555559E-2</v>
      </c>
      <c r="Z1175" s="2">
        <f t="shared" si="166"/>
        <v>4.1666666666666664E-2</v>
      </c>
      <c r="AA1175">
        <f>1</f>
        <v>1</v>
      </c>
      <c r="AB1175" s="1">
        <v>42797</v>
      </c>
      <c r="AC1175" s="3">
        <f t="shared" si="167"/>
        <v>42795</v>
      </c>
      <c r="AD1175" s="4">
        <f t="shared" si="172"/>
        <v>42797</v>
      </c>
      <c r="AE1175" s="1" t="str">
        <f t="shared" si="168"/>
        <v>Friday</v>
      </c>
      <c r="AF1175" s="2">
        <v>4.0671296296296296E-2</v>
      </c>
      <c r="AG1175" s="2">
        <f t="shared" si="169"/>
        <v>4.1666666666666664E-2</v>
      </c>
      <c r="AH1175" t="s">
        <v>27</v>
      </c>
    </row>
    <row r="1176" spans="1:34" x14ac:dyDescent="0.25">
      <c r="A1176">
        <v>1255543</v>
      </c>
      <c r="B1176" t="s">
        <v>20</v>
      </c>
      <c r="C1176" t="s">
        <v>113</v>
      </c>
      <c r="D1176" t="s">
        <v>22</v>
      </c>
      <c r="E1176">
        <v>53105</v>
      </c>
      <c r="F1176" t="s">
        <v>23</v>
      </c>
      <c r="G1176" t="s">
        <v>96</v>
      </c>
      <c r="H1176">
        <v>5430</v>
      </c>
      <c r="I1176" t="s">
        <v>81</v>
      </c>
      <c r="J1176">
        <f>VLOOKUP(I1176,Key!$A$1:$C$72,2,FALSE)</f>
        <v>43.06033</v>
      </c>
      <c r="K1176">
        <f>VLOOKUP(I1176,Key!$A$1:$C$72,3,FALSE)</f>
        <v>-87.89546</v>
      </c>
      <c r="L1176" t="s">
        <v>78</v>
      </c>
      <c r="M1176">
        <f>VLOOKUP(L1176,Key!$A$1:$C$72,2,FALSE)</f>
        <v>43.060250000000003</v>
      </c>
      <c r="N1176">
        <f>VLOOKUP(L1176,Key!$A$1:$C$72,3,FALSE)</f>
        <v>-87.892169999999993</v>
      </c>
      <c r="O1176">
        <v>1</v>
      </c>
      <c r="P1176">
        <v>0</v>
      </c>
      <c r="Q1176">
        <v>0.2</v>
      </c>
      <c r="R1176">
        <v>0.1</v>
      </c>
      <c r="S1176">
        <v>6</v>
      </c>
      <c r="T1176">
        <f t="shared" si="170"/>
        <v>-1</v>
      </c>
      <c r="U1176" s="1">
        <v>42797</v>
      </c>
      <c r="V1176" s="3">
        <f t="shared" si="164"/>
        <v>42795</v>
      </c>
      <c r="W1176" s="4">
        <f t="shared" si="171"/>
        <v>42797</v>
      </c>
      <c r="X1176" s="1" t="str">
        <f t="shared" si="165"/>
        <v>Friday</v>
      </c>
      <c r="Y1176" s="2">
        <v>0.61226851851851849</v>
      </c>
      <c r="Z1176" s="2">
        <f t="shared" si="166"/>
        <v>0.625</v>
      </c>
      <c r="AA1176">
        <f>1</f>
        <v>1</v>
      </c>
      <c r="AB1176" s="1">
        <v>42797</v>
      </c>
      <c r="AC1176" s="3">
        <f t="shared" si="167"/>
        <v>42795</v>
      </c>
      <c r="AD1176" s="4">
        <f t="shared" si="172"/>
        <v>42797</v>
      </c>
      <c r="AE1176" s="1" t="str">
        <f t="shared" si="168"/>
        <v>Friday</v>
      </c>
      <c r="AF1176" s="2">
        <v>0.61302083333333335</v>
      </c>
      <c r="AG1176" s="2">
        <f t="shared" si="169"/>
        <v>0.625</v>
      </c>
      <c r="AH1176" t="s">
        <v>27</v>
      </c>
    </row>
    <row r="1177" spans="1:34" x14ac:dyDescent="0.25">
      <c r="A1177">
        <v>1523390</v>
      </c>
      <c r="B1177" t="s">
        <v>20</v>
      </c>
      <c r="C1177" t="s">
        <v>28</v>
      </c>
      <c r="D1177" t="s">
        <v>22</v>
      </c>
      <c r="E1177">
        <v>53212</v>
      </c>
      <c r="F1177" t="s">
        <v>23</v>
      </c>
      <c r="G1177" t="s">
        <v>107</v>
      </c>
      <c r="H1177">
        <v>145</v>
      </c>
      <c r="I1177" t="s">
        <v>65</v>
      </c>
      <c r="J1177">
        <f>VLOOKUP(I1177,Key!$A$1:$C$72,2,FALSE)</f>
        <v>43.060786</v>
      </c>
      <c r="K1177">
        <f>VLOOKUP(I1177,Key!$A$1:$C$72,3,FALSE)</f>
        <v>-87.883825999999999</v>
      </c>
      <c r="L1177" t="s">
        <v>30</v>
      </c>
      <c r="M1177">
        <f>VLOOKUP(L1177,Key!$A$1:$C$72,2,FALSE)</f>
        <v>43.05847</v>
      </c>
      <c r="N1177">
        <f>VLOOKUP(L1177,Key!$A$1:$C$72,3,FALSE)</f>
        <v>-87.898079999999993</v>
      </c>
      <c r="O1177">
        <v>7</v>
      </c>
      <c r="P1177">
        <v>2</v>
      </c>
      <c r="Q1177">
        <v>1.1000000000000001</v>
      </c>
      <c r="R1177">
        <v>1</v>
      </c>
      <c r="S1177">
        <v>42</v>
      </c>
      <c r="T1177">
        <f t="shared" si="170"/>
        <v>-1</v>
      </c>
      <c r="U1177" s="1">
        <v>42795</v>
      </c>
      <c r="V1177" s="3">
        <f t="shared" si="164"/>
        <v>42795</v>
      </c>
      <c r="W1177" s="4">
        <f t="shared" si="171"/>
        <v>42795</v>
      </c>
      <c r="X1177" s="1" t="str">
        <f t="shared" si="165"/>
        <v>Wednesday</v>
      </c>
      <c r="Y1177" s="2">
        <v>5.1504629629629635E-3</v>
      </c>
      <c r="Z1177" s="2">
        <f t="shared" si="166"/>
        <v>0</v>
      </c>
      <c r="AA1177">
        <f>1</f>
        <v>1</v>
      </c>
      <c r="AB1177" s="1">
        <v>42795</v>
      </c>
      <c r="AC1177" s="3">
        <f t="shared" si="167"/>
        <v>42795</v>
      </c>
      <c r="AD1177" s="4">
        <f t="shared" si="172"/>
        <v>42795</v>
      </c>
      <c r="AE1177" s="1" t="str">
        <f t="shared" si="168"/>
        <v>Wednesday</v>
      </c>
      <c r="AF1177" s="2">
        <v>9.8611111111111104E-3</v>
      </c>
      <c r="AG1177" s="2">
        <f t="shared" si="169"/>
        <v>0</v>
      </c>
      <c r="AH1177" t="s">
        <v>27</v>
      </c>
    </row>
    <row r="1178" spans="1:34" x14ac:dyDescent="0.25">
      <c r="A1178">
        <v>993392</v>
      </c>
      <c r="B1178" t="s">
        <v>20</v>
      </c>
      <c r="C1178" t="s">
        <v>28</v>
      </c>
      <c r="D1178" t="s">
        <v>22</v>
      </c>
      <c r="E1178">
        <v>53211</v>
      </c>
      <c r="F1178" t="s">
        <v>23</v>
      </c>
      <c r="G1178" t="s">
        <v>24</v>
      </c>
      <c r="H1178">
        <v>99</v>
      </c>
      <c r="I1178" t="s">
        <v>77</v>
      </c>
      <c r="J1178">
        <f>VLOOKUP(I1178,Key!$A$1:$C$72,2,FALSE)</f>
        <v>43.074655999999997</v>
      </c>
      <c r="K1178">
        <f>VLOOKUP(I1178,Key!$A$1:$C$72,3,FALSE)</f>
        <v>-87.889011999999994</v>
      </c>
      <c r="L1178" t="s">
        <v>63</v>
      </c>
      <c r="M1178">
        <f>VLOOKUP(L1178,Key!$A$1:$C$72,2,FALSE)</f>
        <v>43.078530000000001</v>
      </c>
      <c r="N1178">
        <f>VLOOKUP(L1178,Key!$A$1:$C$72,3,FALSE)</f>
        <v>-87.882620000000003</v>
      </c>
      <c r="O1178">
        <v>6</v>
      </c>
      <c r="P1178">
        <v>0</v>
      </c>
      <c r="Q1178">
        <v>0.9</v>
      </c>
      <c r="R1178">
        <v>0.9</v>
      </c>
      <c r="S1178">
        <v>36</v>
      </c>
      <c r="T1178">
        <f t="shared" si="170"/>
        <v>-1</v>
      </c>
      <c r="U1178" s="1">
        <v>42797</v>
      </c>
      <c r="V1178" s="3">
        <f t="shared" si="164"/>
        <v>42795</v>
      </c>
      <c r="W1178" s="4">
        <f t="shared" si="171"/>
        <v>42797</v>
      </c>
      <c r="X1178" s="1" t="str">
        <f t="shared" si="165"/>
        <v>Friday</v>
      </c>
      <c r="Y1178" s="2">
        <v>0.66262731481481485</v>
      </c>
      <c r="Z1178" s="2">
        <f t="shared" si="166"/>
        <v>0.66666666666666663</v>
      </c>
      <c r="AA1178">
        <f>1</f>
        <v>1</v>
      </c>
      <c r="AB1178" s="1">
        <v>42797</v>
      </c>
      <c r="AC1178" s="3">
        <f t="shared" si="167"/>
        <v>42795</v>
      </c>
      <c r="AD1178" s="4">
        <f t="shared" si="172"/>
        <v>42797</v>
      </c>
      <c r="AE1178" s="1" t="str">
        <f t="shared" si="168"/>
        <v>Friday</v>
      </c>
      <c r="AF1178" s="2">
        <v>0.66677083333333342</v>
      </c>
      <c r="AG1178" s="2">
        <f t="shared" si="169"/>
        <v>0.66666666666666663</v>
      </c>
      <c r="AH1178" t="s">
        <v>27</v>
      </c>
    </row>
    <row r="1179" spans="1:34" x14ac:dyDescent="0.25">
      <c r="A1179">
        <v>1425087</v>
      </c>
      <c r="B1179" t="s">
        <v>20</v>
      </c>
      <c r="C1179" t="s">
        <v>95</v>
      </c>
      <c r="D1179" t="s">
        <v>22</v>
      </c>
      <c r="E1179">
        <v>53212</v>
      </c>
      <c r="F1179" t="s">
        <v>23</v>
      </c>
      <c r="G1179" t="s">
        <v>24</v>
      </c>
      <c r="H1179">
        <v>45</v>
      </c>
      <c r="I1179" t="s">
        <v>81</v>
      </c>
      <c r="J1179">
        <f>VLOOKUP(I1179,Key!$A$1:$C$72,2,FALSE)</f>
        <v>43.06033</v>
      </c>
      <c r="K1179">
        <f>VLOOKUP(I1179,Key!$A$1:$C$72,3,FALSE)</f>
        <v>-87.89546</v>
      </c>
      <c r="L1179" t="s">
        <v>39</v>
      </c>
      <c r="M1179">
        <f>VLOOKUP(L1179,Key!$A$1:$C$72,2,FALSE)</f>
        <v>43.03913</v>
      </c>
      <c r="N1179">
        <f>VLOOKUP(L1179,Key!$A$1:$C$72,3,FALSE)</f>
        <v>-87.916150000000002</v>
      </c>
      <c r="O1179">
        <v>14</v>
      </c>
      <c r="P1179">
        <v>0</v>
      </c>
      <c r="Q1179">
        <v>2.1</v>
      </c>
      <c r="R1179">
        <v>2</v>
      </c>
      <c r="S1179">
        <v>84</v>
      </c>
      <c r="T1179">
        <f t="shared" si="170"/>
        <v>-1</v>
      </c>
      <c r="U1179" s="1">
        <v>42797</v>
      </c>
      <c r="V1179" s="3">
        <f t="shared" si="164"/>
        <v>42795</v>
      </c>
      <c r="W1179" s="4">
        <f t="shared" si="171"/>
        <v>42797</v>
      </c>
      <c r="X1179" s="1" t="str">
        <f t="shared" si="165"/>
        <v>Friday</v>
      </c>
      <c r="Y1179" s="2">
        <v>0.68715277777777783</v>
      </c>
      <c r="Z1179" s="2">
        <f t="shared" si="166"/>
        <v>0.66666666666666663</v>
      </c>
      <c r="AA1179">
        <f>1</f>
        <v>1</v>
      </c>
      <c r="AB1179" s="1">
        <v>42797</v>
      </c>
      <c r="AC1179" s="3">
        <f t="shared" si="167"/>
        <v>42795</v>
      </c>
      <c r="AD1179" s="4">
        <f t="shared" si="172"/>
        <v>42797</v>
      </c>
      <c r="AE1179" s="1" t="str">
        <f t="shared" si="168"/>
        <v>Friday</v>
      </c>
      <c r="AF1179" s="2">
        <v>0.69686342592592598</v>
      </c>
      <c r="AG1179" s="2">
        <f t="shared" si="169"/>
        <v>0.70833333333333326</v>
      </c>
      <c r="AH1179" t="s">
        <v>27</v>
      </c>
    </row>
    <row r="1180" spans="1:34" x14ac:dyDescent="0.25">
      <c r="A1180">
        <v>1378733</v>
      </c>
      <c r="B1180" t="s">
        <v>20</v>
      </c>
      <c r="C1180" t="s">
        <v>108</v>
      </c>
      <c r="D1180" t="s">
        <v>22</v>
      </c>
      <c r="E1180">
        <v>54915</v>
      </c>
      <c r="F1180" t="s">
        <v>23</v>
      </c>
      <c r="G1180" t="s">
        <v>24</v>
      </c>
      <c r="H1180">
        <v>5429</v>
      </c>
      <c r="I1180" t="s">
        <v>81</v>
      </c>
      <c r="J1180">
        <f>VLOOKUP(I1180,Key!$A$1:$C$72,2,FALSE)</f>
        <v>43.06033</v>
      </c>
      <c r="K1180">
        <f>VLOOKUP(I1180,Key!$A$1:$C$72,3,FALSE)</f>
        <v>-87.89546</v>
      </c>
      <c r="L1180" t="s">
        <v>67</v>
      </c>
      <c r="M1180">
        <f>VLOOKUP(L1180,Key!$A$1:$C$72,2,FALSE)</f>
        <v>43.074890000000003</v>
      </c>
      <c r="N1180">
        <f>VLOOKUP(L1180,Key!$A$1:$C$72,3,FALSE)</f>
        <v>-87.882810000000006</v>
      </c>
      <c r="O1180">
        <v>13</v>
      </c>
      <c r="P1180">
        <v>0</v>
      </c>
      <c r="Q1180">
        <v>2</v>
      </c>
      <c r="R1180">
        <v>1.9</v>
      </c>
      <c r="S1180">
        <v>78</v>
      </c>
      <c r="T1180">
        <f t="shared" si="170"/>
        <v>-1</v>
      </c>
      <c r="U1180" s="1">
        <v>42798</v>
      </c>
      <c r="V1180" s="3">
        <f t="shared" si="164"/>
        <v>42795</v>
      </c>
      <c r="W1180" s="4">
        <f t="shared" si="171"/>
        <v>42798</v>
      </c>
      <c r="X1180" s="1" t="str">
        <f t="shared" si="165"/>
        <v>Saturday</v>
      </c>
      <c r="Y1180" s="2">
        <v>0.4457638888888889</v>
      </c>
      <c r="Z1180" s="2">
        <f t="shared" si="166"/>
        <v>0.45833333333333331</v>
      </c>
      <c r="AA1180">
        <f>1</f>
        <v>1</v>
      </c>
      <c r="AB1180" s="1">
        <v>42798</v>
      </c>
      <c r="AC1180" s="3">
        <f t="shared" si="167"/>
        <v>42795</v>
      </c>
      <c r="AD1180" s="4">
        <f t="shared" si="172"/>
        <v>42798</v>
      </c>
      <c r="AE1180" s="1" t="str">
        <f t="shared" si="168"/>
        <v>Saturday</v>
      </c>
      <c r="AF1180" s="2">
        <v>0.45480324074074074</v>
      </c>
      <c r="AG1180" s="2">
        <f t="shared" si="169"/>
        <v>0.45833333333333331</v>
      </c>
      <c r="AH1180" t="s">
        <v>27</v>
      </c>
    </row>
    <row r="1181" spans="1:34" x14ac:dyDescent="0.25">
      <c r="A1181">
        <v>1135547</v>
      </c>
      <c r="B1181" t="s">
        <v>20</v>
      </c>
      <c r="C1181" t="s">
        <v>28</v>
      </c>
      <c r="D1181" t="s">
        <v>22</v>
      </c>
      <c r="E1181">
        <v>53202</v>
      </c>
      <c r="F1181" t="s">
        <v>23</v>
      </c>
      <c r="G1181" t="s">
        <v>24</v>
      </c>
      <c r="H1181">
        <v>5</v>
      </c>
      <c r="I1181" t="s">
        <v>41</v>
      </c>
      <c r="J1181">
        <f>VLOOKUP(I1181,Key!$A$1:$C$72,2,FALSE)</f>
        <v>43.04824</v>
      </c>
      <c r="K1181">
        <f>VLOOKUP(I1181,Key!$A$1:$C$72,3,FALSE)</f>
        <v>-87.904970000000006</v>
      </c>
      <c r="L1181" t="s">
        <v>48</v>
      </c>
      <c r="M1181">
        <f>VLOOKUP(L1181,Key!$A$1:$C$72,2,FALSE)</f>
        <v>43.05097</v>
      </c>
      <c r="N1181">
        <f>VLOOKUP(L1181,Key!$A$1:$C$72,3,FALSE)</f>
        <v>-87.906440000000003</v>
      </c>
      <c r="O1181">
        <v>40</v>
      </c>
      <c r="P1181">
        <v>0</v>
      </c>
      <c r="Q1181">
        <v>6</v>
      </c>
      <c r="R1181">
        <v>5.7</v>
      </c>
      <c r="S1181">
        <v>240</v>
      </c>
      <c r="T1181">
        <f t="shared" si="170"/>
        <v>-1</v>
      </c>
      <c r="U1181" s="1">
        <v>42798</v>
      </c>
      <c r="V1181" s="3">
        <f t="shared" si="164"/>
        <v>42795</v>
      </c>
      <c r="W1181" s="4">
        <f t="shared" si="171"/>
        <v>42798</v>
      </c>
      <c r="X1181" s="1" t="str">
        <f t="shared" si="165"/>
        <v>Saturday</v>
      </c>
      <c r="Y1181" s="2">
        <v>0.55975694444444446</v>
      </c>
      <c r="Z1181" s="2">
        <f t="shared" si="166"/>
        <v>0.54166666666666663</v>
      </c>
      <c r="AA1181">
        <f>1</f>
        <v>1</v>
      </c>
      <c r="AB1181" s="1">
        <v>42798</v>
      </c>
      <c r="AC1181" s="3">
        <f t="shared" si="167"/>
        <v>42795</v>
      </c>
      <c r="AD1181" s="4">
        <f t="shared" si="172"/>
        <v>42798</v>
      </c>
      <c r="AE1181" s="1" t="str">
        <f t="shared" si="168"/>
        <v>Saturday</v>
      </c>
      <c r="AF1181" s="2">
        <v>0.58795138888888887</v>
      </c>
      <c r="AG1181" s="2">
        <f t="shared" si="169"/>
        <v>0.58333333333333326</v>
      </c>
      <c r="AH1181" t="s">
        <v>27</v>
      </c>
    </row>
    <row r="1182" spans="1:34" x14ac:dyDescent="0.25">
      <c r="A1182">
        <v>1474966</v>
      </c>
      <c r="B1182" t="s">
        <v>20</v>
      </c>
      <c r="C1182" t="s">
        <v>28</v>
      </c>
      <c r="D1182" t="s">
        <v>22</v>
      </c>
      <c r="E1182">
        <v>53202</v>
      </c>
      <c r="F1182" t="s">
        <v>23</v>
      </c>
      <c r="G1182" t="s">
        <v>24</v>
      </c>
      <c r="H1182">
        <v>5505</v>
      </c>
      <c r="I1182" t="s">
        <v>44</v>
      </c>
      <c r="J1182">
        <f>VLOOKUP(I1182,Key!$A$1:$C$72,2,FALSE)</f>
        <v>43.045712999999999</v>
      </c>
      <c r="K1182">
        <f>VLOOKUP(I1182,Key!$A$1:$C$72,3,FALSE)</f>
        <v>-87.899756999999994</v>
      </c>
      <c r="L1182" t="s">
        <v>48</v>
      </c>
      <c r="M1182">
        <f>VLOOKUP(L1182,Key!$A$1:$C$72,2,FALSE)</f>
        <v>43.05097</v>
      </c>
      <c r="N1182">
        <f>VLOOKUP(L1182,Key!$A$1:$C$72,3,FALSE)</f>
        <v>-87.906440000000003</v>
      </c>
      <c r="O1182">
        <v>7</v>
      </c>
      <c r="P1182">
        <v>0</v>
      </c>
      <c r="Q1182">
        <v>1.1000000000000001</v>
      </c>
      <c r="R1182">
        <v>1</v>
      </c>
      <c r="S1182">
        <v>42</v>
      </c>
      <c r="T1182">
        <f t="shared" si="170"/>
        <v>-1</v>
      </c>
      <c r="U1182" s="1">
        <v>42798</v>
      </c>
      <c r="V1182" s="3">
        <f t="shared" si="164"/>
        <v>42795</v>
      </c>
      <c r="W1182" s="4">
        <f t="shared" si="171"/>
        <v>42798</v>
      </c>
      <c r="X1182" s="1" t="str">
        <f t="shared" si="165"/>
        <v>Saturday</v>
      </c>
      <c r="Y1182" s="2">
        <v>0.69903935185185195</v>
      </c>
      <c r="Z1182" s="2">
        <f t="shared" si="166"/>
        <v>0.70833333333333326</v>
      </c>
      <c r="AA1182">
        <f>1</f>
        <v>1</v>
      </c>
      <c r="AB1182" s="1">
        <v>42798</v>
      </c>
      <c r="AC1182" s="3">
        <f t="shared" si="167"/>
        <v>42795</v>
      </c>
      <c r="AD1182" s="4">
        <f t="shared" si="172"/>
        <v>42798</v>
      </c>
      <c r="AE1182" s="1" t="str">
        <f t="shared" si="168"/>
        <v>Saturday</v>
      </c>
      <c r="AF1182" s="2">
        <v>0.70365740740740745</v>
      </c>
      <c r="AG1182" s="2">
        <f t="shared" si="169"/>
        <v>0.70833333333333326</v>
      </c>
      <c r="AH1182" t="s">
        <v>27</v>
      </c>
    </row>
    <row r="1183" spans="1:34" x14ac:dyDescent="0.25">
      <c r="A1183">
        <v>1369145</v>
      </c>
      <c r="B1183" t="s">
        <v>20</v>
      </c>
      <c r="C1183" t="s">
        <v>28</v>
      </c>
      <c r="D1183" t="s">
        <v>22</v>
      </c>
      <c r="E1183">
        <v>53211</v>
      </c>
      <c r="F1183" t="s">
        <v>23</v>
      </c>
      <c r="G1183" t="s">
        <v>24</v>
      </c>
      <c r="H1183">
        <v>9</v>
      </c>
      <c r="I1183" t="s">
        <v>65</v>
      </c>
      <c r="J1183">
        <f>VLOOKUP(I1183,Key!$A$1:$C$72,2,FALSE)</f>
        <v>43.060786</v>
      </c>
      <c r="K1183">
        <f>VLOOKUP(I1183,Key!$A$1:$C$72,3,FALSE)</f>
        <v>-87.883825999999999</v>
      </c>
      <c r="L1183" t="s">
        <v>78</v>
      </c>
      <c r="M1183">
        <f>VLOOKUP(L1183,Key!$A$1:$C$72,2,FALSE)</f>
        <v>43.060250000000003</v>
      </c>
      <c r="N1183">
        <f>VLOOKUP(L1183,Key!$A$1:$C$72,3,FALSE)</f>
        <v>-87.892169999999993</v>
      </c>
      <c r="O1183">
        <v>4</v>
      </c>
      <c r="P1183">
        <v>0</v>
      </c>
      <c r="Q1183">
        <v>0.6</v>
      </c>
      <c r="R1183">
        <v>0.6</v>
      </c>
      <c r="S1183">
        <v>24</v>
      </c>
      <c r="T1183">
        <f t="shared" si="170"/>
        <v>-1</v>
      </c>
      <c r="U1183" s="1">
        <v>42798</v>
      </c>
      <c r="V1183" s="3">
        <f t="shared" si="164"/>
        <v>42795</v>
      </c>
      <c r="W1183" s="4">
        <f t="shared" si="171"/>
        <v>42798</v>
      </c>
      <c r="X1183" s="1" t="str">
        <f t="shared" si="165"/>
        <v>Saturday</v>
      </c>
      <c r="Y1183" s="2">
        <v>0.74253472222222217</v>
      </c>
      <c r="Z1183" s="2">
        <f t="shared" si="166"/>
        <v>0.75</v>
      </c>
      <c r="AA1183">
        <f>1</f>
        <v>1</v>
      </c>
      <c r="AB1183" s="1">
        <v>42798</v>
      </c>
      <c r="AC1183" s="3">
        <f t="shared" si="167"/>
        <v>42795</v>
      </c>
      <c r="AD1183" s="4">
        <f t="shared" si="172"/>
        <v>42798</v>
      </c>
      <c r="AE1183" s="1" t="str">
        <f t="shared" si="168"/>
        <v>Saturday</v>
      </c>
      <c r="AF1183" s="2">
        <v>0.74570601851851848</v>
      </c>
      <c r="AG1183" s="2">
        <f t="shared" si="169"/>
        <v>0.75</v>
      </c>
      <c r="AH1183" t="s">
        <v>27</v>
      </c>
    </row>
    <row r="1184" spans="1:34" x14ac:dyDescent="0.25">
      <c r="A1184">
        <v>1247298</v>
      </c>
      <c r="B1184" t="s">
        <v>20</v>
      </c>
      <c r="C1184" t="s">
        <v>164</v>
      </c>
      <c r="D1184" t="s">
        <v>46</v>
      </c>
      <c r="E1184">
        <v>60565</v>
      </c>
      <c r="F1184" t="s">
        <v>23</v>
      </c>
      <c r="G1184" t="s">
        <v>96</v>
      </c>
      <c r="H1184">
        <v>338</v>
      </c>
      <c r="I1184" t="s">
        <v>78</v>
      </c>
      <c r="J1184">
        <f>VLOOKUP(I1184,Key!$A$1:$C$72,2,FALSE)</f>
        <v>43.060250000000003</v>
      </c>
      <c r="K1184">
        <f>VLOOKUP(I1184,Key!$A$1:$C$72,3,FALSE)</f>
        <v>-87.892169999999993</v>
      </c>
      <c r="L1184" t="s">
        <v>81</v>
      </c>
      <c r="M1184">
        <f>VLOOKUP(L1184,Key!$A$1:$C$72,2,FALSE)</f>
        <v>43.06033</v>
      </c>
      <c r="N1184">
        <f>VLOOKUP(L1184,Key!$A$1:$C$72,3,FALSE)</f>
        <v>-87.89546</v>
      </c>
      <c r="O1184">
        <v>2</v>
      </c>
      <c r="P1184">
        <v>0</v>
      </c>
      <c r="Q1184">
        <v>0.3</v>
      </c>
      <c r="R1184">
        <v>0.3</v>
      </c>
      <c r="S1184">
        <v>12</v>
      </c>
      <c r="T1184">
        <f t="shared" si="170"/>
        <v>-1</v>
      </c>
      <c r="U1184" s="1">
        <v>42798</v>
      </c>
      <c r="V1184" s="3">
        <f t="shared" si="164"/>
        <v>42795</v>
      </c>
      <c r="W1184" s="4">
        <f t="shared" si="171"/>
        <v>42798</v>
      </c>
      <c r="X1184" s="1" t="str">
        <f t="shared" si="165"/>
        <v>Saturday</v>
      </c>
      <c r="Y1184" s="2">
        <v>0.91313657407407411</v>
      </c>
      <c r="Z1184" s="2">
        <f t="shared" si="166"/>
        <v>0.91666666666666663</v>
      </c>
      <c r="AA1184">
        <f>1</f>
        <v>1</v>
      </c>
      <c r="AB1184" s="1">
        <v>42798</v>
      </c>
      <c r="AC1184" s="3">
        <f t="shared" si="167"/>
        <v>42795</v>
      </c>
      <c r="AD1184" s="4">
        <f t="shared" si="172"/>
        <v>42798</v>
      </c>
      <c r="AE1184" s="1" t="str">
        <f t="shared" si="168"/>
        <v>Saturday</v>
      </c>
      <c r="AF1184" s="2">
        <v>0.91399305555555566</v>
      </c>
      <c r="AG1184" s="2">
        <f t="shared" si="169"/>
        <v>0.91666666666666663</v>
      </c>
      <c r="AH1184" t="s">
        <v>27</v>
      </c>
    </row>
    <row r="1185" spans="1:34" x14ac:dyDescent="0.25">
      <c r="A1185">
        <v>1372138</v>
      </c>
      <c r="B1185" t="s">
        <v>20</v>
      </c>
      <c r="C1185" t="s">
        <v>120</v>
      </c>
      <c r="D1185" t="s">
        <v>46</v>
      </c>
      <c r="E1185">
        <v>60189</v>
      </c>
      <c r="F1185" t="s">
        <v>23</v>
      </c>
      <c r="G1185" t="s">
        <v>24</v>
      </c>
      <c r="H1185">
        <v>11077</v>
      </c>
      <c r="I1185" t="s">
        <v>81</v>
      </c>
      <c r="J1185">
        <f>VLOOKUP(I1185,Key!$A$1:$C$72,2,FALSE)</f>
        <v>43.06033</v>
      </c>
      <c r="K1185">
        <f>VLOOKUP(I1185,Key!$A$1:$C$72,3,FALSE)</f>
        <v>-87.89546</v>
      </c>
      <c r="L1185" t="s">
        <v>78</v>
      </c>
      <c r="M1185">
        <f>VLOOKUP(L1185,Key!$A$1:$C$72,2,FALSE)</f>
        <v>43.060250000000003</v>
      </c>
      <c r="N1185">
        <f>VLOOKUP(L1185,Key!$A$1:$C$72,3,FALSE)</f>
        <v>-87.892169999999993</v>
      </c>
      <c r="O1185">
        <v>1</v>
      </c>
      <c r="P1185">
        <v>0</v>
      </c>
      <c r="Q1185">
        <v>0.2</v>
      </c>
      <c r="R1185">
        <v>0.1</v>
      </c>
      <c r="S1185">
        <v>6</v>
      </c>
      <c r="T1185">
        <f t="shared" si="170"/>
        <v>-1</v>
      </c>
      <c r="U1185" s="1">
        <v>42798</v>
      </c>
      <c r="V1185" s="3">
        <f t="shared" si="164"/>
        <v>42795</v>
      </c>
      <c r="W1185" s="4">
        <f t="shared" si="171"/>
        <v>42798</v>
      </c>
      <c r="X1185" s="1" t="str">
        <f t="shared" si="165"/>
        <v>Saturday</v>
      </c>
      <c r="Y1185" s="2">
        <v>0.9877893518518519</v>
      </c>
      <c r="Z1185" s="2">
        <f t="shared" si="166"/>
        <v>1</v>
      </c>
      <c r="AA1185">
        <f>1</f>
        <v>1</v>
      </c>
      <c r="AB1185" s="1">
        <v>42798</v>
      </c>
      <c r="AC1185" s="3">
        <f t="shared" si="167"/>
        <v>42795</v>
      </c>
      <c r="AD1185" s="4">
        <f t="shared" si="172"/>
        <v>42798</v>
      </c>
      <c r="AE1185" s="1" t="str">
        <f t="shared" si="168"/>
        <v>Saturday</v>
      </c>
      <c r="AF1185" s="2">
        <v>0.98848379629629635</v>
      </c>
      <c r="AG1185" s="2">
        <f t="shared" si="169"/>
        <v>1</v>
      </c>
      <c r="AH1185" t="s">
        <v>27</v>
      </c>
    </row>
    <row r="1186" spans="1:34" x14ac:dyDescent="0.25">
      <c r="A1186">
        <v>1179920</v>
      </c>
      <c r="B1186" t="s">
        <v>20</v>
      </c>
      <c r="C1186" t="s">
        <v>103</v>
      </c>
      <c r="D1186" t="s">
        <v>46</v>
      </c>
      <c r="E1186">
        <v>60007</v>
      </c>
      <c r="F1186" t="s">
        <v>23</v>
      </c>
      <c r="G1186" t="s">
        <v>96</v>
      </c>
      <c r="H1186">
        <v>6</v>
      </c>
      <c r="I1186" t="s">
        <v>67</v>
      </c>
      <c r="J1186">
        <f>VLOOKUP(I1186,Key!$A$1:$C$72,2,FALSE)</f>
        <v>43.074890000000003</v>
      </c>
      <c r="K1186">
        <f>VLOOKUP(I1186,Key!$A$1:$C$72,3,FALSE)</f>
        <v>-87.882810000000006</v>
      </c>
      <c r="L1186" t="s">
        <v>63</v>
      </c>
      <c r="M1186">
        <f>VLOOKUP(L1186,Key!$A$1:$C$72,2,FALSE)</f>
        <v>43.078530000000001</v>
      </c>
      <c r="N1186">
        <f>VLOOKUP(L1186,Key!$A$1:$C$72,3,FALSE)</f>
        <v>-87.882620000000003</v>
      </c>
      <c r="O1186">
        <v>3</v>
      </c>
      <c r="P1186">
        <v>0</v>
      </c>
      <c r="Q1186">
        <v>0.5</v>
      </c>
      <c r="R1186">
        <v>0.4</v>
      </c>
      <c r="S1186">
        <v>18</v>
      </c>
      <c r="T1186">
        <f t="shared" si="170"/>
        <v>-1</v>
      </c>
      <c r="U1186" s="1">
        <v>42799</v>
      </c>
      <c r="V1186" s="3">
        <f t="shared" si="164"/>
        <v>42795</v>
      </c>
      <c r="W1186" s="4">
        <f t="shared" si="171"/>
        <v>42799</v>
      </c>
      <c r="X1186" s="1" t="str">
        <f t="shared" si="165"/>
        <v>Sunday</v>
      </c>
      <c r="Y1186" s="2">
        <v>0.333125</v>
      </c>
      <c r="Z1186" s="2">
        <f t="shared" si="166"/>
        <v>0.33333333333333331</v>
      </c>
      <c r="AA1186">
        <f>1</f>
        <v>1</v>
      </c>
      <c r="AB1186" s="1">
        <v>42799</v>
      </c>
      <c r="AC1186" s="3">
        <f t="shared" si="167"/>
        <v>42795</v>
      </c>
      <c r="AD1186" s="4">
        <f t="shared" si="172"/>
        <v>42799</v>
      </c>
      <c r="AE1186" s="1" t="str">
        <f t="shared" si="168"/>
        <v>Sunday</v>
      </c>
      <c r="AF1186" s="2">
        <v>0.33490740740740743</v>
      </c>
      <c r="AG1186" s="2">
        <f t="shared" si="169"/>
        <v>0.33333333333333331</v>
      </c>
      <c r="AH1186" t="s">
        <v>27</v>
      </c>
    </row>
    <row r="1187" spans="1:34" x14ac:dyDescent="0.25">
      <c r="A1187">
        <v>1337116</v>
      </c>
      <c r="B1187" t="s">
        <v>20</v>
      </c>
      <c r="C1187" t="s">
        <v>28</v>
      </c>
      <c r="D1187" t="s">
        <v>22</v>
      </c>
      <c r="E1187">
        <v>53211</v>
      </c>
      <c r="F1187" t="s">
        <v>23</v>
      </c>
      <c r="G1187" t="s">
        <v>24</v>
      </c>
      <c r="H1187">
        <v>5446</v>
      </c>
      <c r="I1187" t="s">
        <v>78</v>
      </c>
      <c r="J1187">
        <f>VLOOKUP(I1187,Key!$A$1:$C$72,2,FALSE)</f>
        <v>43.060250000000003</v>
      </c>
      <c r="K1187">
        <f>VLOOKUP(I1187,Key!$A$1:$C$72,3,FALSE)</f>
        <v>-87.892169999999993</v>
      </c>
      <c r="L1187" t="s">
        <v>92</v>
      </c>
      <c r="M1187">
        <f>VLOOKUP(L1187,Key!$A$1:$C$72,2,FALSE)</f>
        <v>43.069021999999997</v>
      </c>
      <c r="N1187">
        <f>VLOOKUP(L1187,Key!$A$1:$C$72,3,FALSE)</f>
        <v>-87.887940999999998</v>
      </c>
      <c r="O1187">
        <v>5</v>
      </c>
      <c r="P1187">
        <v>0</v>
      </c>
      <c r="Q1187">
        <v>0.8</v>
      </c>
      <c r="R1187">
        <v>0.7</v>
      </c>
      <c r="S1187">
        <v>30</v>
      </c>
      <c r="T1187">
        <f t="shared" si="170"/>
        <v>-1</v>
      </c>
      <c r="U1187" s="1">
        <v>42799</v>
      </c>
      <c r="V1187" s="3">
        <f t="shared" si="164"/>
        <v>42795</v>
      </c>
      <c r="W1187" s="4">
        <f t="shared" si="171"/>
        <v>42799</v>
      </c>
      <c r="X1187" s="1" t="str">
        <f t="shared" si="165"/>
        <v>Sunday</v>
      </c>
      <c r="Y1187" s="2">
        <v>0.41237268518518522</v>
      </c>
      <c r="Z1187" s="2">
        <f t="shared" si="166"/>
        <v>0.41666666666666663</v>
      </c>
      <c r="AA1187">
        <f>1</f>
        <v>1</v>
      </c>
      <c r="AB1187" s="1">
        <v>42799</v>
      </c>
      <c r="AC1187" s="3">
        <f t="shared" si="167"/>
        <v>42795</v>
      </c>
      <c r="AD1187" s="4">
        <f t="shared" si="172"/>
        <v>42799</v>
      </c>
      <c r="AE1187" s="1" t="str">
        <f t="shared" si="168"/>
        <v>Sunday</v>
      </c>
      <c r="AF1187" s="2">
        <v>0.41583333333333333</v>
      </c>
      <c r="AG1187" s="2">
        <f t="shared" si="169"/>
        <v>0.41666666666666663</v>
      </c>
      <c r="AH1187" t="s">
        <v>27</v>
      </c>
    </row>
    <row r="1188" spans="1:34" x14ac:dyDescent="0.25">
      <c r="A1188">
        <v>1527212</v>
      </c>
      <c r="B1188" t="s">
        <v>20</v>
      </c>
      <c r="C1188" t="s">
        <v>28</v>
      </c>
      <c r="D1188" t="s">
        <v>22</v>
      </c>
      <c r="E1188">
        <v>53202</v>
      </c>
      <c r="F1188" t="s">
        <v>23</v>
      </c>
      <c r="G1188" t="s">
        <v>24</v>
      </c>
      <c r="H1188">
        <v>5477</v>
      </c>
      <c r="I1188" t="s">
        <v>61</v>
      </c>
      <c r="J1188">
        <f>VLOOKUP(I1188,Key!$A$1:$C$72,2,FALSE)</f>
        <v>43.058619999999998</v>
      </c>
      <c r="K1188">
        <f>VLOOKUP(I1188,Key!$A$1:$C$72,3,FALSE)</f>
        <v>-87.885319999999993</v>
      </c>
      <c r="L1188" t="s">
        <v>70</v>
      </c>
      <c r="M1188">
        <f>VLOOKUP(L1188,Key!$A$1:$C$72,2,FALSE)</f>
        <v>43.053040000000003</v>
      </c>
      <c r="N1188">
        <f>VLOOKUP(L1188,Key!$A$1:$C$72,3,FALSE)</f>
        <v>-87.897660000000002</v>
      </c>
      <c r="O1188">
        <v>11</v>
      </c>
      <c r="P1188">
        <v>0</v>
      </c>
      <c r="Q1188">
        <v>1.7</v>
      </c>
      <c r="R1188">
        <v>1.6</v>
      </c>
      <c r="S1188">
        <v>66</v>
      </c>
      <c r="T1188">
        <f t="shared" si="170"/>
        <v>-1</v>
      </c>
      <c r="U1188" s="1">
        <v>42799</v>
      </c>
      <c r="V1188" s="3">
        <f t="shared" si="164"/>
        <v>42795</v>
      </c>
      <c r="W1188" s="4">
        <f t="shared" si="171"/>
        <v>42799</v>
      </c>
      <c r="X1188" s="1" t="str">
        <f t="shared" si="165"/>
        <v>Sunday</v>
      </c>
      <c r="Y1188" s="2">
        <v>0.56285879629629632</v>
      </c>
      <c r="Z1188" s="2">
        <f t="shared" si="166"/>
        <v>0.58333333333333326</v>
      </c>
      <c r="AA1188">
        <f>1</f>
        <v>1</v>
      </c>
      <c r="AB1188" s="1">
        <v>42799</v>
      </c>
      <c r="AC1188" s="3">
        <f t="shared" si="167"/>
        <v>42795</v>
      </c>
      <c r="AD1188" s="4">
        <f t="shared" si="172"/>
        <v>42799</v>
      </c>
      <c r="AE1188" s="1" t="str">
        <f t="shared" si="168"/>
        <v>Sunday</v>
      </c>
      <c r="AF1188" s="2">
        <v>0.57041666666666668</v>
      </c>
      <c r="AG1188" s="2">
        <f t="shared" si="169"/>
        <v>0.58333333333333326</v>
      </c>
      <c r="AH1188" t="s">
        <v>27</v>
      </c>
    </row>
    <row r="1189" spans="1:34" x14ac:dyDescent="0.25">
      <c r="A1189">
        <v>1249129</v>
      </c>
      <c r="B1189" t="s">
        <v>20</v>
      </c>
      <c r="C1189" t="s">
        <v>108</v>
      </c>
      <c r="D1189" t="s">
        <v>22</v>
      </c>
      <c r="E1189">
        <v>54915</v>
      </c>
      <c r="F1189" t="s">
        <v>23</v>
      </c>
      <c r="G1189" t="s">
        <v>96</v>
      </c>
      <c r="H1189">
        <v>25</v>
      </c>
      <c r="I1189" t="s">
        <v>78</v>
      </c>
      <c r="J1189">
        <f>VLOOKUP(I1189,Key!$A$1:$C$72,2,FALSE)</f>
        <v>43.060250000000003</v>
      </c>
      <c r="K1189">
        <f>VLOOKUP(I1189,Key!$A$1:$C$72,3,FALSE)</f>
        <v>-87.892169999999993</v>
      </c>
      <c r="L1189" t="s">
        <v>65</v>
      </c>
      <c r="M1189">
        <f>VLOOKUP(L1189,Key!$A$1:$C$72,2,FALSE)</f>
        <v>43.060786</v>
      </c>
      <c r="N1189">
        <f>VLOOKUP(L1189,Key!$A$1:$C$72,3,FALSE)</f>
        <v>-87.883825999999999</v>
      </c>
      <c r="O1189">
        <v>5</v>
      </c>
      <c r="P1189">
        <v>0</v>
      </c>
      <c r="Q1189">
        <v>0.8</v>
      </c>
      <c r="R1189">
        <v>0.7</v>
      </c>
      <c r="S1189">
        <v>30</v>
      </c>
      <c r="T1189">
        <f t="shared" si="170"/>
        <v>-1</v>
      </c>
      <c r="U1189" s="1">
        <v>42799</v>
      </c>
      <c r="V1189" s="3">
        <f t="shared" si="164"/>
        <v>42795</v>
      </c>
      <c r="W1189" s="4">
        <f t="shared" si="171"/>
        <v>42799</v>
      </c>
      <c r="X1189" s="1" t="str">
        <f t="shared" si="165"/>
        <v>Sunday</v>
      </c>
      <c r="Y1189" s="2">
        <v>0.62958333333333327</v>
      </c>
      <c r="Z1189" s="2">
        <f t="shared" si="166"/>
        <v>0.625</v>
      </c>
      <c r="AA1189">
        <f>1</f>
        <v>1</v>
      </c>
      <c r="AB1189" s="1">
        <v>42799</v>
      </c>
      <c r="AC1189" s="3">
        <f t="shared" si="167"/>
        <v>42795</v>
      </c>
      <c r="AD1189" s="4">
        <f t="shared" si="172"/>
        <v>42799</v>
      </c>
      <c r="AE1189" s="1" t="str">
        <f t="shared" si="168"/>
        <v>Sunday</v>
      </c>
      <c r="AF1189" s="2">
        <v>0.63270833333333332</v>
      </c>
      <c r="AG1189" s="2">
        <f t="shared" si="169"/>
        <v>0.625</v>
      </c>
      <c r="AH1189" t="s">
        <v>27</v>
      </c>
    </row>
    <row r="1190" spans="1:34" x14ac:dyDescent="0.25">
      <c r="A1190">
        <v>1387849</v>
      </c>
      <c r="B1190" t="s">
        <v>20</v>
      </c>
      <c r="C1190" t="s">
        <v>113</v>
      </c>
      <c r="D1190" t="s">
        <v>22</v>
      </c>
      <c r="E1190">
        <v>53105</v>
      </c>
      <c r="F1190" t="s">
        <v>23</v>
      </c>
      <c r="G1190" t="s">
        <v>24</v>
      </c>
      <c r="H1190">
        <v>127</v>
      </c>
      <c r="I1190" t="s">
        <v>61</v>
      </c>
      <c r="J1190">
        <f>VLOOKUP(I1190,Key!$A$1:$C$72,2,FALSE)</f>
        <v>43.058619999999998</v>
      </c>
      <c r="K1190">
        <f>VLOOKUP(I1190,Key!$A$1:$C$72,3,FALSE)</f>
        <v>-87.885319999999993</v>
      </c>
      <c r="L1190" t="s">
        <v>81</v>
      </c>
      <c r="M1190">
        <f>VLOOKUP(L1190,Key!$A$1:$C$72,2,FALSE)</f>
        <v>43.06033</v>
      </c>
      <c r="N1190">
        <f>VLOOKUP(L1190,Key!$A$1:$C$72,3,FALSE)</f>
        <v>-87.89546</v>
      </c>
      <c r="O1190">
        <v>5</v>
      </c>
      <c r="P1190">
        <v>0</v>
      </c>
      <c r="Q1190">
        <v>0.8</v>
      </c>
      <c r="R1190">
        <v>0.7</v>
      </c>
      <c r="S1190">
        <v>30</v>
      </c>
      <c r="T1190">
        <f t="shared" si="170"/>
        <v>-1</v>
      </c>
      <c r="U1190" s="1">
        <v>42799</v>
      </c>
      <c r="V1190" s="3">
        <f t="shared" si="164"/>
        <v>42795</v>
      </c>
      <c r="W1190" s="4">
        <f t="shared" si="171"/>
        <v>42799</v>
      </c>
      <c r="X1190" s="1" t="str">
        <f t="shared" si="165"/>
        <v>Sunday</v>
      </c>
      <c r="Y1190" s="2">
        <v>0.64445601851851853</v>
      </c>
      <c r="Z1190" s="2">
        <f t="shared" si="166"/>
        <v>0.625</v>
      </c>
      <c r="AA1190">
        <f>1</f>
        <v>1</v>
      </c>
      <c r="AB1190" s="1">
        <v>42799</v>
      </c>
      <c r="AC1190" s="3">
        <f t="shared" si="167"/>
        <v>42795</v>
      </c>
      <c r="AD1190" s="4">
        <f t="shared" si="172"/>
        <v>42799</v>
      </c>
      <c r="AE1190" s="1" t="str">
        <f t="shared" si="168"/>
        <v>Sunday</v>
      </c>
      <c r="AF1190" s="2">
        <v>0.64799768518518519</v>
      </c>
      <c r="AG1190" s="2">
        <f t="shared" si="169"/>
        <v>0.66666666666666663</v>
      </c>
      <c r="AH1190" t="s">
        <v>27</v>
      </c>
    </row>
    <row r="1191" spans="1:34" x14ac:dyDescent="0.25">
      <c r="A1191">
        <v>1378271</v>
      </c>
      <c r="B1191" t="s">
        <v>20</v>
      </c>
      <c r="C1191" t="s">
        <v>28</v>
      </c>
      <c r="D1191" t="s">
        <v>22</v>
      </c>
      <c r="E1191">
        <v>53202</v>
      </c>
      <c r="F1191" t="s">
        <v>23</v>
      </c>
      <c r="G1191" t="s">
        <v>24</v>
      </c>
      <c r="H1191">
        <v>5423</v>
      </c>
      <c r="I1191" t="s">
        <v>37</v>
      </c>
      <c r="J1191">
        <f>VLOOKUP(I1191,Key!$A$1:$C$72,2,FALSE)</f>
        <v>43.031320000000001</v>
      </c>
      <c r="K1191">
        <f>VLOOKUP(I1191,Key!$A$1:$C$72,3,FALSE)</f>
        <v>-87.904259999999994</v>
      </c>
      <c r="L1191" t="s">
        <v>80</v>
      </c>
      <c r="M1191">
        <f>VLOOKUP(L1191,Key!$A$1:$C$72,2,FALSE)</f>
        <v>43.052460000000004</v>
      </c>
      <c r="N1191">
        <f>VLOOKUP(L1191,Key!$A$1:$C$72,3,FALSE)</f>
        <v>-87.891000000000005</v>
      </c>
      <c r="O1191">
        <v>17</v>
      </c>
      <c r="P1191">
        <v>0</v>
      </c>
      <c r="Q1191">
        <v>2.6</v>
      </c>
      <c r="R1191">
        <v>2.4</v>
      </c>
      <c r="S1191">
        <v>102</v>
      </c>
      <c r="T1191">
        <f t="shared" si="170"/>
        <v>-1</v>
      </c>
      <c r="U1191" s="1">
        <v>42799</v>
      </c>
      <c r="V1191" s="3">
        <f t="shared" si="164"/>
        <v>42795</v>
      </c>
      <c r="W1191" s="4">
        <f t="shared" si="171"/>
        <v>42799</v>
      </c>
      <c r="X1191" s="1" t="str">
        <f t="shared" si="165"/>
        <v>Sunday</v>
      </c>
      <c r="Y1191" s="2">
        <v>0.71488425925925936</v>
      </c>
      <c r="Z1191" s="2">
        <f t="shared" si="166"/>
        <v>0.70833333333333326</v>
      </c>
      <c r="AA1191">
        <f>1</f>
        <v>1</v>
      </c>
      <c r="AB1191" s="1">
        <v>42799</v>
      </c>
      <c r="AC1191" s="3">
        <f t="shared" si="167"/>
        <v>42795</v>
      </c>
      <c r="AD1191" s="4">
        <f t="shared" si="172"/>
        <v>42799</v>
      </c>
      <c r="AE1191" s="1" t="str">
        <f t="shared" si="168"/>
        <v>Sunday</v>
      </c>
      <c r="AF1191" s="2">
        <v>0.72693287037037047</v>
      </c>
      <c r="AG1191" s="2">
        <f t="shared" si="169"/>
        <v>0.70833333333333326</v>
      </c>
      <c r="AH1191" t="s">
        <v>27</v>
      </c>
    </row>
    <row r="1192" spans="1:34" x14ac:dyDescent="0.25">
      <c r="A1192">
        <v>1379395</v>
      </c>
      <c r="B1192" t="s">
        <v>20</v>
      </c>
      <c r="C1192" t="s">
        <v>123</v>
      </c>
      <c r="D1192" t="s">
        <v>22</v>
      </c>
      <c r="E1192">
        <v>53212</v>
      </c>
      <c r="F1192" t="s">
        <v>23</v>
      </c>
      <c r="G1192" t="s">
        <v>24</v>
      </c>
      <c r="H1192">
        <v>5430</v>
      </c>
      <c r="I1192" t="s">
        <v>81</v>
      </c>
      <c r="J1192">
        <f>VLOOKUP(I1192,Key!$A$1:$C$72,2,FALSE)</f>
        <v>43.06033</v>
      </c>
      <c r="K1192">
        <f>VLOOKUP(I1192,Key!$A$1:$C$72,3,FALSE)</f>
        <v>-87.89546</v>
      </c>
      <c r="L1192" t="s">
        <v>81</v>
      </c>
      <c r="M1192">
        <f>VLOOKUP(L1192,Key!$A$1:$C$72,2,FALSE)</f>
        <v>43.06033</v>
      </c>
      <c r="N1192">
        <f>VLOOKUP(L1192,Key!$A$1:$C$72,3,FALSE)</f>
        <v>-87.89546</v>
      </c>
      <c r="O1192">
        <v>3</v>
      </c>
      <c r="P1192">
        <v>0</v>
      </c>
      <c r="Q1192">
        <v>0.5</v>
      </c>
      <c r="R1192">
        <v>0.4</v>
      </c>
      <c r="S1192">
        <v>18</v>
      </c>
      <c r="T1192">
        <f t="shared" si="170"/>
        <v>-1</v>
      </c>
      <c r="U1192" s="1">
        <v>42799</v>
      </c>
      <c r="V1192" s="3">
        <f t="shared" si="164"/>
        <v>42795</v>
      </c>
      <c r="W1192" s="4">
        <f t="shared" si="171"/>
        <v>42799</v>
      </c>
      <c r="X1192" s="1" t="str">
        <f t="shared" si="165"/>
        <v>Sunday</v>
      </c>
      <c r="Y1192" s="2">
        <v>0.86057870370370371</v>
      </c>
      <c r="Z1192" s="2">
        <f t="shared" si="166"/>
        <v>0.875</v>
      </c>
      <c r="AA1192">
        <f>1</f>
        <v>1</v>
      </c>
      <c r="AB1192" s="1">
        <v>42799</v>
      </c>
      <c r="AC1192" s="3">
        <f t="shared" si="167"/>
        <v>42795</v>
      </c>
      <c r="AD1192" s="4">
        <f t="shared" si="172"/>
        <v>42799</v>
      </c>
      <c r="AE1192" s="1" t="str">
        <f t="shared" si="168"/>
        <v>Sunday</v>
      </c>
      <c r="AF1192" s="2">
        <v>0.86302083333333324</v>
      </c>
      <c r="AG1192" s="2">
        <f t="shared" si="169"/>
        <v>0.875</v>
      </c>
      <c r="AH1192" t="s">
        <v>35</v>
      </c>
    </row>
    <row r="1193" spans="1:34" x14ac:dyDescent="0.25">
      <c r="A1193">
        <v>825934</v>
      </c>
      <c r="B1193" t="s">
        <v>20</v>
      </c>
      <c r="C1193" t="s">
        <v>28</v>
      </c>
      <c r="D1193" t="s">
        <v>22</v>
      </c>
      <c r="E1193">
        <v>53208</v>
      </c>
      <c r="F1193" t="s">
        <v>23</v>
      </c>
      <c r="G1193" t="s">
        <v>24</v>
      </c>
      <c r="H1193">
        <v>330</v>
      </c>
      <c r="I1193" t="s">
        <v>54</v>
      </c>
      <c r="J1193">
        <f>VLOOKUP(I1193,Key!$A$1:$C$72,2,FALSE)</f>
        <v>43.046570000000003</v>
      </c>
      <c r="K1193">
        <f>VLOOKUP(I1193,Key!$A$1:$C$72,3,FALSE)</f>
        <v>-87.908720000000002</v>
      </c>
      <c r="L1193" t="s">
        <v>48</v>
      </c>
      <c r="M1193">
        <f>VLOOKUP(L1193,Key!$A$1:$C$72,2,FALSE)</f>
        <v>43.05097</v>
      </c>
      <c r="N1193">
        <f>VLOOKUP(L1193,Key!$A$1:$C$72,3,FALSE)</f>
        <v>-87.906440000000003</v>
      </c>
      <c r="O1193">
        <v>3</v>
      </c>
      <c r="P1193">
        <v>0</v>
      </c>
      <c r="Q1193">
        <v>0.5</v>
      </c>
      <c r="R1193">
        <v>0.4</v>
      </c>
      <c r="S1193">
        <v>18</v>
      </c>
      <c r="T1193">
        <f t="shared" si="170"/>
        <v>-1</v>
      </c>
      <c r="U1193" s="1">
        <v>42800</v>
      </c>
      <c r="V1193" s="3">
        <f t="shared" si="164"/>
        <v>42795</v>
      </c>
      <c r="W1193" s="4">
        <f t="shared" si="171"/>
        <v>42800</v>
      </c>
      <c r="X1193" s="1" t="str">
        <f t="shared" si="165"/>
        <v>Monday</v>
      </c>
      <c r="Y1193" s="2">
        <v>0.30429398148148151</v>
      </c>
      <c r="Z1193" s="2">
        <f t="shared" si="166"/>
        <v>0.29166666666666663</v>
      </c>
      <c r="AA1193">
        <f>1</f>
        <v>1</v>
      </c>
      <c r="AB1193" s="1">
        <v>42800</v>
      </c>
      <c r="AC1193" s="3">
        <f t="shared" si="167"/>
        <v>42795</v>
      </c>
      <c r="AD1193" s="4">
        <f t="shared" si="172"/>
        <v>42800</v>
      </c>
      <c r="AE1193" s="1" t="str">
        <f t="shared" si="168"/>
        <v>Monday</v>
      </c>
      <c r="AF1193" s="2">
        <v>0.30648148148148147</v>
      </c>
      <c r="AG1193" s="2">
        <f t="shared" si="169"/>
        <v>0.29166666666666663</v>
      </c>
      <c r="AH1193" t="s">
        <v>27</v>
      </c>
    </row>
    <row r="1194" spans="1:34" x14ac:dyDescent="0.25">
      <c r="A1194">
        <v>825934</v>
      </c>
      <c r="B1194" t="s">
        <v>20</v>
      </c>
      <c r="C1194" t="s">
        <v>28</v>
      </c>
      <c r="D1194" t="s">
        <v>22</v>
      </c>
      <c r="E1194">
        <v>53208</v>
      </c>
      <c r="F1194" t="s">
        <v>23</v>
      </c>
      <c r="G1194" t="s">
        <v>24</v>
      </c>
      <c r="H1194">
        <v>957</v>
      </c>
      <c r="I1194" t="s">
        <v>48</v>
      </c>
      <c r="J1194">
        <f>VLOOKUP(I1194,Key!$A$1:$C$72,2,FALSE)</f>
        <v>43.05097</v>
      </c>
      <c r="K1194">
        <f>VLOOKUP(I1194,Key!$A$1:$C$72,3,FALSE)</f>
        <v>-87.906440000000003</v>
      </c>
      <c r="L1194" t="s">
        <v>29</v>
      </c>
      <c r="M1194">
        <f>VLOOKUP(L1194,Key!$A$1:$C$72,2,FALSE)</f>
        <v>43.042490000000001</v>
      </c>
      <c r="N1194">
        <f>VLOOKUP(L1194,Key!$A$1:$C$72,3,FALSE)</f>
        <v>-87.909959999999998</v>
      </c>
      <c r="O1194">
        <v>7</v>
      </c>
      <c r="P1194">
        <v>0</v>
      </c>
      <c r="Q1194">
        <v>1.1000000000000001</v>
      </c>
      <c r="R1194">
        <v>1</v>
      </c>
      <c r="S1194">
        <v>42</v>
      </c>
      <c r="T1194">
        <f t="shared" si="170"/>
        <v>-1</v>
      </c>
      <c r="U1194" s="1">
        <v>42800</v>
      </c>
      <c r="V1194" s="3">
        <f t="shared" si="164"/>
        <v>42795</v>
      </c>
      <c r="W1194" s="4">
        <f t="shared" si="171"/>
        <v>42800</v>
      </c>
      <c r="X1194" s="1" t="str">
        <f t="shared" si="165"/>
        <v>Monday</v>
      </c>
      <c r="Y1194" s="2">
        <v>0.31085648148148148</v>
      </c>
      <c r="Z1194" s="2">
        <f t="shared" si="166"/>
        <v>0.29166666666666663</v>
      </c>
      <c r="AA1194">
        <f>1</f>
        <v>1</v>
      </c>
      <c r="AB1194" s="1">
        <v>42800</v>
      </c>
      <c r="AC1194" s="3">
        <f t="shared" si="167"/>
        <v>42795</v>
      </c>
      <c r="AD1194" s="4">
        <f t="shared" si="172"/>
        <v>42800</v>
      </c>
      <c r="AE1194" s="1" t="str">
        <f t="shared" si="168"/>
        <v>Monday</v>
      </c>
      <c r="AF1194" s="2">
        <v>0.31593749999999998</v>
      </c>
      <c r="AG1194" s="2">
        <f t="shared" si="169"/>
        <v>0.33333333333333331</v>
      </c>
      <c r="AH1194" t="s">
        <v>27</v>
      </c>
    </row>
    <row r="1195" spans="1:34" x14ac:dyDescent="0.25">
      <c r="A1195">
        <v>1328721</v>
      </c>
      <c r="B1195" t="s">
        <v>20</v>
      </c>
      <c r="C1195" t="s">
        <v>28</v>
      </c>
      <c r="D1195" t="s">
        <v>22</v>
      </c>
      <c r="E1195">
        <v>53207</v>
      </c>
      <c r="F1195" t="s">
        <v>23</v>
      </c>
      <c r="G1195" t="s">
        <v>24</v>
      </c>
      <c r="H1195">
        <v>997</v>
      </c>
      <c r="I1195" t="s">
        <v>38</v>
      </c>
      <c r="J1195">
        <f>VLOOKUP(I1195,Key!$A$1:$C$72,2,FALSE)</f>
        <v>43.004728999999998</v>
      </c>
      <c r="K1195">
        <f>VLOOKUP(I1195,Key!$A$1:$C$72,3,FALSE)</f>
        <v>-87.905463999999995</v>
      </c>
      <c r="L1195" t="s">
        <v>82</v>
      </c>
      <c r="M1195">
        <f>VLOOKUP(L1195,Key!$A$1:$C$72,2,FALSE)</f>
        <v>43.026229999999998</v>
      </c>
      <c r="N1195">
        <f>VLOOKUP(L1195,Key!$A$1:$C$72,3,FALSE)</f>
        <v>-87.912809999999993</v>
      </c>
      <c r="O1195">
        <v>15</v>
      </c>
      <c r="P1195">
        <v>0</v>
      </c>
      <c r="Q1195">
        <v>2.2999999999999998</v>
      </c>
      <c r="R1195">
        <v>2.1</v>
      </c>
      <c r="S1195">
        <v>90</v>
      </c>
      <c r="T1195">
        <f t="shared" si="170"/>
        <v>-1</v>
      </c>
      <c r="U1195" s="1">
        <v>42800</v>
      </c>
      <c r="V1195" s="3">
        <f t="shared" si="164"/>
        <v>42795</v>
      </c>
      <c r="W1195" s="4">
        <f t="shared" si="171"/>
        <v>42800</v>
      </c>
      <c r="X1195" s="1" t="str">
        <f t="shared" si="165"/>
        <v>Monday</v>
      </c>
      <c r="Y1195" s="2">
        <v>0.35304398148148147</v>
      </c>
      <c r="Z1195" s="2">
        <f t="shared" si="166"/>
        <v>0.33333333333333331</v>
      </c>
      <c r="AA1195">
        <f>1</f>
        <v>1</v>
      </c>
      <c r="AB1195" s="1">
        <v>42800</v>
      </c>
      <c r="AC1195" s="3">
        <f t="shared" si="167"/>
        <v>42795</v>
      </c>
      <c r="AD1195" s="4">
        <f t="shared" si="172"/>
        <v>42800</v>
      </c>
      <c r="AE1195" s="1" t="str">
        <f t="shared" si="168"/>
        <v>Monday</v>
      </c>
      <c r="AF1195" s="2">
        <v>0.36344907407407406</v>
      </c>
      <c r="AG1195" s="2">
        <f t="shared" si="169"/>
        <v>0.375</v>
      </c>
      <c r="AH1195" t="s">
        <v>27</v>
      </c>
    </row>
    <row r="1196" spans="1:34" x14ac:dyDescent="0.25">
      <c r="A1196">
        <v>1489319</v>
      </c>
      <c r="B1196" t="s">
        <v>20</v>
      </c>
      <c r="C1196" t="s">
        <v>100</v>
      </c>
      <c r="D1196" t="s">
        <v>22</v>
      </c>
      <c r="E1196">
        <v>53045</v>
      </c>
      <c r="F1196" t="s">
        <v>23</v>
      </c>
      <c r="G1196" t="s">
        <v>24</v>
      </c>
      <c r="H1196">
        <v>5552</v>
      </c>
      <c r="I1196" t="s">
        <v>65</v>
      </c>
      <c r="J1196">
        <f>VLOOKUP(I1196,Key!$A$1:$C$72,2,FALSE)</f>
        <v>43.060786</v>
      </c>
      <c r="K1196">
        <f>VLOOKUP(I1196,Key!$A$1:$C$72,3,FALSE)</f>
        <v>-87.883825999999999</v>
      </c>
      <c r="L1196" t="s">
        <v>67</v>
      </c>
      <c r="M1196">
        <f>VLOOKUP(L1196,Key!$A$1:$C$72,2,FALSE)</f>
        <v>43.074890000000003</v>
      </c>
      <c r="N1196">
        <f>VLOOKUP(L1196,Key!$A$1:$C$72,3,FALSE)</f>
        <v>-87.882810000000006</v>
      </c>
      <c r="O1196">
        <v>7</v>
      </c>
      <c r="P1196">
        <v>0</v>
      </c>
      <c r="Q1196">
        <v>1.1000000000000001</v>
      </c>
      <c r="R1196">
        <v>1</v>
      </c>
      <c r="S1196">
        <v>42</v>
      </c>
      <c r="T1196">
        <f t="shared" si="170"/>
        <v>-1</v>
      </c>
      <c r="U1196" s="1">
        <v>42800</v>
      </c>
      <c r="V1196" s="3">
        <f t="shared" si="164"/>
        <v>42795</v>
      </c>
      <c r="W1196" s="4">
        <f t="shared" si="171"/>
        <v>42800</v>
      </c>
      <c r="X1196" s="1" t="str">
        <f t="shared" si="165"/>
        <v>Monday</v>
      </c>
      <c r="Y1196" s="2">
        <v>0.44386574074074076</v>
      </c>
      <c r="Z1196" s="2">
        <f t="shared" si="166"/>
        <v>0.45833333333333331</v>
      </c>
      <c r="AA1196">
        <f>1</f>
        <v>1</v>
      </c>
      <c r="AB1196" s="1">
        <v>42800</v>
      </c>
      <c r="AC1196" s="3">
        <f t="shared" si="167"/>
        <v>42795</v>
      </c>
      <c r="AD1196" s="4">
        <f t="shared" si="172"/>
        <v>42800</v>
      </c>
      <c r="AE1196" s="1" t="str">
        <f t="shared" si="168"/>
        <v>Monday</v>
      </c>
      <c r="AF1196" s="2">
        <v>0.44870370370370366</v>
      </c>
      <c r="AG1196" s="2">
        <f t="shared" si="169"/>
        <v>0.45833333333333331</v>
      </c>
      <c r="AH1196" t="s">
        <v>27</v>
      </c>
    </row>
    <row r="1197" spans="1:34" x14ac:dyDescent="0.25">
      <c r="A1197">
        <v>1387850</v>
      </c>
      <c r="B1197" t="s">
        <v>20</v>
      </c>
      <c r="C1197" t="s">
        <v>28</v>
      </c>
      <c r="D1197" t="s">
        <v>22</v>
      </c>
      <c r="E1197">
        <v>53201</v>
      </c>
      <c r="F1197" t="s">
        <v>23</v>
      </c>
      <c r="G1197" t="s">
        <v>24</v>
      </c>
      <c r="H1197">
        <v>11053</v>
      </c>
      <c r="I1197" t="s">
        <v>63</v>
      </c>
      <c r="J1197">
        <f>VLOOKUP(I1197,Key!$A$1:$C$72,2,FALSE)</f>
        <v>43.078530000000001</v>
      </c>
      <c r="K1197">
        <f>VLOOKUP(I1197,Key!$A$1:$C$72,3,FALSE)</f>
        <v>-87.882620000000003</v>
      </c>
      <c r="L1197" t="s">
        <v>63</v>
      </c>
      <c r="M1197">
        <f>VLOOKUP(L1197,Key!$A$1:$C$72,2,FALSE)</f>
        <v>43.078530000000001</v>
      </c>
      <c r="N1197">
        <f>VLOOKUP(L1197,Key!$A$1:$C$72,3,FALSE)</f>
        <v>-87.882620000000003</v>
      </c>
      <c r="O1197">
        <v>31</v>
      </c>
      <c r="P1197">
        <v>0</v>
      </c>
      <c r="Q1197">
        <v>4.7</v>
      </c>
      <c r="R1197">
        <v>4.4000000000000004</v>
      </c>
      <c r="S1197">
        <v>186</v>
      </c>
      <c r="T1197">
        <f t="shared" si="170"/>
        <v>-1</v>
      </c>
      <c r="U1197" s="1">
        <v>42800</v>
      </c>
      <c r="V1197" s="3">
        <f t="shared" si="164"/>
        <v>42795</v>
      </c>
      <c r="W1197" s="4">
        <f t="shared" si="171"/>
        <v>42800</v>
      </c>
      <c r="X1197" s="1" t="str">
        <f t="shared" si="165"/>
        <v>Monday</v>
      </c>
      <c r="Y1197" s="2">
        <v>0.46047453703703706</v>
      </c>
      <c r="Z1197" s="2">
        <f t="shared" si="166"/>
        <v>0.45833333333333331</v>
      </c>
      <c r="AA1197">
        <f>1</f>
        <v>1</v>
      </c>
      <c r="AB1197" s="1">
        <v>42800</v>
      </c>
      <c r="AC1197" s="3">
        <f t="shared" si="167"/>
        <v>42795</v>
      </c>
      <c r="AD1197" s="4">
        <f t="shared" si="172"/>
        <v>42800</v>
      </c>
      <c r="AE1197" s="1" t="str">
        <f t="shared" si="168"/>
        <v>Monday</v>
      </c>
      <c r="AF1197" s="2">
        <v>0.48245370370370372</v>
      </c>
      <c r="AG1197" s="2">
        <f t="shared" si="169"/>
        <v>0.5</v>
      </c>
      <c r="AH1197" t="s">
        <v>35</v>
      </c>
    </row>
    <row r="1198" spans="1:34" x14ac:dyDescent="0.25">
      <c r="A1198">
        <v>1249929</v>
      </c>
      <c r="B1198" t="s">
        <v>20</v>
      </c>
      <c r="C1198" t="s">
        <v>112</v>
      </c>
      <c r="D1198" t="s">
        <v>22</v>
      </c>
      <c r="E1198">
        <v>53575</v>
      </c>
      <c r="F1198" t="s">
        <v>23</v>
      </c>
      <c r="G1198" t="s">
        <v>96</v>
      </c>
      <c r="H1198">
        <v>5519</v>
      </c>
      <c r="I1198" t="s">
        <v>63</v>
      </c>
      <c r="J1198">
        <f>VLOOKUP(I1198,Key!$A$1:$C$72,2,FALSE)</f>
        <v>43.078530000000001</v>
      </c>
      <c r="K1198">
        <f>VLOOKUP(I1198,Key!$A$1:$C$72,3,FALSE)</f>
        <v>-87.882620000000003</v>
      </c>
      <c r="L1198" t="s">
        <v>87</v>
      </c>
      <c r="M1198">
        <f>VLOOKUP(L1198,Key!$A$1:$C$72,2,FALSE)</f>
        <v>43.077359999999999</v>
      </c>
      <c r="N1198">
        <f>VLOOKUP(L1198,Key!$A$1:$C$72,3,FALSE)</f>
        <v>-87.880769999999998</v>
      </c>
      <c r="O1198">
        <v>2</v>
      </c>
      <c r="P1198">
        <v>0</v>
      </c>
      <c r="Q1198">
        <v>0.3</v>
      </c>
      <c r="R1198">
        <v>0.3</v>
      </c>
      <c r="S1198">
        <v>12</v>
      </c>
      <c r="T1198">
        <f t="shared" si="170"/>
        <v>-1</v>
      </c>
      <c r="U1198" s="1">
        <v>42800</v>
      </c>
      <c r="V1198" s="3">
        <f t="shared" si="164"/>
        <v>42795</v>
      </c>
      <c r="W1198" s="4">
        <f t="shared" si="171"/>
        <v>42800</v>
      </c>
      <c r="X1198" s="1" t="str">
        <f t="shared" si="165"/>
        <v>Monday</v>
      </c>
      <c r="Y1198" s="2">
        <v>0.47273148148148153</v>
      </c>
      <c r="Z1198" s="2">
        <f t="shared" si="166"/>
        <v>0.45833333333333331</v>
      </c>
      <c r="AA1198">
        <f>1</f>
        <v>1</v>
      </c>
      <c r="AB1198" s="1">
        <v>42800</v>
      </c>
      <c r="AC1198" s="3">
        <f t="shared" si="167"/>
        <v>42795</v>
      </c>
      <c r="AD1198" s="4">
        <f t="shared" si="172"/>
        <v>42800</v>
      </c>
      <c r="AE1198" s="1" t="str">
        <f t="shared" si="168"/>
        <v>Monday</v>
      </c>
      <c r="AF1198" s="2">
        <v>0.47383101851851855</v>
      </c>
      <c r="AG1198" s="2">
        <f t="shared" si="169"/>
        <v>0.45833333333333331</v>
      </c>
      <c r="AH1198" t="s">
        <v>27</v>
      </c>
    </row>
    <row r="1199" spans="1:34" x14ac:dyDescent="0.25">
      <c r="A1199">
        <v>1489319</v>
      </c>
      <c r="B1199" t="s">
        <v>20</v>
      </c>
      <c r="C1199" t="s">
        <v>100</v>
      </c>
      <c r="D1199" t="s">
        <v>22</v>
      </c>
      <c r="E1199">
        <v>53045</v>
      </c>
      <c r="F1199" t="s">
        <v>23</v>
      </c>
      <c r="G1199" t="s">
        <v>24</v>
      </c>
      <c r="H1199">
        <v>183</v>
      </c>
      <c r="I1199" t="s">
        <v>67</v>
      </c>
      <c r="J1199">
        <f>VLOOKUP(I1199,Key!$A$1:$C$72,2,FALSE)</f>
        <v>43.074890000000003</v>
      </c>
      <c r="K1199">
        <f>VLOOKUP(I1199,Key!$A$1:$C$72,3,FALSE)</f>
        <v>-87.882810000000006</v>
      </c>
      <c r="L1199" t="s">
        <v>65</v>
      </c>
      <c r="M1199">
        <f>VLOOKUP(L1199,Key!$A$1:$C$72,2,FALSE)</f>
        <v>43.060786</v>
      </c>
      <c r="N1199">
        <f>VLOOKUP(L1199,Key!$A$1:$C$72,3,FALSE)</f>
        <v>-87.883825999999999</v>
      </c>
      <c r="O1199">
        <v>7</v>
      </c>
      <c r="P1199">
        <v>0</v>
      </c>
      <c r="Q1199">
        <v>1.1000000000000001</v>
      </c>
      <c r="R1199">
        <v>1</v>
      </c>
      <c r="S1199">
        <v>42</v>
      </c>
      <c r="T1199">
        <f t="shared" si="170"/>
        <v>-1</v>
      </c>
      <c r="U1199" s="1">
        <v>42800</v>
      </c>
      <c r="V1199" s="3">
        <f t="shared" si="164"/>
        <v>42795</v>
      </c>
      <c r="W1199" s="4">
        <f t="shared" si="171"/>
        <v>42800</v>
      </c>
      <c r="X1199" s="1" t="str">
        <f t="shared" si="165"/>
        <v>Monday</v>
      </c>
      <c r="Y1199" s="2">
        <v>0.58031250000000001</v>
      </c>
      <c r="Z1199" s="2">
        <f t="shared" si="166"/>
        <v>0.58333333333333326</v>
      </c>
      <c r="AA1199">
        <f>1</f>
        <v>1</v>
      </c>
      <c r="AB1199" s="1">
        <v>42800</v>
      </c>
      <c r="AC1199" s="3">
        <f t="shared" si="167"/>
        <v>42795</v>
      </c>
      <c r="AD1199" s="4">
        <f t="shared" si="172"/>
        <v>42800</v>
      </c>
      <c r="AE1199" s="1" t="str">
        <f t="shared" si="168"/>
        <v>Monday</v>
      </c>
      <c r="AF1199" s="2">
        <v>0.58474537037037033</v>
      </c>
      <c r="AG1199" s="2">
        <f t="shared" si="169"/>
        <v>0.58333333333333326</v>
      </c>
      <c r="AH1199" t="s">
        <v>27</v>
      </c>
    </row>
    <row r="1200" spans="1:34" x14ac:dyDescent="0.25">
      <c r="A1200">
        <v>1255543</v>
      </c>
      <c r="B1200" t="s">
        <v>20</v>
      </c>
      <c r="C1200" t="s">
        <v>113</v>
      </c>
      <c r="D1200" t="s">
        <v>22</v>
      </c>
      <c r="E1200">
        <v>53105</v>
      </c>
      <c r="F1200" t="s">
        <v>23</v>
      </c>
      <c r="G1200" t="s">
        <v>96</v>
      </c>
      <c r="H1200">
        <v>77</v>
      </c>
      <c r="I1200" t="s">
        <v>61</v>
      </c>
      <c r="J1200">
        <f>VLOOKUP(I1200,Key!$A$1:$C$72,2,FALSE)</f>
        <v>43.058619999999998</v>
      </c>
      <c r="K1200">
        <f>VLOOKUP(I1200,Key!$A$1:$C$72,3,FALSE)</f>
        <v>-87.885319999999993</v>
      </c>
      <c r="L1200" t="s">
        <v>87</v>
      </c>
      <c r="M1200">
        <f>VLOOKUP(L1200,Key!$A$1:$C$72,2,FALSE)</f>
        <v>43.077359999999999</v>
      </c>
      <c r="N1200">
        <f>VLOOKUP(L1200,Key!$A$1:$C$72,3,FALSE)</f>
        <v>-87.880769999999998</v>
      </c>
      <c r="O1200">
        <v>46</v>
      </c>
      <c r="P1200">
        <v>0</v>
      </c>
      <c r="Q1200">
        <v>6.9</v>
      </c>
      <c r="R1200">
        <v>6.6</v>
      </c>
      <c r="S1200">
        <v>276</v>
      </c>
      <c r="T1200">
        <f t="shared" si="170"/>
        <v>-1</v>
      </c>
      <c r="U1200" s="1">
        <v>42800</v>
      </c>
      <c r="V1200" s="3">
        <f t="shared" si="164"/>
        <v>42795</v>
      </c>
      <c r="W1200" s="4">
        <f t="shared" si="171"/>
        <v>42800</v>
      </c>
      <c r="X1200" s="1" t="str">
        <f t="shared" si="165"/>
        <v>Monday</v>
      </c>
      <c r="Y1200" s="2">
        <v>0.60512731481481474</v>
      </c>
      <c r="Z1200" s="2">
        <f t="shared" si="166"/>
        <v>0.625</v>
      </c>
      <c r="AA1200">
        <f>1</f>
        <v>1</v>
      </c>
      <c r="AB1200" s="1">
        <v>42800</v>
      </c>
      <c r="AC1200" s="3">
        <f t="shared" si="167"/>
        <v>42795</v>
      </c>
      <c r="AD1200" s="4">
        <f t="shared" si="172"/>
        <v>42800</v>
      </c>
      <c r="AE1200" s="1" t="str">
        <f t="shared" si="168"/>
        <v>Monday</v>
      </c>
      <c r="AF1200" s="2">
        <v>0.63702546296296292</v>
      </c>
      <c r="AG1200" s="2">
        <f t="shared" si="169"/>
        <v>0.625</v>
      </c>
      <c r="AH1200" t="s">
        <v>27</v>
      </c>
    </row>
    <row r="1201" spans="1:34" x14ac:dyDescent="0.25">
      <c r="A1201">
        <v>1466945</v>
      </c>
      <c r="B1201" t="s">
        <v>20</v>
      </c>
      <c r="C1201" t="s">
        <v>28</v>
      </c>
      <c r="D1201" t="s">
        <v>22</v>
      </c>
      <c r="E1201">
        <v>53211</v>
      </c>
      <c r="F1201" t="s">
        <v>23</v>
      </c>
      <c r="G1201" t="s">
        <v>24</v>
      </c>
      <c r="H1201">
        <v>13</v>
      </c>
      <c r="I1201" t="s">
        <v>65</v>
      </c>
      <c r="J1201">
        <f>VLOOKUP(I1201,Key!$A$1:$C$72,2,FALSE)</f>
        <v>43.060786</v>
      </c>
      <c r="K1201">
        <f>VLOOKUP(I1201,Key!$A$1:$C$72,3,FALSE)</f>
        <v>-87.883825999999999</v>
      </c>
      <c r="L1201" t="s">
        <v>67</v>
      </c>
      <c r="M1201">
        <f>VLOOKUP(L1201,Key!$A$1:$C$72,2,FALSE)</f>
        <v>43.074890000000003</v>
      </c>
      <c r="N1201">
        <f>VLOOKUP(L1201,Key!$A$1:$C$72,3,FALSE)</f>
        <v>-87.882810000000006</v>
      </c>
      <c r="O1201">
        <v>12</v>
      </c>
      <c r="P1201">
        <v>0</v>
      </c>
      <c r="Q1201">
        <v>1.8</v>
      </c>
      <c r="R1201">
        <v>1.7</v>
      </c>
      <c r="S1201">
        <v>72</v>
      </c>
      <c r="T1201">
        <f t="shared" si="170"/>
        <v>-1</v>
      </c>
      <c r="U1201" s="1">
        <v>42800</v>
      </c>
      <c r="V1201" s="3">
        <f t="shared" si="164"/>
        <v>42795</v>
      </c>
      <c r="W1201" s="4">
        <f t="shared" si="171"/>
        <v>42800</v>
      </c>
      <c r="X1201" s="1" t="str">
        <f t="shared" si="165"/>
        <v>Monday</v>
      </c>
      <c r="Y1201" s="2">
        <v>0.63475694444444442</v>
      </c>
      <c r="Z1201" s="2">
        <f t="shared" si="166"/>
        <v>0.625</v>
      </c>
      <c r="AA1201">
        <f>1</f>
        <v>1</v>
      </c>
      <c r="AB1201" s="1">
        <v>42800</v>
      </c>
      <c r="AC1201" s="3">
        <f t="shared" si="167"/>
        <v>42795</v>
      </c>
      <c r="AD1201" s="4">
        <f t="shared" si="172"/>
        <v>42800</v>
      </c>
      <c r="AE1201" s="1" t="str">
        <f t="shared" si="168"/>
        <v>Monday</v>
      </c>
      <c r="AF1201" s="2">
        <v>0.64331018518518512</v>
      </c>
      <c r="AG1201" s="2">
        <f t="shared" si="169"/>
        <v>0.625</v>
      </c>
      <c r="AH1201" t="s">
        <v>27</v>
      </c>
    </row>
    <row r="1202" spans="1:34" x14ac:dyDescent="0.25">
      <c r="A1202">
        <v>1088320</v>
      </c>
      <c r="B1202" t="s">
        <v>20</v>
      </c>
      <c r="C1202" t="s">
        <v>95</v>
      </c>
      <c r="D1202" t="s">
        <v>22</v>
      </c>
      <c r="E1202">
        <v>53202</v>
      </c>
      <c r="F1202" t="s">
        <v>23</v>
      </c>
      <c r="G1202" t="s">
        <v>24</v>
      </c>
      <c r="H1202">
        <v>989</v>
      </c>
      <c r="I1202" t="s">
        <v>43</v>
      </c>
      <c r="J1202">
        <f>VLOOKUP(I1202,Key!$A$1:$C$72,2,FALSE)</f>
        <v>43.03886</v>
      </c>
      <c r="K1202">
        <f>VLOOKUP(I1202,Key!$A$1:$C$72,3,FALSE)</f>
        <v>-87.902720000000002</v>
      </c>
      <c r="L1202" t="s">
        <v>41</v>
      </c>
      <c r="M1202">
        <f>VLOOKUP(L1202,Key!$A$1:$C$72,2,FALSE)</f>
        <v>43.04824</v>
      </c>
      <c r="N1202">
        <f>VLOOKUP(L1202,Key!$A$1:$C$72,3,FALSE)</f>
        <v>-87.904970000000006</v>
      </c>
      <c r="O1202">
        <v>7</v>
      </c>
      <c r="P1202">
        <v>0</v>
      </c>
      <c r="Q1202">
        <v>1.1000000000000001</v>
      </c>
      <c r="R1202">
        <v>1</v>
      </c>
      <c r="S1202">
        <v>42</v>
      </c>
      <c r="T1202">
        <f t="shared" si="170"/>
        <v>-1</v>
      </c>
      <c r="U1202" s="1">
        <v>42800</v>
      </c>
      <c r="V1202" s="3">
        <f t="shared" si="164"/>
        <v>42795</v>
      </c>
      <c r="W1202" s="4">
        <f t="shared" si="171"/>
        <v>42800</v>
      </c>
      <c r="X1202" s="1" t="str">
        <f t="shared" si="165"/>
        <v>Monday</v>
      </c>
      <c r="Y1202" s="2">
        <v>0.73108796296296286</v>
      </c>
      <c r="Z1202" s="2">
        <f t="shared" si="166"/>
        <v>0.75</v>
      </c>
      <c r="AA1202">
        <f>1</f>
        <v>1</v>
      </c>
      <c r="AB1202" s="1">
        <v>42800</v>
      </c>
      <c r="AC1202" s="3">
        <f t="shared" si="167"/>
        <v>42795</v>
      </c>
      <c r="AD1202" s="4">
        <f t="shared" si="172"/>
        <v>42800</v>
      </c>
      <c r="AE1202" s="1" t="str">
        <f t="shared" si="168"/>
        <v>Monday</v>
      </c>
      <c r="AF1202" s="2">
        <v>0.73601851851851852</v>
      </c>
      <c r="AG1202" s="2">
        <f t="shared" si="169"/>
        <v>0.75</v>
      </c>
      <c r="AH1202" t="s">
        <v>27</v>
      </c>
    </row>
    <row r="1203" spans="1:34" x14ac:dyDescent="0.25">
      <c r="A1203">
        <v>1397248</v>
      </c>
      <c r="B1203" t="s">
        <v>20</v>
      </c>
      <c r="C1203" t="s">
        <v>28</v>
      </c>
      <c r="D1203" t="s">
        <v>22</v>
      </c>
      <c r="E1203">
        <v>53211</v>
      </c>
      <c r="F1203" t="s">
        <v>23</v>
      </c>
      <c r="G1203" t="s">
        <v>24</v>
      </c>
      <c r="H1203">
        <v>13</v>
      </c>
      <c r="I1203" t="s">
        <v>63</v>
      </c>
      <c r="J1203">
        <f>VLOOKUP(I1203,Key!$A$1:$C$72,2,FALSE)</f>
        <v>43.078530000000001</v>
      </c>
      <c r="K1203">
        <f>VLOOKUP(I1203,Key!$A$1:$C$72,3,FALSE)</f>
        <v>-87.882620000000003</v>
      </c>
      <c r="L1203" t="s">
        <v>63</v>
      </c>
      <c r="M1203">
        <f>VLOOKUP(L1203,Key!$A$1:$C$72,2,FALSE)</f>
        <v>43.078530000000001</v>
      </c>
      <c r="N1203">
        <f>VLOOKUP(L1203,Key!$A$1:$C$72,3,FALSE)</f>
        <v>-87.882620000000003</v>
      </c>
      <c r="O1203">
        <v>10</v>
      </c>
      <c r="P1203">
        <v>0</v>
      </c>
      <c r="Q1203">
        <v>1.5</v>
      </c>
      <c r="R1203">
        <v>1.4</v>
      </c>
      <c r="S1203">
        <v>60</v>
      </c>
      <c r="T1203">
        <f t="shared" si="170"/>
        <v>-1</v>
      </c>
      <c r="U1203" s="1">
        <v>42800</v>
      </c>
      <c r="V1203" s="3">
        <f t="shared" si="164"/>
        <v>42795</v>
      </c>
      <c r="W1203" s="4">
        <f t="shared" si="171"/>
        <v>42800</v>
      </c>
      <c r="X1203" s="1" t="str">
        <f t="shared" si="165"/>
        <v>Monday</v>
      </c>
      <c r="Y1203" s="2">
        <v>0.86015046296296294</v>
      </c>
      <c r="Z1203" s="2">
        <f t="shared" si="166"/>
        <v>0.875</v>
      </c>
      <c r="AA1203">
        <f>1</f>
        <v>1</v>
      </c>
      <c r="AB1203" s="1">
        <v>42800</v>
      </c>
      <c r="AC1203" s="3">
        <f t="shared" si="167"/>
        <v>42795</v>
      </c>
      <c r="AD1203" s="4">
        <f t="shared" si="172"/>
        <v>42800</v>
      </c>
      <c r="AE1203" s="1" t="str">
        <f t="shared" si="168"/>
        <v>Monday</v>
      </c>
      <c r="AF1203" s="2">
        <v>0.86675925925925934</v>
      </c>
      <c r="AG1203" s="2">
        <f t="shared" si="169"/>
        <v>0.875</v>
      </c>
      <c r="AH1203" t="s">
        <v>35</v>
      </c>
    </row>
    <row r="1204" spans="1:34" x14ac:dyDescent="0.25">
      <c r="A1204">
        <v>1408049</v>
      </c>
      <c r="B1204" t="s">
        <v>20</v>
      </c>
      <c r="C1204" t="s">
        <v>28</v>
      </c>
      <c r="D1204" t="s">
        <v>22</v>
      </c>
      <c r="E1204">
        <v>53202</v>
      </c>
      <c r="F1204" t="s">
        <v>23</v>
      </c>
      <c r="G1204" t="s">
        <v>24</v>
      </c>
      <c r="H1204">
        <v>978</v>
      </c>
      <c r="I1204" t="s">
        <v>33</v>
      </c>
      <c r="J1204">
        <f>VLOOKUP(I1204,Key!$A$1:$C$72,2,FALSE)</f>
        <v>43.034619999999997</v>
      </c>
      <c r="K1204">
        <f>VLOOKUP(I1204,Key!$A$1:$C$72,3,FALSE)</f>
        <v>-87.917500000000004</v>
      </c>
      <c r="L1204" t="s">
        <v>40</v>
      </c>
      <c r="M1204">
        <f>VLOOKUP(L1204,Key!$A$1:$C$72,2,FALSE)</f>
        <v>43.031480000000002</v>
      </c>
      <c r="N1204">
        <f>VLOOKUP(L1204,Key!$A$1:$C$72,3,FALSE)</f>
        <v>-87.908169999999998</v>
      </c>
      <c r="O1204">
        <v>8</v>
      </c>
      <c r="P1204">
        <v>0</v>
      </c>
      <c r="Q1204">
        <v>1.2</v>
      </c>
      <c r="R1204">
        <v>1.1000000000000001</v>
      </c>
      <c r="S1204">
        <v>48</v>
      </c>
      <c r="T1204">
        <f t="shared" si="170"/>
        <v>-1</v>
      </c>
      <c r="U1204" s="1">
        <v>42800</v>
      </c>
      <c r="V1204" s="3">
        <f t="shared" si="164"/>
        <v>42795</v>
      </c>
      <c r="W1204" s="4">
        <f t="shared" si="171"/>
        <v>42800</v>
      </c>
      <c r="X1204" s="1" t="str">
        <f t="shared" si="165"/>
        <v>Monday</v>
      </c>
      <c r="Y1204" s="2">
        <v>0.8621064814814815</v>
      </c>
      <c r="Z1204" s="2">
        <f t="shared" si="166"/>
        <v>0.875</v>
      </c>
      <c r="AA1204">
        <f>1</f>
        <v>1</v>
      </c>
      <c r="AB1204" s="1">
        <v>42800</v>
      </c>
      <c r="AC1204" s="3">
        <f t="shared" si="167"/>
        <v>42795</v>
      </c>
      <c r="AD1204" s="4">
        <f t="shared" si="172"/>
        <v>42800</v>
      </c>
      <c r="AE1204" s="1" t="str">
        <f t="shared" si="168"/>
        <v>Monday</v>
      </c>
      <c r="AF1204" s="2">
        <v>0.86803240740740739</v>
      </c>
      <c r="AG1204" s="2">
        <f t="shared" si="169"/>
        <v>0.875</v>
      </c>
      <c r="AH1204" t="s">
        <v>27</v>
      </c>
    </row>
    <row r="1205" spans="1:34" x14ac:dyDescent="0.25">
      <c r="A1205">
        <v>1357250</v>
      </c>
      <c r="B1205" t="s">
        <v>20</v>
      </c>
      <c r="C1205" t="s">
        <v>28</v>
      </c>
      <c r="D1205" t="s">
        <v>22</v>
      </c>
      <c r="E1205">
        <v>53202</v>
      </c>
      <c r="F1205" t="s">
        <v>23</v>
      </c>
      <c r="G1205" t="s">
        <v>24</v>
      </c>
      <c r="H1205">
        <v>317</v>
      </c>
      <c r="I1205" t="s">
        <v>43</v>
      </c>
      <c r="J1205">
        <f>VLOOKUP(I1205,Key!$A$1:$C$72,2,FALSE)</f>
        <v>43.03886</v>
      </c>
      <c r="K1205">
        <f>VLOOKUP(I1205,Key!$A$1:$C$72,3,FALSE)</f>
        <v>-87.902720000000002</v>
      </c>
      <c r="L1205" t="s">
        <v>69</v>
      </c>
      <c r="M1205">
        <f>VLOOKUP(L1205,Key!$A$1:$C$72,2,FALSE)</f>
        <v>43.048200000000001</v>
      </c>
      <c r="N1205">
        <f>VLOOKUP(L1205,Key!$A$1:$C$72,3,FALSE)</f>
        <v>-87.900859999999994</v>
      </c>
      <c r="O1205">
        <v>6</v>
      </c>
      <c r="P1205">
        <v>0</v>
      </c>
      <c r="Q1205">
        <v>0.9</v>
      </c>
      <c r="R1205">
        <v>0.9</v>
      </c>
      <c r="S1205">
        <v>36</v>
      </c>
      <c r="T1205">
        <f t="shared" si="170"/>
        <v>-1</v>
      </c>
      <c r="U1205" s="1">
        <v>42800</v>
      </c>
      <c r="V1205" s="3">
        <f t="shared" si="164"/>
        <v>42795</v>
      </c>
      <c r="W1205" s="4">
        <f t="shared" si="171"/>
        <v>42800</v>
      </c>
      <c r="X1205" s="1" t="str">
        <f t="shared" si="165"/>
        <v>Monday</v>
      </c>
      <c r="Y1205" s="2">
        <v>0.87968750000000007</v>
      </c>
      <c r="Z1205" s="2">
        <f t="shared" si="166"/>
        <v>0.875</v>
      </c>
      <c r="AA1205">
        <f>1</f>
        <v>1</v>
      </c>
      <c r="AB1205" s="1">
        <v>42800</v>
      </c>
      <c r="AC1205" s="3">
        <f t="shared" si="167"/>
        <v>42795</v>
      </c>
      <c r="AD1205" s="4">
        <f t="shared" si="172"/>
        <v>42800</v>
      </c>
      <c r="AE1205" s="1" t="str">
        <f t="shared" si="168"/>
        <v>Monday</v>
      </c>
      <c r="AF1205" s="2">
        <v>0.88342592592592595</v>
      </c>
      <c r="AG1205" s="2">
        <f t="shared" si="169"/>
        <v>0.875</v>
      </c>
      <c r="AH1205" t="s">
        <v>27</v>
      </c>
    </row>
    <row r="1206" spans="1:34" x14ac:dyDescent="0.25">
      <c r="A1206">
        <v>1357250</v>
      </c>
      <c r="B1206" t="s">
        <v>20</v>
      </c>
      <c r="C1206" t="s">
        <v>28</v>
      </c>
      <c r="D1206" t="s">
        <v>22</v>
      </c>
      <c r="E1206">
        <v>53202</v>
      </c>
      <c r="F1206" t="s">
        <v>23</v>
      </c>
      <c r="G1206" t="s">
        <v>24</v>
      </c>
      <c r="H1206">
        <v>317</v>
      </c>
      <c r="I1206" t="s">
        <v>69</v>
      </c>
      <c r="J1206">
        <f>VLOOKUP(I1206,Key!$A$1:$C$72,2,FALSE)</f>
        <v>43.048200000000001</v>
      </c>
      <c r="K1206">
        <f>VLOOKUP(I1206,Key!$A$1:$C$72,3,FALSE)</f>
        <v>-87.900859999999994</v>
      </c>
      <c r="L1206" t="s">
        <v>43</v>
      </c>
      <c r="M1206">
        <f>VLOOKUP(L1206,Key!$A$1:$C$72,2,FALSE)</f>
        <v>43.03886</v>
      </c>
      <c r="N1206">
        <f>VLOOKUP(L1206,Key!$A$1:$C$72,3,FALSE)</f>
        <v>-87.902720000000002</v>
      </c>
      <c r="O1206">
        <v>4</v>
      </c>
      <c r="P1206">
        <v>0</v>
      </c>
      <c r="Q1206">
        <v>0.6</v>
      </c>
      <c r="R1206">
        <v>0.6</v>
      </c>
      <c r="S1206">
        <v>24</v>
      </c>
      <c r="T1206">
        <f t="shared" si="170"/>
        <v>-1</v>
      </c>
      <c r="U1206" s="1">
        <v>42801</v>
      </c>
      <c r="V1206" s="3">
        <f t="shared" si="164"/>
        <v>42795</v>
      </c>
      <c r="W1206" s="4">
        <f t="shared" si="171"/>
        <v>42801</v>
      </c>
      <c r="X1206" s="1" t="str">
        <f t="shared" si="165"/>
        <v>Tuesday</v>
      </c>
      <c r="Y1206" s="2">
        <v>0.27293981481481483</v>
      </c>
      <c r="Z1206" s="2">
        <f t="shared" si="166"/>
        <v>0.29166666666666663</v>
      </c>
      <c r="AA1206">
        <f>1</f>
        <v>1</v>
      </c>
      <c r="AB1206" s="1">
        <v>42801</v>
      </c>
      <c r="AC1206" s="3">
        <f t="shared" si="167"/>
        <v>42795</v>
      </c>
      <c r="AD1206" s="4">
        <f t="shared" si="172"/>
        <v>42801</v>
      </c>
      <c r="AE1206" s="1" t="str">
        <f t="shared" si="168"/>
        <v>Tuesday</v>
      </c>
      <c r="AF1206" s="2">
        <v>0.27583333333333332</v>
      </c>
      <c r="AG1206" s="2">
        <f t="shared" si="169"/>
        <v>0.29166666666666663</v>
      </c>
      <c r="AH1206" t="s">
        <v>27</v>
      </c>
    </row>
    <row r="1207" spans="1:34" x14ac:dyDescent="0.25">
      <c r="A1207">
        <v>1518070</v>
      </c>
      <c r="B1207" t="s">
        <v>20</v>
      </c>
      <c r="C1207" t="s">
        <v>28</v>
      </c>
      <c r="D1207" t="s">
        <v>22</v>
      </c>
      <c r="E1207">
        <v>53211</v>
      </c>
      <c r="F1207" t="s">
        <v>23</v>
      </c>
      <c r="G1207" t="s">
        <v>91</v>
      </c>
      <c r="H1207">
        <v>108</v>
      </c>
      <c r="I1207" t="s">
        <v>92</v>
      </c>
      <c r="J1207">
        <f>VLOOKUP(I1207,Key!$A$1:$C$72,2,FALSE)</f>
        <v>43.069021999999997</v>
      </c>
      <c r="K1207">
        <f>VLOOKUP(I1207,Key!$A$1:$C$72,3,FALSE)</f>
        <v>-87.887940999999998</v>
      </c>
      <c r="L1207" t="s">
        <v>50</v>
      </c>
      <c r="M1207">
        <f>VLOOKUP(L1207,Key!$A$1:$C$72,2,FALSE)</f>
        <v>43.052549999999997</v>
      </c>
      <c r="N1207">
        <f>VLOOKUP(L1207,Key!$A$1:$C$72,3,FALSE)</f>
        <v>-87.909329999999997</v>
      </c>
      <c r="O1207">
        <v>13</v>
      </c>
      <c r="P1207">
        <v>0</v>
      </c>
      <c r="Q1207">
        <v>2</v>
      </c>
      <c r="R1207">
        <v>1.9</v>
      </c>
      <c r="S1207">
        <v>78</v>
      </c>
      <c r="T1207">
        <f t="shared" si="170"/>
        <v>-1</v>
      </c>
      <c r="U1207" s="1">
        <v>42801</v>
      </c>
      <c r="V1207" s="3">
        <f t="shared" si="164"/>
        <v>42795</v>
      </c>
      <c r="W1207" s="4">
        <f t="shared" si="171"/>
        <v>42801</v>
      </c>
      <c r="X1207" s="1" t="str">
        <f t="shared" si="165"/>
        <v>Tuesday</v>
      </c>
      <c r="Y1207" s="2">
        <v>0.34381944444444446</v>
      </c>
      <c r="Z1207" s="2">
        <f t="shared" si="166"/>
        <v>0.33333333333333331</v>
      </c>
      <c r="AA1207">
        <f>1</f>
        <v>1</v>
      </c>
      <c r="AB1207" s="1">
        <v>42801</v>
      </c>
      <c r="AC1207" s="3">
        <f t="shared" si="167"/>
        <v>42795</v>
      </c>
      <c r="AD1207" s="4">
        <f t="shared" si="172"/>
        <v>42801</v>
      </c>
      <c r="AE1207" s="1" t="str">
        <f t="shared" si="168"/>
        <v>Tuesday</v>
      </c>
      <c r="AF1207" s="2">
        <v>0.35327546296296292</v>
      </c>
      <c r="AG1207" s="2">
        <f t="shared" si="169"/>
        <v>0.33333333333333331</v>
      </c>
      <c r="AH1207" t="s">
        <v>27</v>
      </c>
    </row>
    <row r="1208" spans="1:34" x14ac:dyDescent="0.25">
      <c r="A1208">
        <v>1468078</v>
      </c>
      <c r="B1208" t="s">
        <v>20</v>
      </c>
      <c r="C1208" t="s">
        <v>99</v>
      </c>
      <c r="D1208" t="s">
        <v>22</v>
      </c>
      <c r="E1208">
        <v>53209</v>
      </c>
      <c r="F1208" t="s">
        <v>23</v>
      </c>
      <c r="G1208" t="s">
        <v>24</v>
      </c>
      <c r="H1208">
        <v>11096</v>
      </c>
      <c r="I1208" t="s">
        <v>61</v>
      </c>
      <c r="J1208">
        <f>VLOOKUP(I1208,Key!$A$1:$C$72,2,FALSE)</f>
        <v>43.058619999999998</v>
      </c>
      <c r="K1208">
        <f>VLOOKUP(I1208,Key!$A$1:$C$72,3,FALSE)</f>
        <v>-87.885319999999993</v>
      </c>
      <c r="L1208" t="s">
        <v>54</v>
      </c>
      <c r="M1208">
        <f>VLOOKUP(L1208,Key!$A$1:$C$72,2,FALSE)</f>
        <v>43.046570000000003</v>
      </c>
      <c r="N1208">
        <f>VLOOKUP(L1208,Key!$A$1:$C$72,3,FALSE)</f>
        <v>-87.908720000000002</v>
      </c>
      <c r="O1208">
        <v>13</v>
      </c>
      <c r="P1208">
        <v>0</v>
      </c>
      <c r="Q1208">
        <v>2</v>
      </c>
      <c r="R1208">
        <v>1.9</v>
      </c>
      <c r="S1208">
        <v>78</v>
      </c>
      <c r="T1208">
        <f t="shared" si="170"/>
        <v>-1</v>
      </c>
      <c r="U1208" s="1">
        <v>42801</v>
      </c>
      <c r="V1208" s="3">
        <f t="shared" si="164"/>
        <v>42795</v>
      </c>
      <c r="W1208" s="4">
        <f t="shared" si="171"/>
        <v>42801</v>
      </c>
      <c r="X1208" s="1" t="str">
        <f t="shared" si="165"/>
        <v>Tuesday</v>
      </c>
      <c r="Y1208" s="2">
        <v>0.36123842592592598</v>
      </c>
      <c r="Z1208" s="2">
        <f t="shared" si="166"/>
        <v>0.375</v>
      </c>
      <c r="AA1208">
        <f>1</f>
        <v>1</v>
      </c>
      <c r="AB1208" s="1">
        <v>42801</v>
      </c>
      <c r="AC1208" s="3">
        <f t="shared" si="167"/>
        <v>42795</v>
      </c>
      <c r="AD1208" s="4">
        <f t="shared" si="172"/>
        <v>42801</v>
      </c>
      <c r="AE1208" s="1" t="str">
        <f t="shared" si="168"/>
        <v>Tuesday</v>
      </c>
      <c r="AF1208" s="2">
        <v>0.37062499999999998</v>
      </c>
      <c r="AG1208" s="2">
        <f t="shared" si="169"/>
        <v>0.375</v>
      </c>
      <c r="AH1208" t="s">
        <v>27</v>
      </c>
    </row>
    <row r="1209" spans="1:34" x14ac:dyDescent="0.25">
      <c r="A1209">
        <v>1391757</v>
      </c>
      <c r="B1209" t="s">
        <v>20</v>
      </c>
      <c r="C1209" t="s">
        <v>28</v>
      </c>
      <c r="D1209" t="s">
        <v>22</v>
      </c>
      <c r="E1209">
        <v>53211</v>
      </c>
      <c r="F1209" t="s">
        <v>23</v>
      </c>
      <c r="G1209" t="s">
        <v>24</v>
      </c>
      <c r="H1209">
        <v>11138</v>
      </c>
      <c r="I1209" t="s">
        <v>43</v>
      </c>
      <c r="J1209">
        <f>VLOOKUP(I1209,Key!$A$1:$C$72,2,FALSE)</f>
        <v>43.03886</v>
      </c>
      <c r="K1209">
        <f>VLOOKUP(I1209,Key!$A$1:$C$72,3,FALSE)</f>
        <v>-87.902720000000002</v>
      </c>
      <c r="L1209" t="s">
        <v>36</v>
      </c>
      <c r="M1209">
        <f>VLOOKUP(L1209,Key!$A$1:$C$72,2,FALSE)</f>
        <v>43.038580000000003</v>
      </c>
      <c r="N1209">
        <f>VLOOKUP(L1209,Key!$A$1:$C$72,3,FALSE)</f>
        <v>-87.90934</v>
      </c>
      <c r="O1209">
        <v>5</v>
      </c>
      <c r="P1209">
        <v>0</v>
      </c>
      <c r="Q1209">
        <v>0.8</v>
      </c>
      <c r="R1209">
        <v>0.7</v>
      </c>
      <c r="S1209">
        <v>30</v>
      </c>
      <c r="T1209">
        <f t="shared" si="170"/>
        <v>-1</v>
      </c>
      <c r="U1209" s="1">
        <v>42801</v>
      </c>
      <c r="V1209" s="3">
        <f t="shared" si="164"/>
        <v>42795</v>
      </c>
      <c r="W1209" s="4">
        <f t="shared" si="171"/>
        <v>42801</v>
      </c>
      <c r="X1209" s="1" t="str">
        <f t="shared" si="165"/>
        <v>Tuesday</v>
      </c>
      <c r="Y1209" s="2">
        <v>0.57931712962962967</v>
      </c>
      <c r="Z1209" s="2">
        <f t="shared" si="166"/>
        <v>0.58333333333333326</v>
      </c>
      <c r="AA1209">
        <f>1</f>
        <v>1</v>
      </c>
      <c r="AB1209" s="1">
        <v>42801</v>
      </c>
      <c r="AC1209" s="3">
        <f t="shared" si="167"/>
        <v>42795</v>
      </c>
      <c r="AD1209" s="4">
        <f t="shared" si="172"/>
        <v>42801</v>
      </c>
      <c r="AE1209" s="1" t="str">
        <f t="shared" si="168"/>
        <v>Tuesday</v>
      </c>
      <c r="AF1209" s="2">
        <v>0.58287037037037037</v>
      </c>
      <c r="AG1209" s="2">
        <f t="shared" si="169"/>
        <v>0.58333333333333326</v>
      </c>
      <c r="AH1209" t="s">
        <v>27</v>
      </c>
    </row>
    <row r="1210" spans="1:34" x14ac:dyDescent="0.25">
      <c r="A1210">
        <v>1397107</v>
      </c>
      <c r="B1210" t="s">
        <v>20</v>
      </c>
      <c r="C1210" t="s">
        <v>90</v>
      </c>
      <c r="D1210" t="s">
        <v>22</v>
      </c>
      <c r="E1210">
        <v>53233</v>
      </c>
      <c r="F1210" t="s">
        <v>23</v>
      </c>
      <c r="G1210" t="s">
        <v>24</v>
      </c>
      <c r="H1210">
        <v>11134</v>
      </c>
      <c r="I1210" t="s">
        <v>75</v>
      </c>
      <c r="J1210">
        <f>VLOOKUP(I1210,Key!$A$1:$C$72,2,FALSE)</f>
        <v>43.056539999999998</v>
      </c>
      <c r="K1210">
        <f>VLOOKUP(I1210,Key!$A$1:$C$72,3,FALSE)</f>
        <v>-87.914370000000005</v>
      </c>
      <c r="L1210" t="s">
        <v>75</v>
      </c>
      <c r="M1210">
        <f>VLOOKUP(L1210,Key!$A$1:$C$72,2,FALSE)</f>
        <v>43.056539999999998</v>
      </c>
      <c r="N1210">
        <f>VLOOKUP(L1210,Key!$A$1:$C$72,3,FALSE)</f>
        <v>-87.914370000000005</v>
      </c>
      <c r="O1210">
        <v>12</v>
      </c>
      <c r="P1210">
        <v>0</v>
      </c>
      <c r="Q1210">
        <v>1.8</v>
      </c>
      <c r="R1210">
        <v>1.7</v>
      </c>
      <c r="S1210">
        <v>72</v>
      </c>
      <c r="T1210">
        <f t="shared" si="170"/>
        <v>-1</v>
      </c>
      <c r="U1210" s="1">
        <v>42801</v>
      </c>
      <c r="V1210" s="3">
        <f t="shared" si="164"/>
        <v>42795</v>
      </c>
      <c r="W1210" s="4">
        <f t="shared" si="171"/>
        <v>42801</v>
      </c>
      <c r="X1210" s="1" t="str">
        <f t="shared" si="165"/>
        <v>Tuesday</v>
      </c>
      <c r="Y1210" s="2">
        <v>0.5852546296296296</v>
      </c>
      <c r="Z1210" s="2">
        <f t="shared" si="166"/>
        <v>0.58333333333333326</v>
      </c>
      <c r="AA1210">
        <f>1</f>
        <v>1</v>
      </c>
      <c r="AB1210" s="1">
        <v>42801</v>
      </c>
      <c r="AC1210" s="3">
        <f t="shared" si="167"/>
        <v>42795</v>
      </c>
      <c r="AD1210" s="4">
        <f t="shared" si="172"/>
        <v>42801</v>
      </c>
      <c r="AE1210" s="1" t="str">
        <f t="shared" si="168"/>
        <v>Tuesday</v>
      </c>
      <c r="AF1210" s="2">
        <v>0.59341435185185187</v>
      </c>
      <c r="AG1210" s="2">
        <f t="shared" si="169"/>
        <v>0.58333333333333326</v>
      </c>
      <c r="AH1210" t="s">
        <v>35</v>
      </c>
    </row>
    <row r="1211" spans="1:34" x14ac:dyDescent="0.25">
      <c r="A1211">
        <v>1251858</v>
      </c>
      <c r="B1211" t="s">
        <v>20</v>
      </c>
      <c r="C1211" t="s">
        <v>131</v>
      </c>
      <c r="D1211" t="s">
        <v>22</v>
      </c>
      <c r="E1211">
        <v>53531</v>
      </c>
      <c r="F1211" t="s">
        <v>23</v>
      </c>
      <c r="G1211" t="s">
        <v>96</v>
      </c>
      <c r="H1211">
        <v>5435</v>
      </c>
      <c r="I1211" t="s">
        <v>61</v>
      </c>
      <c r="J1211">
        <f>VLOOKUP(I1211,Key!$A$1:$C$72,2,FALSE)</f>
        <v>43.058619999999998</v>
      </c>
      <c r="K1211">
        <f>VLOOKUP(I1211,Key!$A$1:$C$72,3,FALSE)</f>
        <v>-87.885319999999993</v>
      </c>
      <c r="L1211" t="s">
        <v>81</v>
      </c>
      <c r="M1211">
        <f>VLOOKUP(L1211,Key!$A$1:$C$72,2,FALSE)</f>
        <v>43.06033</v>
      </c>
      <c r="N1211">
        <f>VLOOKUP(L1211,Key!$A$1:$C$72,3,FALSE)</f>
        <v>-87.89546</v>
      </c>
      <c r="O1211">
        <v>5</v>
      </c>
      <c r="P1211">
        <v>0</v>
      </c>
      <c r="Q1211">
        <v>0.8</v>
      </c>
      <c r="R1211">
        <v>0.7</v>
      </c>
      <c r="S1211">
        <v>30</v>
      </c>
      <c r="T1211">
        <f t="shared" si="170"/>
        <v>-1</v>
      </c>
      <c r="U1211" s="1">
        <v>42801</v>
      </c>
      <c r="V1211" s="3">
        <f t="shared" si="164"/>
        <v>42795</v>
      </c>
      <c r="W1211" s="4">
        <f t="shared" si="171"/>
        <v>42801</v>
      </c>
      <c r="X1211" s="1" t="str">
        <f t="shared" si="165"/>
        <v>Tuesday</v>
      </c>
      <c r="Y1211" s="2">
        <v>0.59099537037037042</v>
      </c>
      <c r="Z1211" s="2">
        <f t="shared" si="166"/>
        <v>0.58333333333333326</v>
      </c>
      <c r="AA1211">
        <f>1</f>
        <v>1</v>
      </c>
      <c r="AB1211" s="1">
        <v>42801</v>
      </c>
      <c r="AC1211" s="3">
        <f t="shared" si="167"/>
        <v>42795</v>
      </c>
      <c r="AD1211" s="4">
        <f t="shared" si="172"/>
        <v>42801</v>
      </c>
      <c r="AE1211" s="1" t="str">
        <f t="shared" si="168"/>
        <v>Tuesday</v>
      </c>
      <c r="AF1211" s="2">
        <v>0.59456018518518516</v>
      </c>
      <c r="AG1211" s="2">
        <f t="shared" si="169"/>
        <v>0.58333333333333326</v>
      </c>
      <c r="AH1211" t="s">
        <v>27</v>
      </c>
    </row>
    <row r="1212" spans="1:34" x14ac:dyDescent="0.25">
      <c r="A1212">
        <v>1152387</v>
      </c>
      <c r="B1212" t="s">
        <v>20</v>
      </c>
      <c r="C1212" t="s">
        <v>28</v>
      </c>
      <c r="D1212" t="s">
        <v>22</v>
      </c>
      <c r="E1212">
        <v>53211</v>
      </c>
      <c r="F1212" t="s">
        <v>23</v>
      </c>
      <c r="G1212" t="s">
        <v>96</v>
      </c>
      <c r="H1212">
        <v>183</v>
      </c>
      <c r="I1212" t="s">
        <v>87</v>
      </c>
      <c r="J1212">
        <f>VLOOKUP(I1212,Key!$A$1:$C$72,2,FALSE)</f>
        <v>43.077359999999999</v>
      </c>
      <c r="K1212">
        <f>VLOOKUP(I1212,Key!$A$1:$C$72,3,FALSE)</f>
        <v>-87.880769999999998</v>
      </c>
      <c r="L1212" t="s">
        <v>60</v>
      </c>
      <c r="M1212">
        <f>VLOOKUP(L1212,Key!$A$1:$C$72,2,FALSE)</f>
        <v>43.066893999999998</v>
      </c>
      <c r="N1212">
        <f>VLOOKUP(L1212,Key!$A$1:$C$72,3,FALSE)</f>
        <v>-87.877936000000005</v>
      </c>
      <c r="O1212">
        <v>5</v>
      </c>
      <c r="P1212">
        <v>0</v>
      </c>
      <c r="Q1212">
        <v>0.8</v>
      </c>
      <c r="R1212">
        <v>0.7</v>
      </c>
      <c r="S1212">
        <v>30</v>
      </c>
      <c r="T1212">
        <f t="shared" si="170"/>
        <v>-1</v>
      </c>
      <c r="U1212" s="1">
        <v>42801</v>
      </c>
      <c r="V1212" s="3">
        <f t="shared" si="164"/>
        <v>42795</v>
      </c>
      <c r="W1212" s="4">
        <f t="shared" si="171"/>
        <v>42801</v>
      </c>
      <c r="X1212" s="1" t="str">
        <f t="shared" si="165"/>
        <v>Tuesday</v>
      </c>
      <c r="Y1212" s="2">
        <v>0.77989583333333334</v>
      </c>
      <c r="Z1212" s="2">
        <f t="shared" si="166"/>
        <v>0.79166666666666663</v>
      </c>
      <c r="AA1212">
        <f>1</f>
        <v>1</v>
      </c>
      <c r="AB1212" s="1">
        <v>42801</v>
      </c>
      <c r="AC1212" s="3">
        <f t="shared" si="167"/>
        <v>42795</v>
      </c>
      <c r="AD1212" s="4">
        <f t="shared" si="172"/>
        <v>42801</v>
      </c>
      <c r="AE1212" s="1" t="str">
        <f t="shared" si="168"/>
        <v>Tuesday</v>
      </c>
      <c r="AF1212" s="2">
        <v>0.78347222222222224</v>
      </c>
      <c r="AG1212" s="2">
        <f t="shared" si="169"/>
        <v>0.79166666666666663</v>
      </c>
      <c r="AH1212" t="s">
        <v>27</v>
      </c>
    </row>
    <row r="1213" spans="1:34" x14ac:dyDescent="0.25">
      <c r="A1213">
        <v>1391757</v>
      </c>
      <c r="B1213" t="s">
        <v>20</v>
      </c>
      <c r="C1213" t="s">
        <v>28</v>
      </c>
      <c r="D1213" t="s">
        <v>22</v>
      </c>
      <c r="E1213">
        <v>53211</v>
      </c>
      <c r="F1213" t="s">
        <v>23</v>
      </c>
      <c r="G1213" t="s">
        <v>24</v>
      </c>
      <c r="H1213">
        <v>5545</v>
      </c>
      <c r="I1213" t="s">
        <v>43</v>
      </c>
      <c r="J1213">
        <f>VLOOKUP(I1213,Key!$A$1:$C$72,2,FALSE)</f>
        <v>43.03886</v>
      </c>
      <c r="K1213">
        <f>VLOOKUP(I1213,Key!$A$1:$C$72,3,FALSE)</f>
        <v>-87.902720000000002</v>
      </c>
      <c r="L1213" t="s">
        <v>36</v>
      </c>
      <c r="M1213">
        <f>VLOOKUP(L1213,Key!$A$1:$C$72,2,FALSE)</f>
        <v>43.038580000000003</v>
      </c>
      <c r="N1213">
        <f>VLOOKUP(L1213,Key!$A$1:$C$72,3,FALSE)</f>
        <v>-87.90934</v>
      </c>
      <c r="O1213">
        <v>3</v>
      </c>
      <c r="P1213">
        <v>0</v>
      </c>
      <c r="Q1213">
        <v>0.5</v>
      </c>
      <c r="R1213">
        <v>0.4</v>
      </c>
      <c r="S1213">
        <v>18</v>
      </c>
      <c r="T1213">
        <f t="shared" si="170"/>
        <v>-1</v>
      </c>
      <c r="U1213" s="1">
        <v>42801</v>
      </c>
      <c r="V1213" s="3">
        <f t="shared" si="164"/>
        <v>42795</v>
      </c>
      <c r="W1213" s="4">
        <f t="shared" si="171"/>
        <v>42801</v>
      </c>
      <c r="X1213" s="1" t="str">
        <f t="shared" si="165"/>
        <v>Tuesday</v>
      </c>
      <c r="Y1213" s="2">
        <v>0.80445601851851845</v>
      </c>
      <c r="Z1213" s="2">
        <f t="shared" si="166"/>
        <v>0.79166666666666663</v>
      </c>
      <c r="AA1213">
        <f>1</f>
        <v>1</v>
      </c>
      <c r="AB1213" s="1">
        <v>42801</v>
      </c>
      <c r="AC1213" s="3">
        <f t="shared" si="167"/>
        <v>42795</v>
      </c>
      <c r="AD1213" s="4">
        <f t="shared" si="172"/>
        <v>42801</v>
      </c>
      <c r="AE1213" s="1" t="str">
        <f t="shared" si="168"/>
        <v>Tuesday</v>
      </c>
      <c r="AF1213" s="2">
        <v>0.80673611111111121</v>
      </c>
      <c r="AG1213" s="2">
        <f t="shared" si="169"/>
        <v>0.79166666666666663</v>
      </c>
      <c r="AH1213" t="s">
        <v>27</v>
      </c>
    </row>
    <row r="1214" spans="1:34" x14ac:dyDescent="0.25">
      <c r="A1214">
        <v>1442430</v>
      </c>
      <c r="B1214" t="s">
        <v>20</v>
      </c>
      <c r="C1214" t="s">
        <v>28</v>
      </c>
      <c r="D1214" t="s">
        <v>22</v>
      </c>
      <c r="E1214">
        <v>53211</v>
      </c>
      <c r="F1214" t="s">
        <v>23</v>
      </c>
      <c r="G1214" t="s">
        <v>24</v>
      </c>
      <c r="H1214">
        <v>5583</v>
      </c>
      <c r="I1214" t="s">
        <v>67</v>
      </c>
      <c r="J1214">
        <f>VLOOKUP(I1214,Key!$A$1:$C$72,2,FALSE)</f>
        <v>43.074890000000003</v>
      </c>
      <c r="K1214">
        <f>VLOOKUP(I1214,Key!$A$1:$C$72,3,FALSE)</f>
        <v>-87.882810000000006</v>
      </c>
      <c r="L1214" t="s">
        <v>77</v>
      </c>
      <c r="M1214">
        <f>VLOOKUP(L1214,Key!$A$1:$C$72,2,FALSE)</f>
        <v>43.074655999999997</v>
      </c>
      <c r="N1214">
        <f>VLOOKUP(L1214,Key!$A$1:$C$72,3,FALSE)</f>
        <v>-87.889011999999994</v>
      </c>
      <c r="O1214">
        <v>2</v>
      </c>
      <c r="P1214">
        <v>0</v>
      </c>
      <c r="Q1214">
        <v>0.3</v>
      </c>
      <c r="R1214">
        <v>0.3</v>
      </c>
      <c r="S1214">
        <v>12</v>
      </c>
      <c r="T1214">
        <f t="shared" si="170"/>
        <v>-1</v>
      </c>
      <c r="U1214" s="1">
        <v>42801</v>
      </c>
      <c r="V1214" s="3">
        <f t="shared" si="164"/>
        <v>42795</v>
      </c>
      <c r="W1214" s="4">
        <f t="shared" si="171"/>
        <v>42801</v>
      </c>
      <c r="X1214" s="1" t="str">
        <f t="shared" si="165"/>
        <v>Tuesday</v>
      </c>
      <c r="Y1214" s="2">
        <v>0.90710648148148154</v>
      </c>
      <c r="Z1214" s="2">
        <f t="shared" si="166"/>
        <v>0.91666666666666663</v>
      </c>
      <c r="AA1214">
        <f>1</f>
        <v>1</v>
      </c>
      <c r="AB1214" s="1">
        <v>42801</v>
      </c>
      <c r="AC1214" s="3">
        <f t="shared" si="167"/>
        <v>42795</v>
      </c>
      <c r="AD1214" s="4">
        <f t="shared" si="172"/>
        <v>42801</v>
      </c>
      <c r="AE1214" s="1" t="str">
        <f t="shared" si="168"/>
        <v>Tuesday</v>
      </c>
      <c r="AF1214" s="2">
        <v>0.90873842592592602</v>
      </c>
      <c r="AG1214" s="2">
        <f t="shared" si="169"/>
        <v>0.91666666666666663</v>
      </c>
      <c r="AH1214" t="s">
        <v>27</v>
      </c>
    </row>
    <row r="1215" spans="1:34" x14ac:dyDescent="0.25">
      <c r="A1215">
        <v>1276651</v>
      </c>
      <c r="B1215" t="s">
        <v>20</v>
      </c>
      <c r="C1215" t="s">
        <v>28</v>
      </c>
      <c r="D1215" t="s">
        <v>22</v>
      </c>
      <c r="E1215">
        <v>53211</v>
      </c>
      <c r="F1215" t="s">
        <v>23</v>
      </c>
      <c r="G1215" t="s">
        <v>24</v>
      </c>
      <c r="H1215">
        <v>11105</v>
      </c>
      <c r="I1215" t="s">
        <v>65</v>
      </c>
      <c r="J1215">
        <f>VLOOKUP(I1215,Key!$A$1:$C$72,2,FALSE)</f>
        <v>43.060786</v>
      </c>
      <c r="K1215">
        <f>VLOOKUP(I1215,Key!$A$1:$C$72,3,FALSE)</f>
        <v>-87.883825999999999</v>
      </c>
      <c r="L1215" t="s">
        <v>87</v>
      </c>
      <c r="M1215">
        <f>VLOOKUP(L1215,Key!$A$1:$C$72,2,FALSE)</f>
        <v>43.077359999999999</v>
      </c>
      <c r="N1215">
        <f>VLOOKUP(L1215,Key!$A$1:$C$72,3,FALSE)</f>
        <v>-87.880769999999998</v>
      </c>
      <c r="O1215">
        <v>10</v>
      </c>
      <c r="P1215">
        <v>0</v>
      </c>
      <c r="Q1215">
        <v>1.5</v>
      </c>
      <c r="R1215">
        <v>1.4</v>
      </c>
      <c r="S1215">
        <v>60</v>
      </c>
      <c r="T1215">
        <f t="shared" si="170"/>
        <v>-1</v>
      </c>
      <c r="U1215" s="1">
        <v>42801</v>
      </c>
      <c r="V1215" s="3">
        <f t="shared" si="164"/>
        <v>42795</v>
      </c>
      <c r="W1215" s="4">
        <f t="shared" si="171"/>
        <v>42801</v>
      </c>
      <c r="X1215" s="1" t="str">
        <f t="shared" si="165"/>
        <v>Tuesday</v>
      </c>
      <c r="Y1215" s="2">
        <v>0.92592592592592593</v>
      </c>
      <c r="Z1215" s="2">
        <f t="shared" si="166"/>
        <v>0.91666666666666663</v>
      </c>
      <c r="AA1215">
        <f>1</f>
        <v>1</v>
      </c>
      <c r="AB1215" s="1">
        <v>42801</v>
      </c>
      <c r="AC1215" s="3">
        <f t="shared" si="167"/>
        <v>42795</v>
      </c>
      <c r="AD1215" s="4">
        <f t="shared" si="172"/>
        <v>42801</v>
      </c>
      <c r="AE1215" s="1" t="str">
        <f t="shared" si="168"/>
        <v>Tuesday</v>
      </c>
      <c r="AF1215" s="2">
        <v>0.93322916666666667</v>
      </c>
      <c r="AG1215" s="2">
        <f t="shared" si="169"/>
        <v>0.91666666666666663</v>
      </c>
      <c r="AH1215" t="s">
        <v>27</v>
      </c>
    </row>
    <row r="1216" spans="1:34" x14ac:dyDescent="0.25">
      <c r="A1216">
        <v>783916</v>
      </c>
      <c r="B1216" t="s">
        <v>20</v>
      </c>
      <c r="C1216" t="s">
        <v>53</v>
      </c>
      <c r="D1216" t="s">
        <v>46</v>
      </c>
      <c r="E1216">
        <v>60618</v>
      </c>
      <c r="F1216" t="s">
        <v>23</v>
      </c>
      <c r="G1216" t="s">
        <v>24</v>
      </c>
      <c r="H1216">
        <v>231</v>
      </c>
      <c r="I1216" t="s">
        <v>33</v>
      </c>
      <c r="J1216">
        <f>VLOOKUP(I1216,Key!$A$1:$C$72,2,FALSE)</f>
        <v>43.034619999999997</v>
      </c>
      <c r="K1216">
        <f>VLOOKUP(I1216,Key!$A$1:$C$72,3,FALSE)</f>
        <v>-87.917500000000004</v>
      </c>
      <c r="L1216" t="s">
        <v>43</v>
      </c>
      <c r="M1216">
        <f>VLOOKUP(L1216,Key!$A$1:$C$72,2,FALSE)</f>
        <v>43.03886</v>
      </c>
      <c r="N1216">
        <f>VLOOKUP(L1216,Key!$A$1:$C$72,3,FALSE)</f>
        <v>-87.902720000000002</v>
      </c>
      <c r="O1216">
        <v>10</v>
      </c>
      <c r="P1216">
        <v>0</v>
      </c>
      <c r="Q1216">
        <v>1.5</v>
      </c>
      <c r="R1216">
        <v>1.4</v>
      </c>
      <c r="S1216">
        <v>60</v>
      </c>
      <c r="T1216">
        <f t="shared" si="170"/>
        <v>-1</v>
      </c>
      <c r="U1216" s="1">
        <v>42802</v>
      </c>
      <c r="V1216" s="3">
        <f t="shared" si="164"/>
        <v>42795</v>
      </c>
      <c r="W1216" s="4">
        <f t="shared" si="171"/>
        <v>42802</v>
      </c>
      <c r="X1216" s="1" t="str">
        <f t="shared" si="165"/>
        <v>Wednesday</v>
      </c>
      <c r="Y1216" s="2">
        <v>0.31957175925925924</v>
      </c>
      <c r="Z1216" s="2">
        <f t="shared" si="166"/>
        <v>0.33333333333333331</v>
      </c>
      <c r="AA1216">
        <f>1</f>
        <v>1</v>
      </c>
      <c r="AB1216" s="1">
        <v>42802</v>
      </c>
      <c r="AC1216" s="3">
        <f t="shared" si="167"/>
        <v>42795</v>
      </c>
      <c r="AD1216" s="4">
        <f t="shared" si="172"/>
        <v>42802</v>
      </c>
      <c r="AE1216" s="1" t="str">
        <f t="shared" si="168"/>
        <v>Wednesday</v>
      </c>
      <c r="AF1216" s="2">
        <v>0.3269097222222222</v>
      </c>
      <c r="AG1216" s="2">
        <f t="shared" si="169"/>
        <v>0.33333333333333331</v>
      </c>
      <c r="AH1216" t="s">
        <v>27</v>
      </c>
    </row>
    <row r="1217" spans="1:34" x14ac:dyDescent="0.25">
      <c r="A1217">
        <v>563412</v>
      </c>
      <c r="B1217" t="s">
        <v>20</v>
      </c>
      <c r="C1217" t="s">
        <v>45</v>
      </c>
      <c r="D1217" t="s">
        <v>46</v>
      </c>
      <c r="E1217">
        <v>60043</v>
      </c>
      <c r="F1217" t="s">
        <v>23</v>
      </c>
      <c r="G1217" t="s">
        <v>24</v>
      </c>
      <c r="H1217">
        <v>5533</v>
      </c>
      <c r="I1217" t="s">
        <v>33</v>
      </c>
      <c r="J1217">
        <f>VLOOKUP(I1217,Key!$A$1:$C$72,2,FALSE)</f>
        <v>43.034619999999997</v>
      </c>
      <c r="K1217">
        <f>VLOOKUP(I1217,Key!$A$1:$C$72,3,FALSE)</f>
        <v>-87.917500000000004</v>
      </c>
      <c r="L1217" t="s">
        <v>33</v>
      </c>
      <c r="M1217">
        <f>VLOOKUP(L1217,Key!$A$1:$C$72,2,FALSE)</f>
        <v>43.034619999999997</v>
      </c>
      <c r="N1217">
        <f>VLOOKUP(L1217,Key!$A$1:$C$72,3,FALSE)</f>
        <v>-87.917500000000004</v>
      </c>
      <c r="O1217">
        <v>5</v>
      </c>
      <c r="P1217">
        <v>0</v>
      </c>
      <c r="Q1217">
        <v>0.8</v>
      </c>
      <c r="R1217">
        <v>0.7</v>
      </c>
      <c r="S1217">
        <v>30</v>
      </c>
      <c r="T1217">
        <f t="shared" si="170"/>
        <v>-1</v>
      </c>
      <c r="U1217" s="1">
        <v>42802</v>
      </c>
      <c r="V1217" s="3">
        <f t="shared" si="164"/>
        <v>42795</v>
      </c>
      <c r="W1217" s="4">
        <f t="shared" si="171"/>
        <v>42802</v>
      </c>
      <c r="X1217" s="1" t="str">
        <f t="shared" si="165"/>
        <v>Wednesday</v>
      </c>
      <c r="Y1217" s="2">
        <v>0.33145833333333335</v>
      </c>
      <c r="Z1217" s="2">
        <f t="shared" si="166"/>
        <v>0.33333333333333331</v>
      </c>
      <c r="AA1217">
        <f>1</f>
        <v>1</v>
      </c>
      <c r="AB1217" s="1">
        <v>42802</v>
      </c>
      <c r="AC1217" s="3">
        <f t="shared" si="167"/>
        <v>42795</v>
      </c>
      <c r="AD1217" s="4">
        <f t="shared" si="172"/>
        <v>42802</v>
      </c>
      <c r="AE1217" s="1" t="str">
        <f t="shared" si="168"/>
        <v>Wednesday</v>
      </c>
      <c r="AF1217" s="2">
        <v>0.33482638888888888</v>
      </c>
      <c r="AG1217" s="2">
        <f t="shared" si="169"/>
        <v>0.33333333333333331</v>
      </c>
      <c r="AH1217" t="s">
        <v>35</v>
      </c>
    </row>
    <row r="1218" spans="1:34" x14ac:dyDescent="0.25">
      <c r="A1218">
        <v>1307574</v>
      </c>
      <c r="B1218" t="s">
        <v>20</v>
      </c>
      <c r="C1218" t="s">
        <v>28</v>
      </c>
      <c r="D1218" t="s">
        <v>22</v>
      </c>
      <c r="E1218">
        <v>53212</v>
      </c>
      <c r="F1218" t="s">
        <v>23</v>
      </c>
      <c r="G1218" t="s">
        <v>91</v>
      </c>
      <c r="H1218">
        <v>11090</v>
      </c>
      <c r="I1218" t="s">
        <v>69</v>
      </c>
      <c r="J1218">
        <f>VLOOKUP(I1218,Key!$A$1:$C$72,2,FALSE)</f>
        <v>43.048200000000001</v>
      </c>
      <c r="K1218">
        <f>VLOOKUP(I1218,Key!$A$1:$C$72,3,FALSE)</f>
        <v>-87.900859999999994</v>
      </c>
      <c r="L1218" t="s">
        <v>32</v>
      </c>
      <c r="M1218">
        <f>VLOOKUP(L1218,Key!$A$1:$C$72,2,FALSE)</f>
        <v>43.038719999999998</v>
      </c>
      <c r="N1218">
        <f>VLOOKUP(L1218,Key!$A$1:$C$72,3,FALSE)</f>
        <v>-87.905339999999995</v>
      </c>
      <c r="O1218">
        <v>16</v>
      </c>
      <c r="P1218">
        <v>0</v>
      </c>
      <c r="Q1218">
        <v>2.4</v>
      </c>
      <c r="R1218">
        <v>2.2999999999999998</v>
      </c>
      <c r="S1218">
        <v>96</v>
      </c>
      <c r="T1218">
        <f t="shared" si="170"/>
        <v>-1</v>
      </c>
      <c r="U1218" s="1">
        <v>42802</v>
      </c>
      <c r="V1218" s="3">
        <f t="shared" ref="V1218:V1281" si="173">DATE(YEAR(U1218), MONTH(U1218), 1)</f>
        <v>42795</v>
      </c>
      <c r="W1218" s="4">
        <f t="shared" si="171"/>
        <v>42802</v>
      </c>
      <c r="X1218" s="1" t="str">
        <f t="shared" ref="X1218:X1281" si="174">TEXT(W1218,"dddd")</f>
        <v>Wednesday</v>
      </c>
      <c r="Y1218" s="2">
        <v>0.41394675925925922</v>
      </c>
      <c r="Z1218" s="2">
        <f t="shared" ref="Z1218:Z1281" si="175">MROUND(Y1218, "1:00")</f>
        <v>0.41666666666666663</v>
      </c>
      <c r="AA1218">
        <f>1</f>
        <v>1</v>
      </c>
      <c r="AB1218" s="1">
        <v>42802</v>
      </c>
      <c r="AC1218" s="3">
        <f t="shared" ref="AC1218:AC1281" si="176">DATE(YEAR(AB1218), MONTH(AB1218), 1)</f>
        <v>42795</v>
      </c>
      <c r="AD1218" s="4">
        <f t="shared" si="172"/>
        <v>42802</v>
      </c>
      <c r="AE1218" s="1" t="str">
        <f t="shared" ref="AE1218:AE1281" si="177">TEXT(AD1218,"dddd")</f>
        <v>Wednesday</v>
      </c>
      <c r="AF1218" s="2">
        <v>0.42525462962962962</v>
      </c>
      <c r="AG1218" s="2">
        <f t="shared" ref="AG1218:AG1281" si="178">MROUND(AF1218, "1:00")</f>
        <v>0.41666666666666663</v>
      </c>
      <c r="AH1218" t="s">
        <v>27</v>
      </c>
    </row>
    <row r="1219" spans="1:34" x14ac:dyDescent="0.25">
      <c r="A1219">
        <v>1152387</v>
      </c>
      <c r="B1219" t="s">
        <v>20</v>
      </c>
      <c r="C1219" t="s">
        <v>28</v>
      </c>
      <c r="D1219" t="s">
        <v>22</v>
      </c>
      <c r="E1219">
        <v>53211</v>
      </c>
      <c r="F1219" t="s">
        <v>23</v>
      </c>
      <c r="G1219" t="s">
        <v>96</v>
      </c>
      <c r="H1219">
        <v>183</v>
      </c>
      <c r="I1219" t="s">
        <v>60</v>
      </c>
      <c r="J1219">
        <f>VLOOKUP(I1219,Key!$A$1:$C$72,2,FALSE)</f>
        <v>43.066893999999998</v>
      </c>
      <c r="K1219">
        <f>VLOOKUP(I1219,Key!$A$1:$C$72,3,FALSE)</f>
        <v>-87.877936000000005</v>
      </c>
      <c r="L1219" t="s">
        <v>87</v>
      </c>
      <c r="M1219">
        <f>VLOOKUP(L1219,Key!$A$1:$C$72,2,FALSE)</f>
        <v>43.077359999999999</v>
      </c>
      <c r="N1219">
        <f>VLOOKUP(L1219,Key!$A$1:$C$72,3,FALSE)</f>
        <v>-87.880769999999998</v>
      </c>
      <c r="O1219">
        <v>5</v>
      </c>
      <c r="P1219">
        <v>0</v>
      </c>
      <c r="Q1219">
        <v>0.8</v>
      </c>
      <c r="R1219">
        <v>0.7</v>
      </c>
      <c r="S1219">
        <v>30</v>
      </c>
      <c r="T1219">
        <f t="shared" ref="T1219:T1282" si="179">-1</f>
        <v>-1</v>
      </c>
      <c r="U1219" s="1">
        <v>42802</v>
      </c>
      <c r="V1219" s="3">
        <f t="shared" si="173"/>
        <v>42795</v>
      </c>
      <c r="W1219" s="4">
        <f t="shared" ref="W1219:W1282" si="180">U1219</f>
        <v>42802</v>
      </c>
      <c r="X1219" s="1" t="str">
        <f t="shared" si="174"/>
        <v>Wednesday</v>
      </c>
      <c r="Y1219" s="2">
        <v>0.41423611111111108</v>
      </c>
      <c r="Z1219" s="2">
        <f t="shared" si="175"/>
        <v>0.41666666666666663</v>
      </c>
      <c r="AA1219">
        <f>1</f>
        <v>1</v>
      </c>
      <c r="AB1219" s="1">
        <v>42802</v>
      </c>
      <c r="AC1219" s="3">
        <f t="shared" si="176"/>
        <v>42795</v>
      </c>
      <c r="AD1219" s="4">
        <f t="shared" ref="AD1219:AD1282" si="181">AB1219</f>
        <v>42802</v>
      </c>
      <c r="AE1219" s="1" t="str">
        <f t="shared" si="177"/>
        <v>Wednesday</v>
      </c>
      <c r="AF1219" s="2">
        <v>0.41748842592592594</v>
      </c>
      <c r="AG1219" s="2">
        <f t="shared" si="178"/>
        <v>0.41666666666666663</v>
      </c>
      <c r="AH1219" t="s">
        <v>27</v>
      </c>
    </row>
    <row r="1220" spans="1:34" x14ac:dyDescent="0.25">
      <c r="A1220">
        <v>1251108</v>
      </c>
      <c r="B1220" t="s">
        <v>20</v>
      </c>
      <c r="C1220" t="s">
        <v>108</v>
      </c>
      <c r="D1220" t="s">
        <v>22</v>
      </c>
      <c r="E1220">
        <v>54913</v>
      </c>
      <c r="F1220" t="s">
        <v>23</v>
      </c>
      <c r="G1220" t="s">
        <v>96</v>
      </c>
      <c r="H1220">
        <v>136</v>
      </c>
      <c r="I1220" t="s">
        <v>78</v>
      </c>
      <c r="J1220">
        <f>VLOOKUP(I1220,Key!$A$1:$C$72,2,FALSE)</f>
        <v>43.060250000000003</v>
      </c>
      <c r="K1220">
        <f>VLOOKUP(I1220,Key!$A$1:$C$72,3,FALSE)</f>
        <v>-87.892169999999993</v>
      </c>
      <c r="L1220" t="s">
        <v>81</v>
      </c>
      <c r="M1220">
        <f>VLOOKUP(L1220,Key!$A$1:$C$72,2,FALSE)</f>
        <v>43.06033</v>
      </c>
      <c r="N1220">
        <f>VLOOKUP(L1220,Key!$A$1:$C$72,3,FALSE)</f>
        <v>-87.89546</v>
      </c>
      <c r="O1220">
        <v>2</v>
      </c>
      <c r="P1220">
        <v>0</v>
      </c>
      <c r="Q1220">
        <v>0.3</v>
      </c>
      <c r="R1220">
        <v>0.3</v>
      </c>
      <c r="S1220">
        <v>12</v>
      </c>
      <c r="T1220">
        <f t="shared" si="179"/>
        <v>-1</v>
      </c>
      <c r="U1220" s="1">
        <v>42802</v>
      </c>
      <c r="V1220" s="3">
        <f t="shared" si="173"/>
        <v>42795</v>
      </c>
      <c r="W1220" s="4">
        <f t="shared" si="180"/>
        <v>42802</v>
      </c>
      <c r="X1220" s="1" t="str">
        <f t="shared" si="174"/>
        <v>Wednesday</v>
      </c>
      <c r="Y1220" s="2">
        <v>0.47282407407407406</v>
      </c>
      <c r="Z1220" s="2">
        <f t="shared" si="175"/>
        <v>0.45833333333333331</v>
      </c>
      <c r="AA1220">
        <f>1</f>
        <v>1</v>
      </c>
      <c r="AB1220" s="1">
        <v>42802</v>
      </c>
      <c r="AC1220" s="3">
        <f t="shared" si="176"/>
        <v>42795</v>
      </c>
      <c r="AD1220" s="4">
        <f t="shared" si="181"/>
        <v>42802</v>
      </c>
      <c r="AE1220" s="1" t="str">
        <f t="shared" si="177"/>
        <v>Wednesday</v>
      </c>
      <c r="AF1220" s="2">
        <v>0.47412037037037041</v>
      </c>
      <c r="AG1220" s="2">
        <f t="shared" si="178"/>
        <v>0.45833333333333331</v>
      </c>
      <c r="AH1220" t="s">
        <v>27</v>
      </c>
    </row>
    <row r="1221" spans="1:34" x14ac:dyDescent="0.25">
      <c r="A1221">
        <v>1260485</v>
      </c>
      <c r="B1221" t="s">
        <v>20</v>
      </c>
      <c r="C1221" t="s">
        <v>101</v>
      </c>
      <c r="D1221" t="s">
        <v>22</v>
      </c>
      <c r="E1221">
        <v>53211</v>
      </c>
      <c r="F1221" t="s">
        <v>23</v>
      </c>
      <c r="G1221" t="s">
        <v>24</v>
      </c>
      <c r="H1221">
        <v>5518</v>
      </c>
      <c r="I1221" t="s">
        <v>32</v>
      </c>
      <c r="J1221">
        <f>VLOOKUP(I1221,Key!$A$1:$C$72,2,FALSE)</f>
        <v>43.038719999999998</v>
      </c>
      <c r="K1221">
        <f>VLOOKUP(I1221,Key!$A$1:$C$72,3,FALSE)</f>
        <v>-87.905339999999995</v>
      </c>
      <c r="L1221" t="s">
        <v>43</v>
      </c>
      <c r="M1221">
        <f>VLOOKUP(L1221,Key!$A$1:$C$72,2,FALSE)</f>
        <v>43.03886</v>
      </c>
      <c r="N1221">
        <f>VLOOKUP(L1221,Key!$A$1:$C$72,3,FALSE)</f>
        <v>-87.902720000000002</v>
      </c>
      <c r="O1221">
        <v>1</v>
      </c>
      <c r="P1221">
        <v>0</v>
      </c>
      <c r="Q1221">
        <v>0.2</v>
      </c>
      <c r="R1221">
        <v>0.1</v>
      </c>
      <c r="S1221">
        <v>6</v>
      </c>
      <c r="T1221">
        <f t="shared" si="179"/>
        <v>-1</v>
      </c>
      <c r="U1221" s="1">
        <v>42802</v>
      </c>
      <c r="V1221" s="3">
        <f t="shared" si="173"/>
        <v>42795</v>
      </c>
      <c r="W1221" s="4">
        <f t="shared" si="180"/>
        <v>42802</v>
      </c>
      <c r="X1221" s="1" t="str">
        <f t="shared" si="174"/>
        <v>Wednesday</v>
      </c>
      <c r="Y1221" s="2">
        <v>0.5662152777777778</v>
      </c>
      <c r="Z1221" s="2">
        <f t="shared" si="175"/>
        <v>0.58333333333333326</v>
      </c>
      <c r="AA1221">
        <f>1</f>
        <v>1</v>
      </c>
      <c r="AB1221" s="1">
        <v>42802</v>
      </c>
      <c r="AC1221" s="3">
        <f t="shared" si="176"/>
        <v>42795</v>
      </c>
      <c r="AD1221" s="4">
        <f t="shared" si="181"/>
        <v>42802</v>
      </c>
      <c r="AE1221" s="1" t="str">
        <f t="shared" si="177"/>
        <v>Wednesday</v>
      </c>
      <c r="AF1221" s="2">
        <v>0.56732638888888887</v>
      </c>
      <c r="AG1221" s="2">
        <f t="shared" si="178"/>
        <v>0.58333333333333326</v>
      </c>
      <c r="AH1221" t="s">
        <v>27</v>
      </c>
    </row>
    <row r="1222" spans="1:34" x14ac:dyDescent="0.25">
      <c r="A1222">
        <v>1451574</v>
      </c>
      <c r="B1222" t="s">
        <v>20</v>
      </c>
      <c r="C1222" t="s">
        <v>28</v>
      </c>
      <c r="D1222" t="s">
        <v>22</v>
      </c>
      <c r="E1222">
        <v>53211</v>
      </c>
      <c r="F1222" t="s">
        <v>23</v>
      </c>
      <c r="G1222" t="s">
        <v>24</v>
      </c>
      <c r="H1222">
        <v>11108</v>
      </c>
      <c r="I1222" t="s">
        <v>67</v>
      </c>
      <c r="J1222">
        <f>VLOOKUP(I1222,Key!$A$1:$C$72,2,FALSE)</f>
        <v>43.074890000000003</v>
      </c>
      <c r="K1222">
        <f>VLOOKUP(I1222,Key!$A$1:$C$72,3,FALSE)</f>
        <v>-87.882810000000006</v>
      </c>
      <c r="L1222" t="s">
        <v>77</v>
      </c>
      <c r="M1222">
        <f>VLOOKUP(L1222,Key!$A$1:$C$72,2,FALSE)</f>
        <v>43.074655999999997</v>
      </c>
      <c r="N1222">
        <f>VLOOKUP(L1222,Key!$A$1:$C$72,3,FALSE)</f>
        <v>-87.889011999999994</v>
      </c>
      <c r="O1222">
        <v>217</v>
      </c>
      <c r="P1222">
        <v>18</v>
      </c>
      <c r="Q1222">
        <v>18</v>
      </c>
      <c r="R1222">
        <v>17.100000000000001</v>
      </c>
      <c r="S1222">
        <v>720</v>
      </c>
      <c r="T1222">
        <f t="shared" si="179"/>
        <v>-1</v>
      </c>
      <c r="U1222" s="1">
        <v>42802</v>
      </c>
      <c r="V1222" s="3">
        <f t="shared" si="173"/>
        <v>42795</v>
      </c>
      <c r="W1222" s="4">
        <f t="shared" si="180"/>
        <v>42802</v>
      </c>
      <c r="X1222" s="1" t="str">
        <f t="shared" si="174"/>
        <v>Wednesday</v>
      </c>
      <c r="Y1222" s="2">
        <v>0.61978009259259259</v>
      </c>
      <c r="Z1222" s="2">
        <f t="shared" si="175"/>
        <v>0.625</v>
      </c>
      <c r="AA1222">
        <f>1</f>
        <v>1</v>
      </c>
      <c r="AB1222" s="1">
        <v>42802</v>
      </c>
      <c r="AC1222" s="3">
        <f t="shared" si="176"/>
        <v>42795</v>
      </c>
      <c r="AD1222" s="4">
        <f t="shared" si="181"/>
        <v>42802</v>
      </c>
      <c r="AE1222" s="1" t="str">
        <f t="shared" si="177"/>
        <v>Wednesday</v>
      </c>
      <c r="AF1222" s="2">
        <v>0.77028935185185177</v>
      </c>
      <c r="AG1222" s="2">
        <f t="shared" si="178"/>
        <v>0.75</v>
      </c>
      <c r="AH1222" t="s">
        <v>27</v>
      </c>
    </row>
    <row r="1223" spans="1:34" x14ac:dyDescent="0.25">
      <c r="A1223">
        <v>1152387</v>
      </c>
      <c r="B1223" t="s">
        <v>20</v>
      </c>
      <c r="C1223" t="s">
        <v>28</v>
      </c>
      <c r="D1223" t="s">
        <v>22</v>
      </c>
      <c r="E1223">
        <v>53211</v>
      </c>
      <c r="F1223" t="s">
        <v>23</v>
      </c>
      <c r="G1223" t="s">
        <v>96</v>
      </c>
      <c r="H1223">
        <v>5534</v>
      </c>
      <c r="I1223" t="s">
        <v>67</v>
      </c>
      <c r="J1223">
        <f>VLOOKUP(I1223,Key!$A$1:$C$72,2,FALSE)</f>
        <v>43.074890000000003</v>
      </c>
      <c r="K1223">
        <f>VLOOKUP(I1223,Key!$A$1:$C$72,3,FALSE)</f>
        <v>-87.882810000000006</v>
      </c>
      <c r="L1223" t="s">
        <v>60</v>
      </c>
      <c r="M1223">
        <f>VLOOKUP(L1223,Key!$A$1:$C$72,2,FALSE)</f>
        <v>43.066893999999998</v>
      </c>
      <c r="N1223">
        <f>VLOOKUP(L1223,Key!$A$1:$C$72,3,FALSE)</f>
        <v>-87.877936000000005</v>
      </c>
      <c r="O1223">
        <v>4</v>
      </c>
      <c r="P1223">
        <v>0</v>
      </c>
      <c r="Q1223">
        <v>0.6</v>
      </c>
      <c r="R1223">
        <v>0.6</v>
      </c>
      <c r="S1223">
        <v>24</v>
      </c>
      <c r="T1223">
        <f t="shared" si="179"/>
        <v>-1</v>
      </c>
      <c r="U1223" s="1">
        <v>42802</v>
      </c>
      <c r="V1223" s="3">
        <f t="shared" si="173"/>
        <v>42795</v>
      </c>
      <c r="W1223" s="4">
        <f t="shared" si="180"/>
        <v>42802</v>
      </c>
      <c r="X1223" s="1" t="str">
        <f t="shared" si="174"/>
        <v>Wednesday</v>
      </c>
      <c r="Y1223" s="2">
        <v>0.69802083333333342</v>
      </c>
      <c r="Z1223" s="2">
        <f t="shared" si="175"/>
        <v>0.70833333333333326</v>
      </c>
      <c r="AA1223">
        <f>1</f>
        <v>1</v>
      </c>
      <c r="AB1223" s="1">
        <v>42802</v>
      </c>
      <c r="AC1223" s="3">
        <f t="shared" si="176"/>
        <v>42795</v>
      </c>
      <c r="AD1223" s="4">
        <f t="shared" si="181"/>
        <v>42802</v>
      </c>
      <c r="AE1223" s="1" t="str">
        <f t="shared" si="177"/>
        <v>Wednesday</v>
      </c>
      <c r="AF1223" s="2">
        <v>0.701238425925926</v>
      </c>
      <c r="AG1223" s="2">
        <f t="shared" si="178"/>
        <v>0.70833333333333326</v>
      </c>
      <c r="AH1223" t="s">
        <v>27</v>
      </c>
    </row>
    <row r="1224" spans="1:34" x14ac:dyDescent="0.25">
      <c r="A1224">
        <v>1252398</v>
      </c>
      <c r="B1224" t="s">
        <v>20</v>
      </c>
      <c r="C1224" t="s">
        <v>109</v>
      </c>
      <c r="D1224" t="s">
        <v>46</v>
      </c>
      <c r="E1224">
        <v>60076</v>
      </c>
      <c r="F1224" t="s">
        <v>23</v>
      </c>
      <c r="G1224" t="s">
        <v>96</v>
      </c>
      <c r="H1224">
        <v>5537</v>
      </c>
      <c r="I1224" t="s">
        <v>63</v>
      </c>
      <c r="J1224">
        <f>VLOOKUP(I1224,Key!$A$1:$C$72,2,FALSE)</f>
        <v>43.078530000000001</v>
      </c>
      <c r="K1224">
        <f>VLOOKUP(I1224,Key!$A$1:$C$72,3,FALSE)</f>
        <v>-87.882620000000003</v>
      </c>
      <c r="L1224" t="s">
        <v>77</v>
      </c>
      <c r="M1224">
        <f>VLOOKUP(L1224,Key!$A$1:$C$72,2,FALSE)</f>
        <v>43.074655999999997</v>
      </c>
      <c r="N1224">
        <f>VLOOKUP(L1224,Key!$A$1:$C$72,3,FALSE)</f>
        <v>-87.889011999999994</v>
      </c>
      <c r="O1224">
        <v>15</v>
      </c>
      <c r="P1224">
        <v>0</v>
      </c>
      <c r="Q1224">
        <v>2.2999999999999998</v>
      </c>
      <c r="R1224">
        <v>2.1</v>
      </c>
      <c r="S1224">
        <v>90</v>
      </c>
      <c r="T1224">
        <f t="shared" si="179"/>
        <v>-1</v>
      </c>
      <c r="U1224" s="1">
        <v>42802</v>
      </c>
      <c r="V1224" s="3">
        <f t="shared" si="173"/>
        <v>42795</v>
      </c>
      <c r="W1224" s="4">
        <f t="shared" si="180"/>
        <v>42802</v>
      </c>
      <c r="X1224" s="1" t="str">
        <f t="shared" si="174"/>
        <v>Wednesday</v>
      </c>
      <c r="Y1224" s="2">
        <v>0.82771990740740742</v>
      </c>
      <c r="Z1224" s="2">
        <f t="shared" si="175"/>
        <v>0.83333333333333326</v>
      </c>
      <c r="AA1224">
        <f>1</f>
        <v>1</v>
      </c>
      <c r="AB1224" s="1">
        <v>42802</v>
      </c>
      <c r="AC1224" s="3">
        <f t="shared" si="176"/>
        <v>42795</v>
      </c>
      <c r="AD1224" s="4">
        <f t="shared" si="181"/>
        <v>42802</v>
      </c>
      <c r="AE1224" s="1" t="str">
        <f t="shared" si="177"/>
        <v>Wednesday</v>
      </c>
      <c r="AF1224" s="2">
        <v>0.8377430555555555</v>
      </c>
      <c r="AG1224" s="2">
        <f t="shared" si="178"/>
        <v>0.83333333333333326</v>
      </c>
      <c r="AH1224" t="s">
        <v>27</v>
      </c>
    </row>
    <row r="1225" spans="1:34" x14ac:dyDescent="0.25">
      <c r="A1225">
        <v>1240065</v>
      </c>
      <c r="B1225" t="s">
        <v>20</v>
      </c>
      <c r="C1225" t="s">
        <v>28</v>
      </c>
      <c r="D1225" t="s">
        <v>22</v>
      </c>
      <c r="E1225">
        <v>53212</v>
      </c>
      <c r="F1225" t="s">
        <v>23</v>
      </c>
      <c r="G1225" t="s">
        <v>24</v>
      </c>
      <c r="H1225">
        <v>5507</v>
      </c>
      <c r="I1225" t="s">
        <v>47</v>
      </c>
      <c r="J1225">
        <f>VLOOKUP(I1225,Key!$A$1:$C$72,2,FALSE)</f>
        <v>43.049230000000001</v>
      </c>
      <c r="K1225">
        <f>VLOOKUP(I1225,Key!$A$1:$C$72,3,FALSE)</f>
        <v>-87.911940000000001</v>
      </c>
      <c r="L1225" t="s">
        <v>51</v>
      </c>
      <c r="M1225">
        <f>VLOOKUP(L1225,Key!$A$1:$C$72,2,FALSE)</f>
        <v>43.05536</v>
      </c>
      <c r="N1225">
        <f>VLOOKUP(L1225,Key!$A$1:$C$72,3,FALSE)</f>
        <v>-87.90504</v>
      </c>
      <c r="O1225">
        <v>4</v>
      </c>
      <c r="P1225">
        <v>0</v>
      </c>
      <c r="Q1225">
        <v>0.6</v>
      </c>
      <c r="R1225">
        <v>0.6</v>
      </c>
      <c r="S1225">
        <v>24</v>
      </c>
      <c r="T1225">
        <f t="shared" si="179"/>
        <v>-1</v>
      </c>
      <c r="U1225" s="1">
        <v>42802</v>
      </c>
      <c r="V1225" s="3">
        <f t="shared" si="173"/>
        <v>42795</v>
      </c>
      <c r="W1225" s="4">
        <f t="shared" si="180"/>
        <v>42802</v>
      </c>
      <c r="X1225" s="1" t="str">
        <f t="shared" si="174"/>
        <v>Wednesday</v>
      </c>
      <c r="Y1225" s="2">
        <v>0.89228009259259267</v>
      </c>
      <c r="Z1225" s="2">
        <f t="shared" si="175"/>
        <v>0.875</v>
      </c>
      <c r="AA1225">
        <f>1</f>
        <v>1</v>
      </c>
      <c r="AB1225" s="1">
        <v>42802</v>
      </c>
      <c r="AC1225" s="3">
        <f t="shared" si="176"/>
        <v>42795</v>
      </c>
      <c r="AD1225" s="4">
        <f t="shared" si="181"/>
        <v>42802</v>
      </c>
      <c r="AE1225" s="1" t="str">
        <f t="shared" si="177"/>
        <v>Wednesday</v>
      </c>
      <c r="AF1225" s="2">
        <v>0.89498842592592587</v>
      </c>
      <c r="AG1225" s="2">
        <f t="shared" si="178"/>
        <v>0.875</v>
      </c>
      <c r="AH1225" t="s">
        <v>27</v>
      </c>
    </row>
    <row r="1226" spans="1:34" x14ac:dyDescent="0.25">
      <c r="A1226">
        <v>1489319</v>
      </c>
      <c r="B1226" t="s">
        <v>20</v>
      </c>
      <c r="C1226" t="s">
        <v>100</v>
      </c>
      <c r="D1226" t="s">
        <v>22</v>
      </c>
      <c r="E1226">
        <v>53045</v>
      </c>
      <c r="F1226" t="s">
        <v>23</v>
      </c>
      <c r="G1226" t="s">
        <v>24</v>
      </c>
      <c r="H1226">
        <v>44</v>
      </c>
      <c r="I1226" t="s">
        <v>65</v>
      </c>
      <c r="J1226">
        <f>VLOOKUP(I1226,Key!$A$1:$C$72,2,FALSE)</f>
        <v>43.060786</v>
      </c>
      <c r="K1226">
        <f>VLOOKUP(I1226,Key!$A$1:$C$72,3,FALSE)</f>
        <v>-87.883825999999999</v>
      </c>
      <c r="L1226" t="s">
        <v>87</v>
      </c>
      <c r="M1226">
        <f>VLOOKUP(L1226,Key!$A$1:$C$72,2,FALSE)</f>
        <v>43.077359999999999</v>
      </c>
      <c r="N1226">
        <f>VLOOKUP(L1226,Key!$A$1:$C$72,3,FALSE)</f>
        <v>-87.880769999999998</v>
      </c>
      <c r="O1226">
        <v>9</v>
      </c>
      <c r="P1226">
        <v>0</v>
      </c>
      <c r="Q1226">
        <v>1.4</v>
      </c>
      <c r="R1226">
        <v>1.3</v>
      </c>
      <c r="S1226">
        <v>54</v>
      </c>
      <c r="T1226">
        <f t="shared" si="179"/>
        <v>-1</v>
      </c>
      <c r="U1226" s="1">
        <v>42803</v>
      </c>
      <c r="V1226" s="3">
        <f t="shared" si="173"/>
        <v>42795</v>
      </c>
      <c r="W1226" s="4">
        <f t="shared" si="180"/>
        <v>42803</v>
      </c>
      <c r="X1226" s="1" t="str">
        <f t="shared" si="174"/>
        <v>Thursday</v>
      </c>
      <c r="Y1226" s="2">
        <v>0.36510416666666662</v>
      </c>
      <c r="Z1226" s="2">
        <f t="shared" si="175"/>
        <v>0.375</v>
      </c>
      <c r="AA1226">
        <f>1</f>
        <v>1</v>
      </c>
      <c r="AB1226" s="1">
        <v>42803</v>
      </c>
      <c r="AC1226" s="3">
        <f t="shared" si="176"/>
        <v>42795</v>
      </c>
      <c r="AD1226" s="4">
        <f t="shared" si="181"/>
        <v>42803</v>
      </c>
      <c r="AE1226" s="1" t="str">
        <f t="shared" si="177"/>
        <v>Thursday</v>
      </c>
      <c r="AF1226" s="2">
        <v>0.37148148148148147</v>
      </c>
      <c r="AG1226" s="2">
        <f t="shared" si="178"/>
        <v>0.375</v>
      </c>
      <c r="AH1226" t="s">
        <v>27</v>
      </c>
    </row>
    <row r="1227" spans="1:34" x14ac:dyDescent="0.25">
      <c r="A1227">
        <v>1378810</v>
      </c>
      <c r="B1227" t="s">
        <v>20</v>
      </c>
      <c r="C1227" t="s">
        <v>99</v>
      </c>
      <c r="D1227" t="s">
        <v>22</v>
      </c>
      <c r="E1227">
        <v>53211</v>
      </c>
      <c r="F1227" t="s">
        <v>23</v>
      </c>
      <c r="G1227" t="s">
        <v>24</v>
      </c>
      <c r="H1227">
        <v>32</v>
      </c>
      <c r="I1227" t="s">
        <v>67</v>
      </c>
      <c r="J1227">
        <f>VLOOKUP(I1227,Key!$A$1:$C$72,2,FALSE)</f>
        <v>43.074890000000003</v>
      </c>
      <c r="K1227">
        <f>VLOOKUP(I1227,Key!$A$1:$C$72,3,FALSE)</f>
        <v>-87.882810000000006</v>
      </c>
      <c r="L1227" t="s">
        <v>87</v>
      </c>
      <c r="M1227">
        <f>VLOOKUP(L1227,Key!$A$1:$C$72,2,FALSE)</f>
        <v>43.077359999999999</v>
      </c>
      <c r="N1227">
        <f>VLOOKUP(L1227,Key!$A$1:$C$72,3,FALSE)</f>
        <v>-87.880769999999998</v>
      </c>
      <c r="O1227">
        <v>3</v>
      </c>
      <c r="P1227">
        <v>0</v>
      </c>
      <c r="Q1227">
        <v>0.5</v>
      </c>
      <c r="R1227">
        <v>0.4</v>
      </c>
      <c r="S1227">
        <v>18</v>
      </c>
      <c r="T1227">
        <f t="shared" si="179"/>
        <v>-1</v>
      </c>
      <c r="U1227" s="1">
        <v>42803</v>
      </c>
      <c r="V1227" s="3">
        <f t="shared" si="173"/>
        <v>42795</v>
      </c>
      <c r="W1227" s="4">
        <f t="shared" si="180"/>
        <v>42803</v>
      </c>
      <c r="X1227" s="1" t="str">
        <f t="shared" si="174"/>
        <v>Thursday</v>
      </c>
      <c r="Y1227" s="2">
        <v>0.45158564814814817</v>
      </c>
      <c r="Z1227" s="2">
        <f t="shared" si="175"/>
        <v>0.45833333333333331</v>
      </c>
      <c r="AA1227">
        <f>1</f>
        <v>1</v>
      </c>
      <c r="AB1227" s="1">
        <v>42803</v>
      </c>
      <c r="AC1227" s="3">
        <f t="shared" si="176"/>
        <v>42795</v>
      </c>
      <c r="AD1227" s="4">
        <f t="shared" si="181"/>
        <v>42803</v>
      </c>
      <c r="AE1227" s="1" t="str">
        <f t="shared" si="177"/>
        <v>Thursday</v>
      </c>
      <c r="AF1227" s="2">
        <v>0.45356481481481481</v>
      </c>
      <c r="AG1227" s="2">
        <f t="shared" si="178"/>
        <v>0.45833333333333331</v>
      </c>
      <c r="AH1227" t="s">
        <v>27</v>
      </c>
    </row>
    <row r="1228" spans="1:34" x14ac:dyDescent="0.25">
      <c r="A1228">
        <v>1391757</v>
      </c>
      <c r="B1228" t="s">
        <v>20</v>
      </c>
      <c r="C1228" t="s">
        <v>28</v>
      </c>
      <c r="D1228" t="s">
        <v>22</v>
      </c>
      <c r="E1228">
        <v>53211</v>
      </c>
      <c r="F1228" t="s">
        <v>23</v>
      </c>
      <c r="G1228" t="s">
        <v>24</v>
      </c>
      <c r="H1228">
        <v>47</v>
      </c>
      <c r="I1228" t="s">
        <v>43</v>
      </c>
      <c r="J1228">
        <f>VLOOKUP(I1228,Key!$A$1:$C$72,2,FALSE)</f>
        <v>43.03886</v>
      </c>
      <c r="K1228">
        <f>VLOOKUP(I1228,Key!$A$1:$C$72,3,FALSE)</f>
        <v>-87.902720000000002</v>
      </c>
      <c r="L1228" t="s">
        <v>31</v>
      </c>
      <c r="M1228">
        <f>VLOOKUP(L1228,Key!$A$1:$C$72,2,FALSE)</f>
        <v>43.03519</v>
      </c>
      <c r="N1228">
        <f>VLOOKUP(L1228,Key!$A$1:$C$72,3,FALSE)</f>
        <v>-87.907390000000007</v>
      </c>
      <c r="O1228">
        <v>4</v>
      </c>
      <c r="P1228">
        <v>0</v>
      </c>
      <c r="Q1228">
        <v>0.6</v>
      </c>
      <c r="R1228">
        <v>0.6</v>
      </c>
      <c r="S1228">
        <v>24</v>
      </c>
      <c r="T1228">
        <f t="shared" si="179"/>
        <v>-1</v>
      </c>
      <c r="U1228" s="1">
        <v>42803</v>
      </c>
      <c r="V1228" s="3">
        <f t="shared" si="173"/>
        <v>42795</v>
      </c>
      <c r="W1228" s="4">
        <f t="shared" si="180"/>
        <v>42803</v>
      </c>
      <c r="X1228" s="1" t="str">
        <f t="shared" si="174"/>
        <v>Thursday</v>
      </c>
      <c r="Y1228" s="2">
        <v>0.58533564814814809</v>
      </c>
      <c r="Z1228" s="2">
        <f t="shared" si="175"/>
        <v>0.58333333333333326</v>
      </c>
      <c r="AA1228">
        <f>1</f>
        <v>1</v>
      </c>
      <c r="AB1228" s="1">
        <v>42803</v>
      </c>
      <c r="AC1228" s="3">
        <f t="shared" si="176"/>
        <v>42795</v>
      </c>
      <c r="AD1228" s="4">
        <f t="shared" si="181"/>
        <v>42803</v>
      </c>
      <c r="AE1228" s="1" t="str">
        <f t="shared" si="177"/>
        <v>Thursday</v>
      </c>
      <c r="AF1228" s="2">
        <v>0.58780092592592592</v>
      </c>
      <c r="AG1228" s="2">
        <f t="shared" si="178"/>
        <v>0.58333333333333326</v>
      </c>
      <c r="AH1228" t="s">
        <v>27</v>
      </c>
    </row>
    <row r="1229" spans="1:34" x14ac:dyDescent="0.25">
      <c r="A1229">
        <v>1357250</v>
      </c>
      <c r="B1229" t="s">
        <v>20</v>
      </c>
      <c r="C1229" t="s">
        <v>28</v>
      </c>
      <c r="D1229" t="s">
        <v>22</v>
      </c>
      <c r="E1229">
        <v>53202</v>
      </c>
      <c r="F1229" t="s">
        <v>23</v>
      </c>
      <c r="G1229" t="s">
        <v>24</v>
      </c>
      <c r="H1229">
        <v>223</v>
      </c>
      <c r="I1229" t="s">
        <v>69</v>
      </c>
      <c r="J1229">
        <f>VLOOKUP(I1229,Key!$A$1:$C$72,2,FALSE)</f>
        <v>43.048200000000001</v>
      </c>
      <c r="K1229">
        <f>VLOOKUP(I1229,Key!$A$1:$C$72,3,FALSE)</f>
        <v>-87.900859999999994</v>
      </c>
      <c r="L1229" t="s">
        <v>43</v>
      </c>
      <c r="M1229">
        <f>VLOOKUP(L1229,Key!$A$1:$C$72,2,FALSE)</f>
        <v>43.03886</v>
      </c>
      <c r="N1229">
        <f>VLOOKUP(L1229,Key!$A$1:$C$72,3,FALSE)</f>
        <v>-87.902720000000002</v>
      </c>
      <c r="O1229">
        <v>4</v>
      </c>
      <c r="P1229">
        <v>0</v>
      </c>
      <c r="Q1229">
        <v>0.6</v>
      </c>
      <c r="R1229">
        <v>0.6</v>
      </c>
      <c r="S1229">
        <v>24</v>
      </c>
      <c r="T1229">
        <f t="shared" si="179"/>
        <v>-1</v>
      </c>
      <c r="U1229" s="1">
        <v>42804</v>
      </c>
      <c r="V1229" s="3">
        <f t="shared" si="173"/>
        <v>42795</v>
      </c>
      <c r="W1229" s="4">
        <f t="shared" si="180"/>
        <v>42804</v>
      </c>
      <c r="X1229" s="1" t="str">
        <f t="shared" si="174"/>
        <v>Friday</v>
      </c>
      <c r="Y1229" s="2">
        <v>0.27478009259259256</v>
      </c>
      <c r="Z1229" s="2">
        <f t="shared" si="175"/>
        <v>0.29166666666666663</v>
      </c>
      <c r="AA1229">
        <f>1</f>
        <v>1</v>
      </c>
      <c r="AB1229" s="1">
        <v>42804</v>
      </c>
      <c r="AC1229" s="3">
        <f t="shared" si="176"/>
        <v>42795</v>
      </c>
      <c r="AD1229" s="4">
        <f t="shared" si="181"/>
        <v>42804</v>
      </c>
      <c r="AE1229" s="1" t="str">
        <f t="shared" si="177"/>
        <v>Friday</v>
      </c>
      <c r="AF1229" s="2">
        <v>0.27760416666666665</v>
      </c>
      <c r="AG1229" s="2">
        <f t="shared" si="178"/>
        <v>0.29166666666666663</v>
      </c>
      <c r="AH1229" t="s">
        <v>27</v>
      </c>
    </row>
    <row r="1230" spans="1:34" x14ac:dyDescent="0.25">
      <c r="A1230">
        <v>1518070</v>
      </c>
      <c r="B1230" t="s">
        <v>20</v>
      </c>
      <c r="C1230" t="s">
        <v>28</v>
      </c>
      <c r="D1230" t="s">
        <v>22</v>
      </c>
      <c r="E1230">
        <v>53211</v>
      </c>
      <c r="F1230" t="s">
        <v>23</v>
      </c>
      <c r="G1230" t="s">
        <v>91</v>
      </c>
      <c r="H1230">
        <v>11126</v>
      </c>
      <c r="I1230" t="s">
        <v>41</v>
      </c>
      <c r="J1230">
        <f>VLOOKUP(I1230,Key!$A$1:$C$72,2,FALSE)</f>
        <v>43.04824</v>
      </c>
      <c r="K1230">
        <f>VLOOKUP(I1230,Key!$A$1:$C$72,3,FALSE)</f>
        <v>-87.904970000000006</v>
      </c>
      <c r="L1230" t="s">
        <v>50</v>
      </c>
      <c r="M1230">
        <f>VLOOKUP(L1230,Key!$A$1:$C$72,2,FALSE)</f>
        <v>43.052549999999997</v>
      </c>
      <c r="N1230">
        <f>VLOOKUP(L1230,Key!$A$1:$C$72,3,FALSE)</f>
        <v>-87.909329999999997</v>
      </c>
      <c r="O1230">
        <v>3</v>
      </c>
      <c r="P1230">
        <v>0</v>
      </c>
      <c r="Q1230">
        <v>0.5</v>
      </c>
      <c r="R1230">
        <v>0.4</v>
      </c>
      <c r="S1230">
        <v>18</v>
      </c>
      <c r="T1230">
        <f t="shared" si="179"/>
        <v>-1</v>
      </c>
      <c r="U1230" s="1">
        <v>42804</v>
      </c>
      <c r="V1230" s="3">
        <f t="shared" si="173"/>
        <v>42795</v>
      </c>
      <c r="W1230" s="4">
        <f t="shared" si="180"/>
        <v>42804</v>
      </c>
      <c r="X1230" s="1" t="str">
        <f t="shared" si="174"/>
        <v>Friday</v>
      </c>
      <c r="Y1230" s="2">
        <v>0.54680555555555554</v>
      </c>
      <c r="Z1230" s="2">
        <f t="shared" si="175"/>
        <v>0.54166666666666663</v>
      </c>
      <c r="AA1230">
        <f>1</f>
        <v>1</v>
      </c>
      <c r="AB1230" s="1">
        <v>42804</v>
      </c>
      <c r="AC1230" s="3">
        <f t="shared" si="176"/>
        <v>42795</v>
      </c>
      <c r="AD1230" s="4">
        <f t="shared" si="181"/>
        <v>42804</v>
      </c>
      <c r="AE1230" s="1" t="str">
        <f t="shared" si="177"/>
        <v>Friday</v>
      </c>
      <c r="AF1230" s="2">
        <v>0.54906250000000001</v>
      </c>
      <c r="AG1230" s="2">
        <f t="shared" si="178"/>
        <v>0.54166666666666663</v>
      </c>
      <c r="AH1230" t="s">
        <v>27</v>
      </c>
    </row>
    <row r="1231" spans="1:34" x14ac:dyDescent="0.25">
      <c r="A1231">
        <v>1298099</v>
      </c>
      <c r="B1231" t="s">
        <v>20</v>
      </c>
      <c r="C1231" t="s">
        <v>28</v>
      </c>
      <c r="D1231" t="s">
        <v>22</v>
      </c>
      <c r="E1231">
        <v>53233</v>
      </c>
      <c r="F1231" t="s">
        <v>23</v>
      </c>
      <c r="G1231" t="s">
        <v>24</v>
      </c>
      <c r="H1231">
        <v>11158</v>
      </c>
      <c r="I1231" t="s">
        <v>85</v>
      </c>
      <c r="J1231">
        <f>VLOOKUP(I1231,Key!$A$1:$C$72,2,FALSE)</f>
        <v>43.041646999999998</v>
      </c>
      <c r="K1231">
        <f>VLOOKUP(I1231,Key!$A$1:$C$72,3,FALSE)</f>
        <v>-87.927257999999995</v>
      </c>
      <c r="L1231" t="s">
        <v>32</v>
      </c>
      <c r="M1231">
        <f>VLOOKUP(L1231,Key!$A$1:$C$72,2,FALSE)</f>
        <v>43.038719999999998</v>
      </c>
      <c r="N1231">
        <f>VLOOKUP(L1231,Key!$A$1:$C$72,3,FALSE)</f>
        <v>-87.905339999999995</v>
      </c>
      <c r="O1231">
        <v>11</v>
      </c>
      <c r="P1231">
        <v>0</v>
      </c>
      <c r="Q1231">
        <v>1.7</v>
      </c>
      <c r="R1231">
        <v>1.6</v>
      </c>
      <c r="S1231">
        <v>66</v>
      </c>
      <c r="T1231">
        <f t="shared" si="179"/>
        <v>-1</v>
      </c>
      <c r="U1231" s="1">
        <v>42804</v>
      </c>
      <c r="V1231" s="3">
        <f t="shared" si="173"/>
        <v>42795</v>
      </c>
      <c r="W1231" s="4">
        <f t="shared" si="180"/>
        <v>42804</v>
      </c>
      <c r="X1231" s="1" t="str">
        <f t="shared" si="174"/>
        <v>Friday</v>
      </c>
      <c r="Y1231" s="2">
        <v>0.67813657407407402</v>
      </c>
      <c r="Z1231" s="2">
        <f t="shared" si="175"/>
        <v>0.66666666666666663</v>
      </c>
      <c r="AA1231">
        <f>1</f>
        <v>1</v>
      </c>
      <c r="AB1231" s="1">
        <v>42804</v>
      </c>
      <c r="AC1231" s="3">
        <f t="shared" si="176"/>
        <v>42795</v>
      </c>
      <c r="AD1231" s="4">
        <f t="shared" si="181"/>
        <v>42804</v>
      </c>
      <c r="AE1231" s="1" t="str">
        <f t="shared" si="177"/>
        <v>Friday</v>
      </c>
      <c r="AF1231" s="2">
        <v>0.6856944444444445</v>
      </c>
      <c r="AG1231" s="2">
        <f t="shared" si="178"/>
        <v>0.66666666666666663</v>
      </c>
      <c r="AH1231" t="s">
        <v>27</v>
      </c>
    </row>
    <row r="1232" spans="1:34" x14ac:dyDescent="0.25">
      <c r="A1232">
        <v>1276651</v>
      </c>
      <c r="B1232" t="s">
        <v>20</v>
      </c>
      <c r="C1232" t="s">
        <v>28</v>
      </c>
      <c r="D1232" t="s">
        <v>22</v>
      </c>
      <c r="E1232">
        <v>53211</v>
      </c>
      <c r="F1232" t="s">
        <v>23</v>
      </c>
      <c r="G1232" t="s">
        <v>24</v>
      </c>
      <c r="H1232">
        <v>976</v>
      </c>
      <c r="I1232" t="s">
        <v>50</v>
      </c>
      <c r="J1232">
        <f>VLOOKUP(I1232,Key!$A$1:$C$72,2,FALSE)</f>
        <v>43.052549999999997</v>
      </c>
      <c r="K1232">
        <f>VLOOKUP(I1232,Key!$A$1:$C$72,3,FALSE)</f>
        <v>-87.909329999999997</v>
      </c>
      <c r="L1232" t="s">
        <v>87</v>
      </c>
      <c r="M1232">
        <f>VLOOKUP(L1232,Key!$A$1:$C$72,2,FALSE)</f>
        <v>43.077359999999999</v>
      </c>
      <c r="N1232">
        <f>VLOOKUP(L1232,Key!$A$1:$C$72,3,FALSE)</f>
        <v>-87.880769999999998</v>
      </c>
      <c r="O1232">
        <v>19</v>
      </c>
      <c r="P1232">
        <v>0</v>
      </c>
      <c r="Q1232">
        <v>2.9</v>
      </c>
      <c r="R1232">
        <v>2.7</v>
      </c>
      <c r="S1232">
        <v>114</v>
      </c>
      <c r="T1232">
        <f t="shared" si="179"/>
        <v>-1</v>
      </c>
      <c r="U1232" s="1">
        <v>42804</v>
      </c>
      <c r="V1232" s="3">
        <f t="shared" si="173"/>
        <v>42795</v>
      </c>
      <c r="W1232" s="4">
        <f t="shared" si="180"/>
        <v>42804</v>
      </c>
      <c r="X1232" s="1" t="str">
        <f t="shared" si="174"/>
        <v>Friday</v>
      </c>
      <c r="Y1232" s="2">
        <v>0.75083333333333335</v>
      </c>
      <c r="Z1232" s="2">
        <f t="shared" si="175"/>
        <v>0.75</v>
      </c>
      <c r="AA1232">
        <f>1</f>
        <v>1</v>
      </c>
      <c r="AB1232" s="1">
        <v>42804</v>
      </c>
      <c r="AC1232" s="3">
        <f t="shared" si="176"/>
        <v>42795</v>
      </c>
      <c r="AD1232" s="4">
        <f t="shared" si="181"/>
        <v>42804</v>
      </c>
      <c r="AE1232" s="1" t="str">
        <f t="shared" si="177"/>
        <v>Friday</v>
      </c>
      <c r="AF1232" s="2">
        <v>0.76413194444444443</v>
      </c>
      <c r="AG1232" s="2">
        <f t="shared" si="178"/>
        <v>0.75</v>
      </c>
      <c r="AH1232" t="s">
        <v>27</v>
      </c>
    </row>
    <row r="1233" spans="1:34" x14ac:dyDescent="0.25">
      <c r="A1233">
        <v>1164700</v>
      </c>
      <c r="B1233" t="s">
        <v>20</v>
      </c>
      <c r="C1233" t="s">
        <v>28</v>
      </c>
      <c r="D1233" t="s">
        <v>22</v>
      </c>
      <c r="E1233">
        <v>53202</v>
      </c>
      <c r="F1233" t="s">
        <v>23</v>
      </c>
      <c r="G1233" t="s">
        <v>24</v>
      </c>
      <c r="H1233">
        <v>11080</v>
      </c>
      <c r="I1233" t="s">
        <v>60</v>
      </c>
      <c r="J1233">
        <f>VLOOKUP(I1233,Key!$A$1:$C$72,2,FALSE)</f>
        <v>43.066893999999998</v>
      </c>
      <c r="K1233">
        <f>VLOOKUP(I1233,Key!$A$1:$C$72,3,FALSE)</f>
        <v>-87.877936000000005</v>
      </c>
      <c r="L1233" t="s">
        <v>61</v>
      </c>
      <c r="M1233">
        <f>VLOOKUP(L1233,Key!$A$1:$C$72,2,FALSE)</f>
        <v>43.058619999999998</v>
      </c>
      <c r="N1233">
        <f>VLOOKUP(L1233,Key!$A$1:$C$72,3,FALSE)</f>
        <v>-87.885319999999993</v>
      </c>
      <c r="O1233">
        <v>9</v>
      </c>
      <c r="P1233">
        <v>0</v>
      </c>
      <c r="Q1233">
        <v>1.4</v>
      </c>
      <c r="R1233">
        <v>1.3</v>
      </c>
      <c r="S1233">
        <v>54</v>
      </c>
      <c r="T1233">
        <f t="shared" si="179"/>
        <v>-1</v>
      </c>
      <c r="U1233" s="1">
        <v>42805</v>
      </c>
      <c r="V1233" s="3">
        <f t="shared" si="173"/>
        <v>42795</v>
      </c>
      <c r="W1233" s="4">
        <f t="shared" si="180"/>
        <v>42805</v>
      </c>
      <c r="X1233" s="1" t="str">
        <f t="shared" si="174"/>
        <v>Saturday</v>
      </c>
      <c r="Y1233" s="2">
        <v>0.45216435185185189</v>
      </c>
      <c r="Z1233" s="2">
        <f t="shared" si="175"/>
        <v>0.45833333333333331</v>
      </c>
      <c r="AA1233">
        <f>1</f>
        <v>1</v>
      </c>
      <c r="AB1233" s="1">
        <v>42805</v>
      </c>
      <c r="AC1233" s="3">
        <f t="shared" si="176"/>
        <v>42795</v>
      </c>
      <c r="AD1233" s="4">
        <f t="shared" si="181"/>
        <v>42805</v>
      </c>
      <c r="AE1233" s="1" t="str">
        <f t="shared" si="177"/>
        <v>Saturday</v>
      </c>
      <c r="AF1233" s="2">
        <v>0.45901620370370372</v>
      </c>
      <c r="AG1233" s="2">
        <f t="shared" si="178"/>
        <v>0.45833333333333331</v>
      </c>
      <c r="AH1233" t="s">
        <v>27</v>
      </c>
    </row>
    <row r="1234" spans="1:34" x14ac:dyDescent="0.25">
      <c r="A1234">
        <v>1164700</v>
      </c>
      <c r="B1234" t="s">
        <v>20</v>
      </c>
      <c r="C1234" t="s">
        <v>28</v>
      </c>
      <c r="D1234" t="s">
        <v>22</v>
      </c>
      <c r="E1234">
        <v>53202</v>
      </c>
      <c r="F1234" t="s">
        <v>23</v>
      </c>
      <c r="G1234" t="s">
        <v>24</v>
      </c>
      <c r="H1234">
        <v>11096</v>
      </c>
      <c r="I1234" t="s">
        <v>54</v>
      </c>
      <c r="J1234">
        <f>VLOOKUP(I1234,Key!$A$1:$C$72,2,FALSE)</f>
        <v>43.046570000000003</v>
      </c>
      <c r="K1234">
        <f>VLOOKUP(I1234,Key!$A$1:$C$72,3,FALSE)</f>
        <v>-87.908720000000002</v>
      </c>
      <c r="L1234" t="s">
        <v>41</v>
      </c>
      <c r="M1234">
        <f>VLOOKUP(L1234,Key!$A$1:$C$72,2,FALSE)</f>
        <v>43.04824</v>
      </c>
      <c r="N1234">
        <f>VLOOKUP(L1234,Key!$A$1:$C$72,3,FALSE)</f>
        <v>-87.904970000000006</v>
      </c>
      <c r="O1234">
        <v>3</v>
      </c>
      <c r="P1234">
        <v>0</v>
      </c>
      <c r="Q1234">
        <v>0.5</v>
      </c>
      <c r="R1234">
        <v>0.4</v>
      </c>
      <c r="S1234">
        <v>18</v>
      </c>
      <c r="T1234">
        <f t="shared" si="179"/>
        <v>-1</v>
      </c>
      <c r="U1234" s="1">
        <v>42805</v>
      </c>
      <c r="V1234" s="3">
        <f t="shared" si="173"/>
        <v>42795</v>
      </c>
      <c r="W1234" s="4">
        <f t="shared" si="180"/>
        <v>42805</v>
      </c>
      <c r="X1234" s="1" t="str">
        <f t="shared" si="174"/>
        <v>Saturday</v>
      </c>
      <c r="Y1234" s="2">
        <v>0.78607638888888898</v>
      </c>
      <c r="Z1234" s="2">
        <f t="shared" si="175"/>
        <v>0.79166666666666663</v>
      </c>
      <c r="AA1234">
        <f>1</f>
        <v>1</v>
      </c>
      <c r="AB1234" s="1">
        <v>42805</v>
      </c>
      <c r="AC1234" s="3">
        <f t="shared" si="176"/>
        <v>42795</v>
      </c>
      <c r="AD1234" s="4">
        <f t="shared" si="181"/>
        <v>42805</v>
      </c>
      <c r="AE1234" s="1" t="str">
        <f t="shared" si="177"/>
        <v>Saturday</v>
      </c>
      <c r="AF1234" s="2">
        <v>0.78813657407407411</v>
      </c>
      <c r="AG1234" s="2">
        <f t="shared" si="178"/>
        <v>0.79166666666666663</v>
      </c>
      <c r="AH1234" t="s">
        <v>27</v>
      </c>
    </row>
    <row r="1235" spans="1:34" x14ac:dyDescent="0.25">
      <c r="A1235">
        <v>1164700</v>
      </c>
      <c r="B1235" t="s">
        <v>20</v>
      </c>
      <c r="C1235" t="s">
        <v>28</v>
      </c>
      <c r="D1235" t="s">
        <v>22</v>
      </c>
      <c r="E1235">
        <v>53202</v>
      </c>
      <c r="F1235" t="s">
        <v>23</v>
      </c>
      <c r="G1235" t="s">
        <v>24</v>
      </c>
      <c r="H1235">
        <v>11096</v>
      </c>
      <c r="I1235" t="s">
        <v>41</v>
      </c>
      <c r="J1235">
        <f>VLOOKUP(I1235,Key!$A$1:$C$72,2,FALSE)</f>
        <v>43.04824</v>
      </c>
      <c r="K1235">
        <f>VLOOKUP(I1235,Key!$A$1:$C$72,3,FALSE)</f>
        <v>-87.904970000000006</v>
      </c>
      <c r="L1235" t="s">
        <v>80</v>
      </c>
      <c r="M1235">
        <f>VLOOKUP(L1235,Key!$A$1:$C$72,2,FALSE)</f>
        <v>43.052460000000004</v>
      </c>
      <c r="N1235">
        <f>VLOOKUP(L1235,Key!$A$1:$C$72,3,FALSE)</f>
        <v>-87.891000000000005</v>
      </c>
      <c r="O1235">
        <v>5</v>
      </c>
      <c r="P1235">
        <v>0</v>
      </c>
      <c r="Q1235">
        <v>0.8</v>
      </c>
      <c r="R1235">
        <v>0.7</v>
      </c>
      <c r="S1235">
        <v>30</v>
      </c>
      <c r="T1235">
        <f t="shared" si="179"/>
        <v>-1</v>
      </c>
      <c r="U1235" s="1">
        <v>42805</v>
      </c>
      <c r="V1235" s="3">
        <f t="shared" si="173"/>
        <v>42795</v>
      </c>
      <c r="W1235" s="4">
        <f t="shared" si="180"/>
        <v>42805</v>
      </c>
      <c r="X1235" s="1" t="str">
        <f t="shared" si="174"/>
        <v>Saturday</v>
      </c>
      <c r="Y1235" s="2">
        <v>0.88321759259259258</v>
      </c>
      <c r="Z1235" s="2">
        <f t="shared" si="175"/>
        <v>0.875</v>
      </c>
      <c r="AA1235">
        <f>1</f>
        <v>1</v>
      </c>
      <c r="AB1235" s="1">
        <v>42805</v>
      </c>
      <c r="AC1235" s="3">
        <f t="shared" si="176"/>
        <v>42795</v>
      </c>
      <c r="AD1235" s="4">
        <f t="shared" si="181"/>
        <v>42805</v>
      </c>
      <c r="AE1235" s="1" t="str">
        <f t="shared" si="177"/>
        <v>Saturday</v>
      </c>
      <c r="AF1235" s="2">
        <v>0.88664351851851853</v>
      </c>
      <c r="AG1235" s="2">
        <f t="shared" si="178"/>
        <v>0.875</v>
      </c>
      <c r="AH1235" t="s">
        <v>27</v>
      </c>
    </row>
    <row r="1236" spans="1:34" x14ac:dyDescent="0.25">
      <c r="A1236">
        <v>1276651</v>
      </c>
      <c r="B1236" t="s">
        <v>20</v>
      </c>
      <c r="C1236" t="s">
        <v>28</v>
      </c>
      <c r="D1236" t="s">
        <v>22</v>
      </c>
      <c r="E1236">
        <v>53211</v>
      </c>
      <c r="F1236" t="s">
        <v>23</v>
      </c>
      <c r="G1236" t="s">
        <v>24</v>
      </c>
      <c r="H1236">
        <v>11105</v>
      </c>
      <c r="I1236" t="s">
        <v>60</v>
      </c>
      <c r="J1236">
        <f>VLOOKUP(I1236,Key!$A$1:$C$72,2,FALSE)</f>
        <v>43.066893999999998</v>
      </c>
      <c r="K1236">
        <f>VLOOKUP(I1236,Key!$A$1:$C$72,3,FALSE)</f>
        <v>-87.877936000000005</v>
      </c>
      <c r="L1236" t="s">
        <v>87</v>
      </c>
      <c r="M1236">
        <f>VLOOKUP(L1236,Key!$A$1:$C$72,2,FALSE)</f>
        <v>43.077359999999999</v>
      </c>
      <c r="N1236">
        <f>VLOOKUP(L1236,Key!$A$1:$C$72,3,FALSE)</f>
        <v>-87.880769999999998</v>
      </c>
      <c r="O1236">
        <v>6</v>
      </c>
      <c r="P1236">
        <v>0</v>
      </c>
      <c r="Q1236">
        <v>0.9</v>
      </c>
      <c r="R1236">
        <v>0.9</v>
      </c>
      <c r="S1236">
        <v>36</v>
      </c>
      <c r="T1236">
        <f t="shared" si="179"/>
        <v>-1</v>
      </c>
      <c r="U1236" s="1">
        <v>42806</v>
      </c>
      <c r="V1236" s="3">
        <f t="shared" si="173"/>
        <v>42795</v>
      </c>
      <c r="W1236" s="4">
        <f t="shared" si="180"/>
        <v>42806</v>
      </c>
      <c r="X1236" s="1" t="str">
        <f t="shared" si="174"/>
        <v>Sunday</v>
      </c>
      <c r="Y1236" s="2">
        <v>0.82396990740740739</v>
      </c>
      <c r="Z1236" s="2">
        <f t="shared" si="175"/>
        <v>0.83333333333333326</v>
      </c>
      <c r="AA1236">
        <f>1</f>
        <v>1</v>
      </c>
      <c r="AB1236" s="1">
        <v>42806</v>
      </c>
      <c r="AC1236" s="3">
        <f t="shared" si="176"/>
        <v>42795</v>
      </c>
      <c r="AD1236" s="4">
        <f t="shared" si="181"/>
        <v>42806</v>
      </c>
      <c r="AE1236" s="1" t="str">
        <f t="shared" si="177"/>
        <v>Sunday</v>
      </c>
      <c r="AF1236" s="2">
        <v>0.82805555555555566</v>
      </c>
      <c r="AG1236" s="2">
        <f t="shared" si="178"/>
        <v>0.83333333333333326</v>
      </c>
      <c r="AH1236" t="s">
        <v>27</v>
      </c>
    </row>
    <row r="1237" spans="1:34" x14ac:dyDescent="0.25">
      <c r="A1237">
        <v>1249909</v>
      </c>
      <c r="B1237" t="s">
        <v>20</v>
      </c>
      <c r="C1237" t="s">
        <v>111</v>
      </c>
      <c r="D1237" t="s">
        <v>22</v>
      </c>
      <c r="E1237">
        <v>54914</v>
      </c>
      <c r="F1237" t="s">
        <v>23</v>
      </c>
      <c r="G1237" t="s">
        <v>96</v>
      </c>
      <c r="H1237">
        <v>11108</v>
      </c>
      <c r="I1237" t="s">
        <v>77</v>
      </c>
      <c r="J1237">
        <f>VLOOKUP(I1237,Key!$A$1:$C$72,2,FALSE)</f>
        <v>43.074655999999997</v>
      </c>
      <c r="K1237">
        <f>VLOOKUP(I1237,Key!$A$1:$C$72,3,FALSE)</f>
        <v>-87.889011999999994</v>
      </c>
      <c r="L1237" t="s">
        <v>92</v>
      </c>
      <c r="M1237">
        <f>VLOOKUP(L1237,Key!$A$1:$C$72,2,FALSE)</f>
        <v>43.069021999999997</v>
      </c>
      <c r="N1237">
        <f>VLOOKUP(L1237,Key!$A$1:$C$72,3,FALSE)</f>
        <v>-87.887940999999998</v>
      </c>
      <c r="O1237">
        <v>5</v>
      </c>
      <c r="P1237">
        <v>0</v>
      </c>
      <c r="Q1237">
        <v>0.8</v>
      </c>
      <c r="R1237">
        <v>0.7</v>
      </c>
      <c r="S1237">
        <v>30</v>
      </c>
      <c r="T1237">
        <f t="shared" si="179"/>
        <v>-1</v>
      </c>
      <c r="U1237" s="1">
        <v>42807</v>
      </c>
      <c r="V1237" s="3">
        <f t="shared" si="173"/>
        <v>42795</v>
      </c>
      <c r="W1237" s="4">
        <f t="shared" si="180"/>
        <v>42807</v>
      </c>
      <c r="X1237" s="1" t="str">
        <f t="shared" si="174"/>
        <v>Monday</v>
      </c>
      <c r="Y1237" s="2">
        <v>0.56722222222222218</v>
      </c>
      <c r="Z1237" s="2">
        <f t="shared" si="175"/>
        <v>0.58333333333333326</v>
      </c>
      <c r="AA1237">
        <f>1</f>
        <v>1</v>
      </c>
      <c r="AB1237" s="1">
        <v>42807</v>
      </c>
      <c r="AC1237" s="3">
        <f t="shared" si="176"/>
        <v>42795</v>
      </c>
      <c r="AD1237" s="4">
        <f t="shared" si="181"/>
        <v>42807</v>
      </c>
      <c r="AE1237" s="1" t="str">
        <f t="shared" si="177"/>
        <v>Monday</v>
      </c>
      <c r="AF1237" s="2">
        <v>0.57063657407407409</v>
      </c>
      <c r="AG1237" s="2">
        <f t="shared" si="178"/>
        <v>0.58333333333333326</v>
      </c>
      <c r="AH1237" t="s">
        <v>27</v>
      </c>
    </row>
    <row r="1238" spans="1:34" x14ac:dyDescent="0.25">
      <c r="A1238">
        <v>1391757</v>
      </c>
      <c r="B1238" t="s">
        <v>20</v>
      </c>
      <c r="C1238" t="s">
        <v>28</v>
      </c>
      <c r="D1238" t="s">
        <v>22</v>
      </c>
      <c r="E1238">
        <v>53211</v>
      </c>
      <c r="F1238" t="s">
        <v>23</v>
      </c>
      <c r="G1238" t="s">
        <v>24</v>
      </c>
      <c r="H1238">
        <v>982</v>
      </c>
      <c r="I1238" t="s">
        <v>43</v>
      </c>
      <c r="J1238">
        <f>VLOOKUP(I1238,Key!$A$1:$C$72,2,FALSE)</f>
        <v>43.03886</v>
      </c>
      <c r="K1238">
        <f>VLOOKUP(I1238,Key!$A$1:$C$72,3,FALSE)</f>
        <v>-87.902720000000002</v>
      </c>
      <c r="L1238" t="s">
        <v>41</v>
      </c>
      <c r="M1238">
        <f>VLOOKUP(L1238,Key!$A$1:$C$72,2,FALSE)</f>
        <v>43.04824</v>
      </c>
      <c r="N1238">
        <f>VLOOKUP(L1238,Key!$A$1:$C$72,3,FALSE)</f>
        <v>-87.904970000000006</v>
      </c>
      <c r="O1238">
        <v>23</v>
      </c>
      <c r="P1238">
        <v>0</v>
      </c>
      <c r="Q1238">
        <v>3.5</v>
      </c>
      <c r="R1238">
        <v>3.3</v>
      </c>
      <c r="S1238">
        <v>138</v>
      </c>
      <c r="T1238">
        <f t="shared" si="179"/>
        <v>-1</v>
      </c>
      <c r="U1238" s="1">
        <v>42808</v>
      </c>
      <c r="V1238" s="3">
        <f t="shared" si="173"/>
        <v>42795</v>
      </c>
      <c r="W1238" s="4">
        <f t="shared" si="180"/>
        <v>42808</v>
      </c>
      <c r="X1238" s="1" t="str">
        <f t="shared" si="174"/>
        <v>Tuesday</v>
      </c>
      <c r="Y1238" s="2">
        <v>0.73935185185185182</v>
      </c>
      <c r="Z1238" s="2">
        <f t="shared" si="175"/>
        <v>0.75</v>
      </c>
      <c r="AA1238">
        <f>1</f>
        <v>1</v>
      </c>
      <c r="AB1238" s="1">
        <v>42808</v>
      </c>
      <c r="AC1238" s="3">
        <f t="shared" si="176"/>
        <v>42795</v>
      </c>
      <c r="AD1238" s="4">
        <f t="shared" si="181"/>
        <v>42808</v>
      </c>
      <c r="AE1238" s="1" t="str">
        <f t="shared" si="177"/>
        <v>Tuesday</v>
      </c>
      <c r="AF1238" s="2">
        <v>0.75506944444444446</v>
      </c>
      <c r="AG1238" s="2">
        <f t="shared" si="178"/>
        <v>0.75</v>
      </c>
      <c r="AH1238" t="s">
        <v>27</v>
      </c>
    </row>
    <row r="1239" spans="1:34" x14ac:dyDescent="0.25">
      <c r="A1239">
        <v>1518070</v>
      </c>
      <c r="B1239" t="s">
        <v>20</v>
      </c>
      <c r="C1239" t="s">
        <v>28</v>
      </c>
      <c r="D1239" t="s">
        <v>22</v>
      </c>
      <c r="E1239">
        <v>53211</v>
      </c>
      <c r="F1239" t="s">
        <v>23</v>
      </c>
      <c r="G1239" t="s">
        <v>91</v>
      </c>
      <c r="H1239">
        <v>5430</v>
      </c>
      <c r="I1239" t="s">
        <v>81</v>
      </c>
      <c r="J1239">
        <f>VLOOKUP(I1239,Key!$A$1:$C$72,2,FALSE)</f>
        <v>43.06033</v>
      </c>
      <c r="K1239">
        <f>VLOOKUP(I1239,Key!$A$1:$C$72,3,FALSE)</f>
        <v>-87.89546</v>
      </c>
      <c r="L1239" t="s">
        <v>92</v>
      </c>
      <c r="M1239">
        <f>VLOOKUP(L1239,Key!$A$1:$C$72,2,FALSE)</f>
        <v>43.069021999999997</v>
      </c>
      <c r="N1239">
        <f>VLOOKUP(L1239,Key!$A$1:$C$72,3,FALSE)</f>
        <v>-87.887940999999998</v>
      </c>
      <c r="O1239">
        <v>9</v>
      </c>
      <c r="P1239">
        <v>0</v>
      </c>
      <c r="Q1239">
        <v>1.4</v>
      </c>
      <c r="R1239">
        <v>1.3</v>
      </c>
      <c r="S1239">
        <v>54</v>
      </c>
      <c r="T1239">
        <f t="shared" si="179"/>
        <v>-1</v>
      </c>
      <c r="U1239" s="1">
        <v>42808</v>
      </c>
      <c r="V1239" s="3">
        <f t="shared" si="173"/>
        <v>42795</v>
      </c>
      <c r="W1239" s="4">
        <f t="shared" si="180"/>
        <v>42808</v>
      </c>
      <c r="X1239" s="1" t="str">
        <f t="shared" si="174"/>
        <v>Tuesday</v>
      </c>
      <c r="Y1239" s="2">
        <v>0.8421412037037036</v>
      </c>
      <c r="Z1239" s="2">
        <f t="shared" si="175"/>
        <v>0.83333333333333326</v>
      </c>
      <c r="AA1239">
        <f>1</f>
        <v>1</v>
      </c>
      <c r="AB1239" s="1">
        <v>42808</v>
      </c>
      <c r="AC1239" s="3">
        <f t="shared" si="176"/>
        <v>42795</v>
      </c>
      <c r="AD1239" s="4">
        <f t="shared" si="181"/>
        <v>42808</v>
      </c>
      <c r="AE1239" s="1" t="str">
        <f t="shared" si="177"/>
        <v>Tuesday</v>
      </c>
      <c r="AF1239" s="2">
        <v>0.84791666666666676</v>
      </c>
      <c r="AG1239" s="2">
        <f t="shared" si="178"/>
        <v>0.83333333333333326</v>
      </c>
      <c r="AH1239" t="s">
        <v>27</v>
      </c>
    </row>
    <row r="1240" spans="1:34" x14ac:dyDescent="0.25">
      <c r="A1240">
        <v>1357250</v>
      </c>
      <c r="B1240" t="s">
        <v>20</v>
      </c>
      <c r="C1240" t="s">
        <v>28</v>
      </c>
      <c r="D1240" t="s">
        <v>22</v>
      </c>
      <c r="E1240">
        <v>53202</v>
      </c>
      <c r="F1240" t="s">
        <v>23</v>
      </c>
      <c r="G1240" t="s">
        <v>24</v>
      </c>
      <c r="H1240">
        <v>11129</v>
      </c>
      <c r="I1240" t="s">
        <v>43</v>
      </c>
      <c r="J1240">
        <f>VLOOKUP(I1240,Key!$A$1:$C$72,2,FALSE)</f>
        <v>43.03886</v>
      </c>
      <c r="K1240">
        <f>VLOOKUP(I1240,Key!$A$1:$C$72,3,FALSE)</f>
        <v>-87.902720000000002</v>
      </c>
      <c r="L1240" t="s">
        <v>44</v>
      </c>
      <c r="M1240">
        <f>VLOOKUP(L1240,Key!$A$1:$C$72,2,FALSE)</f>
        <v>43.045712999999999</v>
      </c>
      <c r="N1240">
        <f>VLOOKUP(L1240,Key!$A$1:$C$72,3,FALSE)</f>
        <v>-87.899756999999994</v>
      </c>
      <c r="O1240">
        <v>6</v>
      </c>
      <c r="P1240">
        <v>0</v>
      </c>
      <c r="Q1240">
        <v>0.9</v>
      </c>
      <c r="R1240">
        <v>0.9</v>
      </c>
      <c r="S1240">
        <v>36</v>
      </c>
      <c r="T1240">
        <f t="shared" si="179"/>
        <v>-1</v>
      </c>
      <c r="U1240" s="1">
        <v>42808</v>
      </c>
      <c r="V1240" s="3">
        <f t="shared" si="173"/>
        <v>42795</v>
      </c>
      <c r="W1240" s="4">
        <f t="shared" si="180"/>
        <v>42808</v>
      </c>
      <c r="X1240" s="1" t="str">
        <f t="shared" si="174"/>
        <v>Tuesday</v>
      </c>
      <c r="Y1240" s="2">
        <v>0.89231481481481489</v>
      </c>
      <c r="Z1240" s="2">
        <f t="shared" si="175"/>
        <v>0.875</v>
      </c>
      <c r="AA1240">
        <f>1</f>
        <v>1</v>
      </c>
      <c r="AB1240" s="1">
        <v>42808</v>
      </c>
      <c r="AC1240" s="3">
        <f t="shared" si="176"/>
        <v>42795</v>
      </c>
      <c r="AD1240" s="4">
        <f t="shared" si="181"/>
        <v>42808</v>
      </c>
      <c r="AE1240" s="1" t="str">
        <f t="shared" si="177"/>
        <v>Tuesday</v>
      </c>
      <c r="AF1240" s="2">
        <v>0.89585648148148145</v>
      </c>
      <c r="AG1240" s="2">
        <f t="shared" si="178"/>
        <v>0.91666666666666663</v>
      </c>
      <c r="AH1240" t="s">
        <v>27</v>
      </c>
    </row>
    <row r="1241" spans="1:34" x14ac:dyDescent="0.25">
      <c r="A1241">
        <v>1395518</v>
      </c>
      <c r="B1241" t="s">
        <v>20</v>
      </c>
      <c r="C1241" t="s">
        <v>171</v>
      </c>
      <c r="D1241" t="s">
        <v>22</v>
      </c>
      <c r="E1241">
        <v>54481</v>
      </c>
      <c r="F1241" t="s">
        <v>23</v>
      </c>
      <c r="G1241" t="s">
        <v>24</v>
      </c>
      <c r="H1241">
        <v>5540</v>
      </c>
      <c r="I1241" t="s">
        <v>63</v>
      </c>
      <c r="J1241">
        <f>VLOOKUP(I1241,Key!$A$1:$C$72,2,FALSE)</f>
        <v>43.078530000000001</v>
      </c>
      <c r="K1241">
        <f>VLOOKUP(I1241,Key!$A$1:$C$72,3,FALSE)</f>
        <v>-87.882620000000003</v>
      </c>
      <c r="L1241" t="s">
        <v>67</v>
      </c>
      <c r="M1241">
        <f>VLOOKUP(L1241,Key!$A$1:$C$72,2,FALSE)</f>
        <v>43.074890000000003</v>
      </c>
      <c r="N1241">
        <f>VLOOKUP(L1241,Key!$A$1:$C$72,3,FALSE)</f>
        <v>-87.882810000000006</v>
      </c>
      <c r="O1241">
        <v>3</v>
      </c>
      <c r="P1241">
        <v>0</v>
      </c>
      <c r="Q1241">
        <v>0.5</v>
      </c>
      <c r="R1241">
        <v>0.4</v>
      </c>
      <c r="S1241">
        <v>18</v>
      </c>
      <c r="T1241">
        <f t="shared" si="179"/>
        <v>-1</v>
      </c>
      <c r="U1241" s="1">
        <v>42809</v>
      </c>
      <c r="V1241" s="3">
        <f t="shared" si="173"/>
        <v>42795</v>
      </c>
      <c r="W1241" s="4">
        <f t="shared" si="180"/>
        <v>42809</v>
      </c>
      <c r="X1241" s="1" t="str">
        <f t="shared" si="174"/>
        <v>Wednesday</v>
      </c>
      <c r="Y1241" s="2">
        <v>0.26430555555555557</v>
      </c>
      <c r="Z1241" s="2">
        <f t="shared" si="175"/>
        <v>0.25</v>
      </c>
      <c r="AA1241">
        <f>1</f>
        <v>1</v>
      </c>
      <c r="AB1241" s="1">
        <v>42809</v>
      </c>
      <c r="AC1241" s="3">
        <f t="shared" si="176"/>
        <v>42795</v>
      </c>
      <c r="AD1241" s="4">
        <f t="shared" si="181"/>
        <v>42809</v>
      </c>
      <c r="AE1241" s="1" t="str">
        <f t="shared" si="177"/>
        <v>Wednesday</v>
      </c>
      <c r="AF1241" s="2">
        <v>0.26605324074074072</v>
      </c>
      <c r="AG1241" s="2">
        <f t="shared" si="178"/>
        <v>0.25</v>
      </c>
      <c r="AH1241" t="s">
        <v>27</v>
      </c>
    </row>
    <row r="1242" spans="1:34" x14ac:dyDescent="0.25">
      <c r="A1242">
        <v>783916</v>
      </c>
      <c r="B1242" t="s">
        <v>20</v>
      </c>
      <c r="C1242" t="s">
        <v>53</v>
      </c>
      <c r="D1242" t="s">
        <v>46</v>
      </c>
      <c r="E1242">
        <v>60618</v>
      </c>
      <c r="F1242" t="s">
        <v>23</v>
      </c>
      <c r="G1242" t="s">
        <v>24</v>
      </c>
      <c r="H1242">
        <v>23</v>
      </c>
      <c r="I1242" t="s">
        <v>43</v>
      </c>
      <c r="J1242">
        <f>VLOOKUP(I1242,Key!$A$1:$C$72,2,FALSE)</f>
        <v>43.03886</v>
      </c>
      <c r="K1242">
        <f>VLOOKUP(I1242,Key!$A$1:$C$72,3,FALSE)</f>
        <v>-87.902720000000002</v>
      </c>
      <c r="L1242" t="s">
        <v>43</v>
      </c>
      <c r="M1242">
        <f>VLOOKUP(L1242,Key!$A$1:$C$72,2,FALSE)</f>
        <v>43.03886</v>
      </c>
      <c r="N1242">
        <f>VLOOKUP(L1242,Key!$A$1:$C$72,3,FALSE)</f>
        <v>-87.902720000000002</v>
      </c>
      <c r="O1242">
        <v>22</v>
      </c>
      <c r="P1242">
        <v>0</v>
      </c>
      <c r="Q1242">
        <v>3.3</v>
      </c>
      <c r="R1242">
        <v>3.1</v>
      </c>
      <c r="S1242">
        <v>132</v>
      </c>
      <c r="T1242">
        <f t="shared" si="179"/>
        <v>-1</v>
      </c>
      <c r="U1242" s="1">
        <v>42809</v>
      </c>
      <c r="V1242" s="3">
        <f t="shared" si="173"/>
        <v>42795</v>
      </c>
      <c r="W1242" s="4">
        <f t="shared" si="180"/>
        <v>42809</v>
      </c>
      <c r="X1242" s="1" t="str">
        <f t="shared" si="174"/>
        <v>Wednesday</v>
      </c>
      <c r="Y1242" s="2">
        <v>0.34424768518518517</v>
      </c>
      <c r="Z1242" s="2">
        <f t="shared" si="175"/>
        <v>0.33333333333333331</v>
      </c>
      <c r="AA1242">
        <f>1</f>
        <v>1</v>
      </c>
      <c r="AB1242" s="1">
        <v>42809</v>
      </c>
      <c r="AC1242" s="3">
        <f t="shared" si="176"/>
        <v>42795</v>
      </c>
      <c r="AD1242" s="4">
        <f t="shared" si="181"/>
        <v>42809</v>
      </c>
      <c r="AE1242" s="1" t="str">
        <f t="shared" si="177"/>
        <v>Wednesday</v>
      </c>
      <c r="AF1242" s="2">
        <v>0.35949074074074078</v>
      </c>
      <c r="AG1242" s="2">
        <f t="shared" si="178"/>
        <v>0.375</v>
      </c>
      <c r="AH1242" t="s">
        <v>35</v>
      </c>
    </row>
    <row r="1243" spans="1:34" x14ac:dyDescent="0.25">
      <c r="A1243">
        <v>1115466</v>
      </c>
      <c r="B1243" t="s">
        <v>20</v>
      </c>
      <c r="C1243" t="s">
        <v>28</v>
      </c>
      <c r="D1243" t="s">
        <v>22</v>
      </c>
      <c r="E1243">
        <v>53208</v>
      </c>
      <c r="F1243" t="s">
        <v>23</v>
      </c>
      <c r="G1243" t="s">
        <v>24</v>
      </c>
      <c r="H1243">
        <v>316</v>
      </c>
      <c r="I1243" t="s">
        <v>71</v>
      </c>
      <c r="J1243">
        <f>VLOOKUP(I1243,Key!$A$1:$C$72,2,FALSE)</f>
        <v>43.060296999999998</v>
      </c>
      <c r="K1243">
        <f>VLOOKUP(I1243,Key!$A$1:$C$72,3,FALSE)</f>
        <v>-87.913150000000002</v>
      </c>
      <c r="L1243" t="s">
        <v>29</v>
      </c>
      <c r="M1243">
        <f>VLOOKUP(L1243,Key!$A$1:$C$72,2,FALSE)</f>
        <v>43.042490000000001</v>
      </c>
      <c r="N1243">
        <f>VLOOKUP(L1243,Key!$A$1:$C$72,3,FALSE)</f>
        <v>-87.909959999999998</v>
      </c>
      <c r="O1243">
        <v>9</v>
      </c>
      <c r="P1243">
        <v>0</v>
      </c>
      <c r="Q1243">
        <v>1.4</v>
      </c>
      <c r="R1243">
        <v>1.3</v>
      </c>
      <c r="S1243">
        <v>54</v>
      </c>
      <c r="T1243">
        <f t="shared" si="179"/>
        <v>-1</v>
      </c>
      <c r="U1243" s="1">
        <v>42809</v>
      </c>
      <c r="V1243" s="3">
        <f t="shared" si="173"/>
        <v>42795</v>
      </c>
      <c r="W1243" s="4">
        <f t="shared" si="180"/>
        <v>42809</v>
      </c>
      <c r="X1243" s="1" t="str">
        <f t="shared" si="174"/>
        <v>Wednesday</v>
      </c>
      <c r="Y1243" s="2">
        <v>0.42438657407407404</v>
      </c>
      <c r="Z1243" s="2">
        <f t="shared" si="175"/>
        <v>0.41666666666666663</v>
      </c>
      <c r="AA1243">
        <f>1</f>
        <v>1</v>
      </c>
      <c r="AB1243" s="1">
        <v>42809</v>
      </c>
      <c r="AC1243" s="3">
        <f t="shared" si="176"/>
        <v>42795</v>
      </c>
      <c r="AD1243" s="4">
        <f t="shared" si="181"/>
        <v>42809</v>
      </c>
      <c r="AE1243" s="1" t="str">
        <f t="shared" si="177"/>
        <v>Wednesday</v>
      </c>
      <c r="AF1243" s="2">
        <v>0.43121527777777779</v>
      </c>
      <c r="AG1243" s="2">
        <f t="shared" si="178"/>
        <v>0.41666666666666663</v>
      </c>
      <c r="AH1243" t="s">
        <v>27</v>
      </c>
    </row>
    <row r="1244" spans="1:34" x14ac:dyDescent="0.25">
      <c r="A1244">
        <v>1518070</v>
      </c>
      <c r="B1244" t="s">
        <v>20</v>
      </c>
      <c r="C1244" t="s">
        <v>28</v>
      </c>
      <c r="D1244" t="s">
        <v>22</v>
      </c>
      <c r="E1244">
        <v>53211</v>
      </c>
      <c r="F1244" t="s">
        <v>23</v>
      </c>
      <c r="G1244" t="s">
        <v>91</v>
      </c>
      <c r="H1244">
        <v>16</v>
      </c>
      <c r="I1244" t="s">
        <v>50</v>
      </c>
      <c r="J1244">
        <f>VLOOKUP(I1244,Key!$A$1:$C$72,2,FALSE)</f>
        <v>43.052549999999997</v>
      </c>
      <c r="K1244">
        <f>VLOOKUP(I1244,Key!$A$1:$C$72,3,FALSE)</f>
        <v>-87.909329999999997</v>
      </c>
      <c r="L1244" t="s">
        <v>92</v>
      </c>
      <c r="M1244">
        <f>VLOOKUP(L1244,Key!$A$1:$C$72,2,FALSE)</f>
        <v>43.069021999999997</v>
      </c>
      <c r="N1244">
        <f>VLOOKUP(L1244,Key!$A$1:$C$72,3,FALSE)</f>
        <v>-87.887940999999998</v>
      </c>
      <c r="O1244">
        <v>13</v>
      </c>
      <c r="P1244">
        <v>0</v>
      </c>
      <c r="Q1244">
        <v>2</v>
      </c>
      <c r="R1244">
        <v>1.9</v>
      </c>
      <c r="S1244">
        <v>78</v>
      </c>
      <c r="T1244">
        <f t="shared" si="179"/>
        <v>-1</v>
      </c>
      <c r="U1244" s="1">
        <v>42809</v>
      </c>
      <c r="V1244" s="3">
        <f t="shared" si="173"/>
        <v>42795</v>
      </c>
      <c r="W1244" s="4">
        <f t="shared" si="180"/>
        <v>42809</v>
      </c>
      <c r="X1244" s="1" t="str">
        <f t="shared" si="174"/>
        <v>Wednesday</v>
      </c>
      <c r="Y1244" s="2">
        <v>0.73746527777777782</v>
      </c>
      <c r="Z1244" s="2">
        <f t="shared" si="175"/>
        <v>0.75</v>
      </c>
      <c r="AA1244">
        <f>1</f>
        <v>1</v>
      </c>
      <c r="AB1244" s="1">
        <v>42809</v>
      </c>
      <c r="AC1244" s="3">
        <f t="shared" si="176"/>
        <v>42795</v>
      </c>
      <c r="AD1244" s="4">
        <f t="shared" si="181"/>
        <v>42809</v>
      </c>
      <c r="AE1244" s="1" t="str">
        <f t="shared" si="177"/>
        <v>Wednesday</v>
      </c>
      <c r="AF1244" s="2">
        <v>0.74593750000000003</v>
      </c>
      <c r="AG1244" s="2">
        <f t="shared" si="178"/>
        <v>0.75</v>
      </c>
      <c r="AH1244" t="s">
        <v>27</v>
      </c>
    </row>
    <row r="1245" spans="1:34" x14ac:dyDescent="0.25">
      <c r="A1245">
        <v>1276651</v>
      </c>
      <c r="B1245" t="s">
        <v>20</v>
      </c>
      <c r="C1245" t="s">
        <v>28</v>
      </c>
      <c r="D1245" t="s">
        <v>22</v>
      </c>
      <c r="E1245">
        <v>53211</v>
      </c>
      <c r="F1245" t="s">
        <v>23</v>
      </c>
      <c r="G1245" t="s">
        <v>24</v>
      </c>
      <c r="H1245">
        <v>5543</v>
      </c>
      <c r="I1245" t="s">
        <v>48</v>
      </c>
      <c r="J1245">
        <f>VLOOKUP(I1245,Key!$A$1:$C$72,2,FALSE)</f>
        <v>43.05097</v>
      </c>
      <c r="K1245">
        <f>VLOOKUP(I1245,Key!$A$1:$C$72,3,FALSE)</f>
        <v>-87.906440000000003</v>
      </c>
      <c r="L1245" t="s">
        <v>87</v>
      </c>
      <c r="M1245">
        <f>VLOOKUP(L1245,Key!$A$1:$C$72,2,FALSE)</f>
        <v>43.077359999999999</v>
      </c>
      <c r="N1245">
        <f>VLOOKUP(L1245,Key!$A$1:$C$72,3,FALSE)</f>
        <v>-87.880769999999998</v>
      </c>
      <c r="O1245">
        <v>26</v>
      </c>
      <c r="P1245">
        <v>0</v>
      </c>
      <c r="Q1245">
        <v>3.9</v>
      </c>
      <c r="R1245">
        <v>3.7</v>
      </c>
      <c r="S1245">
        <v>156</v>
      </c>
      <c r="T1245">
        <f t="shared" si="179"/>
        <v>-1</v>
      </c>
      <c r="U1245" s="1">
        <v>42809</v>
      </c>
      <c r="V1245" s="3">
        <f t="shared" si="173"/>
        <v>42795</v>
      </c>
      <c r="W1245" s="4">
        <f t="shared" si="180"/>
        <v>42809</v>
      </c>
      <c r="X1245" s="1" t="str">
        <f t="shared" si="174"/>
        <v>Wednesday</v>
      </c>
      <c r="Y1245" s="2">
        <v>0.84218749999999998</v>
      </c>
      <c r="Z1245" s="2">
        <f t="shared" si="175"/>
        <v>0.83333333333333326</v>
      </c>
      <c r="AA1245">
        <f>1</f>
        <v>1</v>
      </c>
      <c r="AB1245" s="1">
        <v>42809</v>
      </c>
      <c r="AC1245" s="3">
        <f t="shared" si="176"/>
        <v>42795</v>
      </c>
      <c r="AD1245" s="4">
        <f t="shared" si="181"/>
        <v>42809</v>
      </c>
      <c r="AE1245" s="1" t="str">
        <f t="shared" si="177"/>
        <v>Wednesday</v>
      </c>
      <c r="AF1245" s="2">
        <v>0.85998842592592595</v>
      </c>
      <c r="AG1245" s="2">
        <f t="shared" si="178"/>
        <v>0.875</v>
      </c>
      <c r="AH1245" t="s">
        <v>27</v>
      </c>
    </row>
    <row r="1246" spans="1:34" x14ac:dyDescent="0.25">
      <c r="A1246">
        <v>1387849</v>
      </c>
      <c r="B1246" t="s">
        <v>20</v>
      </c>
      <c r="C1246" t="s">
        <v>113</v>
      </c>
      <c r="D1246" t="s">
        <v>22</v>
      </c>
      <c r="E1246">
        <v>53105</v>
      </c>
      <c r="F1246" t="s">
        <v>23</v>
      </c>
      <c r="G1246" t="s">
        <v>24</v>
      </c>
      <c r="H1246">
        <v>11168</v>
      </c>
      <c r="I1246" t="s">
        <v>67</v>
      </c>
      <c r="J1246">
        <f>VLOOKUP(I1246,Key!$A$1:$C$72,2,FALSE)</f>
        <v>43.074890000000003</v>
      </c>
      <c r="K1246">
        <f>VLOOKUP(I1246,Key!$A$1:$C$72,3,FALSE)</f>
        <v>-87.882810000000006</v>
      </c>
      <c r="L1246" t="s">
        <v>63</v>
      </c>
      <c r="M1246">
        <f>VLOOKUP(L1246,Key!$A$1:$C$72,2,FALSE)</f>
        <v>43.078530000000001</v>
      </c>
      <c r="N1246">
        <f>VLOOKUP(L1246,Key!$A$1:$C$72,3,FALSE)</f>
        <v>-87.882620000000003</v>
      </c>
      <c r="O1246">
        <v>2</v>
      </c>
      <c r="P1246">
        <v>0</v>
      </c>
      <c r="Q1246">
        <v>0.3</v>
      </c>
      <c r="R1246">
        <v>0.3</v>
      </c>
      <c r="S1246">
        <v>12</v>
      </c>
      <c r="T1246">
        <f t="shared" si="179"/>
        <v>-1</v>
      </c>
      <c r="U1246" s="1">
        <v>42809</v>
      </c>
      <c r="V1246" s="3">
        <f t="shared" si="173"/>
        <v>42795</v>
      </c>
      <c r="W1246" s="4">
        <f t="shared" si="180"/>
        <v>42809</v>
      </c>
      <c r="X1246" s="1" t="str">
        <f t="shared" si="174"/>
        <v>Wednesday</v>
      </c>
      <c r="Y1246" s="2">
        <v>0.87797453703703709</v>
      </c>
      <c r="Z1246" s="2">
        <f t="shared" si="175"/>
        <v>0.875</v>
      </c>
      <c r="AA1246">
        <f>1</f>
        <v>1</v>
      </c>
      <c r="AB1246" s="1">
        <v>42809</v>
      </c>
      <c r="AC1246" s="3">
        <f t="shared" si="176"/>
        <v>42795</v>
      </c>
      <c r="AD1246" s="4">
        <f t="shared" si="181"/>
        <v>42809</v>
      </c>
      <c r="AE1246" s="1" t="str">
        <f t="shared" si="177"/>
        <v>Wednesday</v>
      </c>
      <c r="AF1246" s="2">
        <v>0.8793981481481481</v>
      </c>
      <c r="AG1246" s="2">
        <f t="shared" si="178"/>
        <v>0.875</v>
      </c>
      <c r="AH1246" t="s">
        <v>27</v>
      </c>
    </row>
    <row r="1247" spans="1:34" x14ac:dyDescent="0.25">
      <c r="A1247">
        <v>986622</v>
      </c>
      <c r="B1247" t="s">
        <v>20</v>
      </c>
      <c r="C1247" t="s">
        <v>94</v>
      </c>
      <c r="D1247" t="s">
        <v>46</v>
      </c>
      <c r="E1247">
        <v>60085</v>
      </c>
      <c r="F1247" t="s">
        <v>23</v>
      </c>
      <c r="G1247" t="s">
        <v>24</v>
      </c>
      <c r="H1247">
        <v>5452</v>
      </c>
      <c r="I1247" t="s">
        <v>40</v>
      </c>
      <c r="J1247">
        <f>VLOOKUP(I1247,Key!$A$1:$C$72,2,FALSE)</f>
        <v>43.031480000000002</v>
      </c>
      <c r="K1247">
        <f>VLOOKUP(I1247,Key!$A$1:$C$72,3,FALSE)</f>
        <v>-87.908169999999998</v>
      </c>
      <c r="L1247" t="s">
        <v>43</v>
      </c>
      <c r="M1247">
        <f>VLOOKUP(L1247,Key!$A$1:$C$72,2,FALSE)</f>
        <v>43.03886</v>
      </c>
      <c r="N1247">
        <f>VLOOKUP(L1247,Key!$A$1:$C$72,3,FALSE)</f>
        <v>-87.902720000000002</v>
      </c>
      <c r="O1247">
        <v>6</v>
      </c>
      <c r="P1247">
        <v>0</v>
      </c>
      <c r="Q1247">
        <v>0.9</v>
      </c>
      <c r="R1247">
        <v>0.9</v>
      </c>
      <c r="S1247">
        <v>36</v>
      </c>
      <c r="T1247">
        <f t="shared" si="179"/>
        <v>-1</v>
      </c>
      <c r="U1247" s="1">
        <v>42809</v>
      </c>
      <c r="V1247" s="3">
        <f t="shared" si="173"/>
        <v>42795</v>
      </c>
      <c r="W1247" s="4">
        <f t="shared" si="180"/>
        <v>42809</v>
      </c>
      <c r="X1247" s="1" t="str">
        <f t="shared" si="174"/>
        <v>Wednesday</v>
      </c>
      <c r="Y1247" s="2">
        <v>0.91550925925925919</v>
      </c>
      <c r="Z1247" s="2">
        <f t="shared" si="175"/>
        <v>0.91666666666666663</v>
      </c>
      <c r="AA1247">
        <f>1</f>
        <v>1</v>
      </c>
      <c r="AB1247" s="1">
        <v>42809</v>
      </c>
      <c r="AC1247" s="3">
        <f t="shared" si="176"/>
        <v>42795</v>
      </c>
      <c r="AD1247" s="4">
        <f t="shared" si="181"/>
        <v>42809</v>
      </c>
      <c r="AE1247" s="1" t="str">
        <f t="shared" si="177"/>
        <v>Wednesday</v>
      </c>
      <c r="AF1247" s="2">
        <v>0.91965277777777776</v>
      </c>
      <c r="AG1247" s="2">
        <f t="shared" si="178"/>
        <v>0.91666666666666663</v>
      </c>
      <c r="AH1247" t="s">
        <v>27</v>
      </c>
    </row>
    <row r="1248" spans="1:34" x14ac:dyDescent="0.25">
      <c r="A1248">
        <v>1478009</v>
      </c>
      <c r="B1248" t="s">
        <v>20</v>
      </c>
      <c r="C1248" t="s">
        <v>28</v>
      </c>
      <c r="D1248" t="s">
        <v>22</v>
      </c>
      <c r="E1248">
        <v>53211</v>
      </c>
      <c r="F1248" t="s">
        <v>23</v>
      </c>
      <c r="G1248" t="s">
        <v>24</v>
      </c>
      <c r="H1248">
        <v>11157</v>
      </c>
      <c r="I1248" t="s">
        <v>77</v>
      </c>
      <c r="J1248">
        <f>VLOOKUP(I1248,Key!$A$1:$C$72,2,FALSE)</f>
        <v>43.074655999999997</v>
      </c>
      <c r="K1248">
        <f>VLOOKUP(I1248,Key!$A$1:$C$72,3,FALSE)</f>
        <v>-87.889011999999994</v>
      </c>
      <c r="L1248" t="s">
        <v>36</v>
      </c>
      <c r="M1248">
        <f>VLOOKUP(L1248,Key!$A$1:$C$72,2,FALSE)</f>
        <v>43.038580000000003</v>
      </c>
      <c r="N1248">
        <f>VLOOKUP(L1248,Key!$A$1:$C$72,3,FALSE)</f>
        <v>-87.90934</v>
      </c>
      <c r="O1248">
        <v>34</v>
      </c>
      <c r="P1248">
        <v>0</v>
      </c>
      <c r="Q1248">
        <v>5.0999999999999996</v>
      </c>
      <c r="R1248">
        <v>4.8</v>
      </c>
      <c r="S1248">
        <v>204</v>
      </c>
      <c r="T1248">
        <f t="shared" si="179"/>
        <v>-1</v>
      </c>
      <c r="U1248" s="1">
        <v>42810</v>
      </c>
      <c r="V1248" s="3">
        <f t="shared" si="173"/>
        <v>42795</v>
      </c>
      <c r="W1248" s="4">
        <f t="shared" si="180"/>
        <v>42810</v>
      </c>
      <c r="X1248" s="1" t="str">
        <f t="shared" si="174"/>
        <v>Thursday</v>
      </c>
      <c r="Y1248" s="2">
        <v>0.31304398148148149</v>
      </c>
      <c r="Z1248" s="2">
        <f t="shared" si="175"/>
        <v>0.33333333333333331</v>
      </c>
      <c r="AA1248">
        <f>1</f>
        <v>1</v>
      </c>
      <c r="AB1248" s="1">
        <v>42810</v>
      </c>
      <c r="AC1248" s="3">
        <f t="shared" si="176"/>
        <v>42795</v>
      </c>
      <c r="AD1248" s="4">
        <f t="shared" si="181"/>
        <v>42810</v>
      </c>
      <c r="AE1248" s="1" t="str">
        <f t="shared" si="177"/>
        <v>Thursday</v>
      </c>
      <c r="AF1248" s="2">
        <v>0.33667824074074071</v>
      </c>
      <c r="AG1248" s="2">
        <f t="shared" si="178"/>
        <v>0.33333333333333331</v>
      </c>
      <c r="AH1248" t="s">
        <v>27</v>
      </c>
    </row>
    <row r="1249" spans="1:34" x14ac:dyDescent="0.25">
      <c r="A1249">
        <v>1489319</v>
      </c>
      <c r="B1249" t="s">
        <v>20</v>
      </c>
      <c r="C1249" t="s">
        <v>100</v>
      </c>
      <c r="D1249" t="s">
        <v>22</v>
      </c>
      <c r="E1249">
        <v>53045</v>
      </c>
      <c r="F1249" t="s">
        <v>23</v>
      </c>
      <c r="G1249" t="s">
        <v>24</v>
      </c>
      <c r="H1249">
        <v>224</v>
      </c>
      <c r="I1249" t="s">
        <v>65</v>
      </c>
      <c r="J1249">
        <f>VLOOKUP(I1249,Key!$A$1:$C$72,2,FALSE)</f>
        <v>43.060786</v>
      </c>
      <c r="K1249">
        <f>VLOOKUP(I1249,Key!$A$1:$C$72,3,FALSE)</f>
        <v>-87.883825999999999</v>
      </c>
      <c r="L1249" t="s">
        <v>87</v>
      </c>
      <c r="M1249">
        <f>VLOOKUP(L1249,Key!$A$1:$C$72,2,FALSE)</f>
        <v>43.077359999999999</v>
      </c>
      <c r="N1249">
        <f>VLOOKUP(L1249,Key!$A$1:$C$72,3,FALSE)</f>
        <v>-87.880769999999998</v>
      </c>
      <c r="O1249">
        <v>8</v>
      </c>
      <c r="P1249">
        <v>0</v>
      </c>
      <c r="Q1249">
        <v>1.2</v>
      </c>
      <c r="R1249">
        <v>1.1000000000000001</v>
      </c>
      <c r="S1249">
        <v>48</v>
      </c>
      <c r="T1249">
        <f t="shared" si="179"/>
        <v>-1</v>
      </c>
      <c r="U1249" s="1">
        <v>42810</v>
      </c>
      <c r="V1249" s="3">
        <f t="shared" si="173"/>
        <v>42795</v>
      </c>
      <c r="W1249" s="4">
        <f t="shared" si="180"/>
        <v>42810</v>
      </c>
      <c r="X1249" s="1" t="str">
        <f t="shared" si="174"/>
        <v>Thursday</v>
      </c>
      <c r="Y1249" s="2">
        <v>0.36530092592592589</v>
      </c>
      <c r="Z1249" s="2">
        <f t="shared" si="175"/>
        <v>0.375</v>
      </c>
      <c r="AA1249">
        <f>1</f>
        <v>1</v>
      </c>
      <c r="AB1249" s="1">
        <v>42810</v>
      </c>
      <c r="AC1249" s="3">
        <f t="shared" si="176"/>
        <v>42795</v>
      </c>
      <c r="AD1249" s="4">
        <f t="shared" si="181"/>
        <v>42810</v>
      </c>
      <c r="AE1249" s="1" t="str">
        <f t="shared" si="177"/>
        <v>Thursday</v>
      </c>
      <c r="AF1249" s="2">
        <v>0.37113425925925925</v>
      </c>
      <c r="AG1249" s="2">
        <f t="shared" si="178"/>
        <v>0.375</v>
      </c>
      <c r="AH1249" t="s">
        <v>27</v>
      </c>
    </row>
    <row r="1250" spans="1:34" x14ac:dyDescent="0.25">
      <c r="A1250">
        <v>1489319</v>
      </c>
      <c r="B1250" t="s">
        <v>20</v>
      </c>
      <c r="C1250" t="s">
        <v>100</v>
      </c>
      <c r="D1250" t="s">
        <v>22</v>
      </c>
      <c r="E1250">
        <v>53045</v>
      </c>
      <c r="F1250" t="s">
        <v>23</v>
      </c>
      <c r="G1250" t="s">
        <v>24</v>
      </c>
      <c r="H1250">
        <v>228</v>
      </c>
      <c r="I1250" t="s">
        <v>63</v>
      </c>
      <c r="J1250">
        <f>VLOOKUP(I1250,Key!$A$1:$C$72,2,FALSE)</f>
        <v>43.078530000000001</v>
      </c>
      <c r="K1250">
        <f>VLOOKUP(I1250,Key!$A$1:$C$72,3,FALSE)</f>
        <v>-87.882620000000003</v>
      </c>
      <c r="L1250" t="s">
        <v>65</v>
      </c>
      <c r="M1250">
        <f>VLOOKUP(L1250,Key!$A$1:$C$72,2,FALSE)</f>
        <v>43.060786</v>
      </c>
      <c r="N1250">
        <f>VLOOKUP(L1250,Key!$A$1:$C$72,3,FALSE)</f>
        <v>-87.883825999999999</v>
      </c>
      <c r="O1250">
        <v>8</v>
      </c>
      <c r="P1250">
        <v>0</v>
      </c>
      <c r="Q1250">
        <v>1.2</v>
      </c>
      <c r="R1250">
        <v>1.1000000000000001</v>
      </c>
      <c r="S1250">
        <v>48</v>
      </c>
      <c r="T1250">
        <f t="shared" si="179"/>
        <v>-1</v>
      </c>
      <c r="U1250" s="1">
        <v>42810</v>
      </c>
      <c r="V1250" s="3">
        <f t="shared" si="173"/>
        <v>42795</v>
      </c>
      <c r="W1250" s="4">
        <f t="shared" si="180"/>
        <v>42810</v>
      </c>
      <c r="X1250" s="1" t="str">
        <f t="shared" si="174"/>
        <v>Thursday</v>
      </c>
      <c r="Y1250" s="2">
        <v>0.73741898148148144</v>
      </c>
      <c r="Z1250" s="2">
        <f t="shared" si="175"/>
        <v>0.75</v>
      </c>
      <c r="AA1250">
        <f>1</f>
        <v>1</v>
      </c>
      <c r="AB1250" s="1">
        <v>42810</v>
      </c>
      <c r="AC1250" s="3">
        <f t="shared" si="176"/>
        <v>42795</v>
      </c>
      <c r="AD1250" s="4">
        <f t="shared" si="181"/>
        <v>42810</v>
      </c>
      <c r="AE1250" s="1" t="str">
        <f t="shared" si="177"/>
        <v>Thursday</v>
      </c>
      <c r="AF1250" s="2">
        <v>0.74282407407407414</v>
      </c>
      <c r="AG1250" s="2">
        <f t="shared" si="178"/>
        <v>0.75</v>
      </c>
      <c r="AH1250" t="s">
        <v>27</v>
      </c>
    </row>
    <row r="1251" spans="1:34" x14ac:dyDescent="0.25">
      <c r="A1251">
        <v>1017964</v>
      </c>
      <c r="B1251" t="s">
        <v>20</v>
      </c>
      <c r="C1251" t="s">
        <v>28</v>
      </c>
      <c r="D1251" t="s">
        <v>22</v>
      </c>
      <c r="E1251">
        <v>53202</v>
      </c>
      <c r="F1251" t="s">
        <v>23</v>
      </c>
      <c r="G1251" t="s">
        <v>24</v>
      </c>
      <c r="H1251">
        <v>88</v>
      </c>
      <c r="I1251" t="s">
        <v>68</v>
      </c>
      <c r="J1251">
        <f>VLOOKUP(I1251,Key!$A$1:$C$72,2,FALSE)</f>
        <v>43.04804</v>
      </c>
      <c r="K1251">
        <f>VLOOKUP(I1251,Key!$A$1:$C$72,3,FALSE)</f>
        <v>-87.896720000000002</v>
      </c>
      <c r="L1251" t="s">
        <v>61</v>
      </c>
      <c r="M1251">
        <f>VLOOKUP(L1251,Key!$A$1:$C$72,2,FALSE)</f>
        <v>43.058619999999998</v>
      </c>
      <c r="N1251">
        <f>VLOOKUP(L1251,Key!$A$1:$C$72,3,FALSE)</f>
        <v>-87.885319999999993</v>
      </c>
      <c r="O1251">
        <v>7</v>
      </c>
      <c r="P1251">
        <v>0</v>
      </c>
      <c r="Q1251">
        <v>1.1000000000000001</v>
      </c>
      <c r="R1251">
        <v>1</v>
      </c>
      <c r="S1251">
        <v>42</v>
      </c>
      <c r="T1251">
        <f t="shared" si="179"/>
        <v>-1</v>
      </c>
      <c r="U1251" s="1">
        <v>42810</v>
      </c>
      <c r="V1251" s="3">
        <f t="shared" si="173"/>
        <v>42795</v>
      </c>
      <c r="W1251" s="4">
        <f t="shared" si="180"/>
        <v>42810</v>
      </c>
      <c r="X1251" s="1" t="str">
        <f t="shared" si="174"/>
        <v>Thursday</v>
      </c>
      <c r="Y1251" s="2">
        <v>0.75064814814814806</v>
      </c>
      <c r="Z1251" s="2">
        <f t="shared" si="175"/>
        <v>0.75</v>
      </c>
      <c r="AA1251">
        <f>1</f>
        <v>1</v>
      </c>
      <c r="AB1251" s="1">
        <v>42810</v>
      </c>
      <c r="AC1251" s="3">
        <f t="shared" si="176"/>
        <v>42795</v>
      </c>
      <c r="AD1251" s="4">
        <f t="shared" si="181"/>
        <v>42810</v>
      </c>
      <c r="AE1251" s="1" t="str">
        <f t="shared" si="177"/>
        <v>Thursday</v>
      </c>
      <c r="AF1251" s="2">
        <v>0.75491898148148151</v>
      </c>
      <c r="AG1251" s="2">
        <f t="shared" si="178"/>
        <v>0.75</v>
      </c>
      <c r="AH1251" t="s">
        <v>27</v>
      </c>
    </row>
    <row r="1252" spans="1:34" x14ac:dyDescent="0.25">
      <c r="A1252">
        <v>536063</v>
      </c>
      <c r="B1252" t="s">
        <v>20</v>
      </c>
      <c r="C1252" t="s">
        <v>28</v>
      </c>
      <c r="D1252" t="s">
        <v>22</v>
      </c>
      <c r="E1252">
        <v>53212</v>
      </c>
      <c r="F1252" t="s">
        <v>23</v>
      </c>
      <c r="G1252" t="s">
        <v>24</v>
      </c>
      <c r="H1252">
        <v>5500</v>
      </c>
      <c r="I1252" t="s">
        <v>29</v>
      </c>
      <c r="J1252">
        <f>VLOOKUP(I1252,Key!$A$1:$C$72,2,FALSE)</f>
        <v>43.042490000000001</v>
      </c>
      <c r="K1252">
        <f>VLOOKUP(I1252,Key!$A$1:$C$72,3,FALSE)</f>
        <v>-87.909959999999998</v>
      </c>
      <c r="L1252" t="s">
        <v>30</v>
      </c>
      <c r="M1252">
        <f>VLOOKUP(L1252,Key!$A$1:$C$72,2,FALSE)</f>
        <v>43.05847</v>
      </c>
      <c r="N1252">
        <f>VLOOKUP(L1252,Key!$A$1:$C$72,3,FALSE)</f>
        <v>-87.898079999999993</v>
      </c>
      <c r="O1252">
        <v>11</v>
      </c>
      <c r="P1252">
        <v>0</v>
      </c>
      <c r="Q1252">
        <v>1.7</v>
      </c>
      <c r="R1252">
        <v>1.6</v>
      </c>
      <c r="S1252">
        <v>66</v>
      </c>
      <c r="T1252">
        <f t="shared" si="179"/>
        <v>-1</v>
      </c>
      <c r="U1252" s="1">
        <v>42810</v>
      </c>
      <c r="V1252" s="3">
        <f t="shared" si="173"/>
        <v>42795</v>
      </c>
      <c r="W1252" s="4">
        <f t="shared" si="180"/>
        <v>42810</v>
      </c>
      <c r="X1252" s="1" t="str">
        <f t="shared" si="174"/>
        <v>Thursday</v>
      </c>
      <c r="Y1252" s="2">
        <v>0.76138888888888889</v>
      </c>
      <c r="Z1252" s="2">
        <f t="shared" si="175"/>
        <v>0.75</v>
      </c>
      <c r="AA1252">
        <f>1</f>
        <v>1</v>
      </c>
      <c r="AB1252" s="1">
        <v>42810</v>
      </c>
      <c r="AC1252" s="3">
        <f t="shared" si="176"/>
        <v>42795</v>
      </c>
      <c r="AD1252" s="4">
        <f t="shared" si="181"/>
        <v>42810</v>
      </c>
      <c r="AE1252" s="1" t="str">
        <f t="shared" si="177"/>
        <v>Thursday</v>
      </c>
      <c r="AF1252" s="2">
        <v>0.76894675925925926</v>
      </c>
      <c r="AG1252" s="2">
        <f t="shared" si="178"/>
        <v>0.75</v>
      </c>
      <c r="AH1252" t="s">
        <v>27</v>
      </c>
    </row>
    <row r="1253" spans="1:34" x14ac:dyDescent="0.25">
      <c r="A1253">
        <v>1170376</v>
      </c>
      <c r="B1253" t="s">
        <v>20</v>
      </c>
      <c r="C1253" t="s">
        <v>102</v>
      </c>
      <c r="D1253" t="s">
        <v>22</v>
      </c>
      <c r="E1253">
        <v>53538</v>
      </c>
      <c r="F1253" t="s">
        <v>23</v>
      </c>
      <c r="G1253" t="s">
        <v>96</v>
      </c>
      <c r="H1253">
        <v>5455</v>
      </c>
      <c r="I1253" t="s">
        <v>77</v>
      </c>
      <c r="J1253">
        <f>VLOOKUP(I1253,Key!$A$1:$C$72,2,FALSE)</f>
        <v>43.074655999999997</v>
      </c>
      <c r="K1253">
        <f>VLOOKUP(I1253,Key!$A$1:$C$72,3,FALSE)</f>
        <v>-87.889011999999994</v>
      </c>
      <c r="L1253" t="s">
        <v>63</v>
      </c>
      <c r="M1253">
        <f>VLOOKUP(L1253,Key!$A$1:$C$72,2,FALSE)</f>
        <v>43.078530000000001</v>
      </c>
      <c r="N1253">
        <f>VLOOKUP(L1253,Key!$A$1:$C$72,3,FALSE)</f>
        <v>-87.882620000000003</v>
      </c>
      <c r="O1253">
        <v>6</v>
      </c>
      <c r="P1253">
        <v>0</v>
      </c>
      <c r="Q1253">
        <v>0.9</v>
      </c>
      <c r="R1253">
        <v>0.9</v>
      </c>
      <c r="S1253">
        <v>36</v>
      </c>
      <c r="T1253">
        <f t="shared" si="179"/>
        <v>-1</v>
      </c>
      <c r="U1253" s="1">
        <v>42810</v>
      </c>
      <c r="V1253" s="3">
        <f t="shared" si="173"/>
        <v>42795</v>
      </c>
      <c r="W1253" s="4">
        <f t="shared" si="180"/>
        <v>42810</v>
      </c>
      <c r="X1253" s="1" t="str">
        <f t="shared" si="174"/>
        <v>Thursday</v>
      </c>
      <c r="Y1253" s="2">
        <v>0.76905092592592583</v>
      </c>
      <c r="Z1253" s="2">
        <f t="shared" si="175"/>
        <v>0.75</v>
      </c>
      <c r="AA1253">
        <f>1</f>
        <v>1</v>
      </c>
      <c r="AB1253" s="1">
        <v>42810</v>
      </c>
      <c r="AC1253" s="3">
        <f t="shared" si="176"/>
        <v>42795</v>
      </c>
      <c r="AD1253" s="4">
        <f t="shared" si="181"/>
        <v>42810</v>
      </c>
      <c r="AE1253" s="1" t="str">
        <f t="shared" si="177"/>
        <v>Thursday</v>
      </c>
      <c r="AF1253" s="2">
        <v>0.77300925925925934</v>
      </c>
      <c r="AG1253" s="2">
        <f t="shared" si="178"/>
        <v>0.79166666666666663</v>
      </c>
      <c r="AH1253" t="s">
        <v>27</v>
      </c>
    </row>
    <row r="1254" spans="1:34" x14ac:dyDescent="0.25">
      <c r="A1254">
        <v>1518070</v>
      </c>
      <c r="B1254" t="s">
        <v>20</v>
      </c>
      <c r="C1254" t="s">
        <v>28</v>
      </c>
      <c r="D1254" t="s">
        <v>22</v>
      </c>
      <c r="E1254">
        <v>53211</v>
      </c>
      <c r="F1254" t="s">
        <v>23</v>
      </c>
      <c r="G1254" t="s">
        <v>91</v>
      </c>
      <c r="H1254">
        <v>32</v>
      </c>
      <c r="I1254" t="s">
        <v>92</v>
      </c>
      <c r="J1254">
        <f>VLOOKUP(I1254,Key!$A$1:$C$72,2,FALSE)</f>
        <v>43.069021999999997</v>
      </c>
      <c r="K1254">
        <f>VLOOKUP(I1254,Key!$A$1:$C$72,3,FALSE)</f>
        <v>-87.887940999999998</v>
      </c>
      <c r="L1254" t="s">
        <v>92</v>
      </c>
      <c r="M1254">
        <f>VLOOKUP(L1254,Key!$A$1:$C$72,2,FALSE)</f>
        <v>43.069021999999997</v>
      </c>
      <c r="N1254">
        <f>VLOOKUP(L1254,Key!$A$1:$C$72,3,FALSE)</f>
        <v>-87.887940999999998</v>
      </c>
      <c r="O1254">
        <v>10</v>
      </c>
      <c r="P1254">
        <v>0</v>
      </c>
      <c r="Q1254">
        <v>1.5</v>
      </c>
      <c r="R1254">
        <v>1.4</v>
      </c>
      <c r="S1254">
        <v>60</v>
      </c>
      <c r="T1254">
        <f t="shared" si="179"/>
        <v>-1</v>
      </c>
      <c r="U1254" s="1">
        <v>42810</v>
      </c>
      <c r="V1254" s="3">
        <f t="shared" si="173"/>
        <v>42795</v>
      </c>
      <c r="W1254" s="4">
        <f t="shared" si="180"/>
        <v>42810</v>
      </c>
      <c r="X1254" s="1" t="str">
        <f t="shared" si="174"/>
        <v>Thursday</v>
      </c>
      <c r="Y1254" s="2">
        <v>0.78967592592592595</v>
      </c>
      <c r="Z1254" s="2">
        <f t="shared" si="175"/>
        <v>0.79166666666666663</v>
      </c>
      <c r="AA1254">
        <f>1</f>
        <v>1</v>
      </c>
      <c r="AB1254" s="1">
        <v>42810</v>
      </c>
      <c r="AC1254" s="3">
        <f t="shared" si="176"/>
        <v>42795</v>
      </c>
      <c r="AD1254" s="4">
        <f t="shared" si="181"/>
        <v>42810</v>
      </c>
      <c r="AE1254" s="1" t="str">
        <f t="shared" si="177"/>
        <v>Thursday</v>
      </c>
      <c r="AF1254" s="2">
        <v>0.79652777777777783</v>
      </c>
      <c r="AG1254" s="2">
        <f t="shared" si="178"/>
        <v>0.79166666666666663</v>
      </c>
      <c r="AH1254" t="s">
        <v>35</v>
      </c>
    </row>
    <row r="1255" spans="1:34" x14ac:dyDescent="0.25">
      <c r="A1255">
        <v>1246641</v>
      </c>
      <c r="B1255" t="s">
        <v>20</v>
      </c>
      <c r="C1255" t="s">
        <v>99</v>
      </c>
      <c r="D1255" t="s">
        <v>22</v>
      </c>
      <c r="E1255">
        <v>53211</v>
      </c>
      <c r="F1255" t="s">
        <v>23</v>
      </c>
      <c r="G1255" t="s">
        <v>96</v>
      </c>
      <c r="H1255">
        <v>5543</v>
      </c>
      <c r="I1255" t="s">
        <v>87</v>
      </c>
      <c r="J1255">
        <f>VLOOKUP(I1255,Key!$A$1:$C$72,2,FALSE)</f>
        <v>43.077359999999999</v>
      </c>
      <c r="K1255">
        <f>VLOOKUP(I1255,Key!$A$1:$C$72,3,FALSE)</f>
        <v>-87.880769999999998</v>
      </c>
      <c r="L1255" t="s">
        <v>77</v>
      </c>
      <c r="M1255">
        <f>VLOOKUP(L1255,Key!$A$1:$C$72,2,FALSE)</f>
        <v>43.074655999999997</v>
      </c>
      <c r="N1255">
        <f>VLOOKUP(L1255,Key!$A$1:$C$72,3,FALSE)</f>
        <v>-87.889011999999994</v>
      </c>
      <c r="O1255">
        <v>5</v>
      </c>
      <c r="P1255">
        <v>0</v>
      </c>
      <c r="Q1255">
        <v>0.8</v>
      </c>
      <c r="R1255">
        <v>0.7</v>
      </c>
      <c r="S1255">
        <v>30</v>
      </c>
      <c r="T1255">
        <f t="shared" si="179"/>
        <v>-1</v>
      </c>
      <c r="U1255" s="1">
        <v>42810</v>
      </c>
      <c r="V1255" s="3">
        <f t="shared" si="173"/>
        <v>42795</v>
      </c>
      <c r="W1255" s="4">
        <f t="shared" si="180"/>
        <v>42810</v>
      </c>
      <c r="X1255" s="1" t="str">
        <f t="shared" si="174"/>
        <v>Thursday</v>
      </c>
      <c r="Y1255" s="2">
        <v>0.83299768518518524</v>
      </c>
      <c r="Z1255" s="2">
        <f t="shared" si="175"/>
        <v>0.83333333333333326</v>
      </c>
      <c r="AA1255">
        <f>1</f>
        <v>1</v>
      </c>
      <c r="AB1255" s="1">
        <v>42810</v>
      </c>
      <c r="AC1255" s="3">
        <f t="shared" si="176"/>
        <v>42795</v>
      </c>
      <c r="AD1255" s="4">
        <f t="shared" si="181"/>
        <v>42810</v>
      </c>
      <c r="AE1255" s="1" t="str">
        <f t="shared" si="177"/>
        <v>Thursday</v>
      </c>
      <c r="AF1255" s="2">
        <v>0.8367013888888889</v>
      </c>
      <c r="AG1255" s="2">
        <f t="shared" si="178"/>
        <v>0.83333333333333326</v>
      </c>
      <c r="AH1255" t="s">
        <v>27</v>
      </c>
    </row>
    <row r="1256" spans="1:34" x14ac:dyDescent="0.25">
      <c r="A1256">
        <v>1251108</v>
      </c>
      <c r="B1256" t="s">
        <v>20</v>
      </c>
      <c r="C1256" t="s">
        <v>108</v>
      </c>
      <c r="D1256" t="s">
        <v>22</v>
      </c>
      <c r="E1256">
        <v>54913</v>
      </c>
      <c r="F1256" t="s">
        <v>23</v>
      </c>
      <c r="G1256" t="s">
        <v>96</v>
      </c>
      <c r="H1256">
        <v>46</v>
      </c>
      <c r="I1256" t="s">
        <v>81</v>
      </c>
      <c r="J1256">
        <f>VLOOKUP(I1256,Key!$A$1:$C$72,2,FALSE)</f>
        <v>43.06033</v>
      </c>
      <c r="K1256">
        <f>VLOOKUP(I1256,Key!$A$1:$C$72,3,FALSE)</f>
        <v>-87.89546</v>
      </c>
      <c r="L1256" t="s">
        <v>78</v>
      </c>
      <c r="M1256">
        <f>VLOOKUP(L1256,Key!$A$1:$C$72,2,FALSE)</f>
        <v>43.060250000000003</v>
      </c>
      <c r="N1256">
        <f>VLOOKUP(L1256,Key!$A$1:$C$72,3,FALSE)</f>
        <v>-87.892169999999993</v>
      </c>
      <c r="O1256">
        <v>1</v>
      </c>
      <c r="P1256">
        <v>0</v>
      </c>
      <c r="Q1256">
        <v>0.2</v>
      </c>
      <c r="R1256">
        <v>0.1</v>
      </c>
      <c r="S1256">
        <v>6</v>
      </c>
      <c r="T1256">
        <f t="shared" si="179"/>
        <v>-1</v>
      </c>
      <c r="U1256" s="1">
        <v>42810</v>
      </c>
      <c r="V1256" s="3">
        <f t="shared" si="173"/>
        <v>42795</v>
      </c>
      <c r="W1256" s="4">
        <f t="shared" si="180"/>
        <v>42810</v>
      </c>
      <c r="X1256" s="1" t="str">
        <f t="shared" si="174"/>
        <v>Thursday</v>
      </c>
      <c r="Y1256" s="2">
        <v>0.84484953703703702</v>
      </c>
      <c r="Z1256" s="2">
        <f t="shared" si="175"/>
        <v>0.83333333333333326</v>
      </c>
      <c r="AA1256">
        <f>1</f>
        <v>1</v>
      </c>
      <c r="AB1256" s="1">
        <v>42810</v>
      </c>
      <c r="AC1256" s="3">
        <f t="shared" si="176"/>
        <v>42795</v>
      </c>
      <c r="AD1256" s="4">
        <f t="shared" si="181"/>
        <v>42810</v>
      </c>
      <c r="AE1256" s="1" t="str">
        <f t="shared" si="177"/>
        <v>Thursday</v>
      </c>
      <c r="AF1256" s="2">
        <v>0.84575231481481483</v>
      </c>
      <c r="AG1256" s="2">
        <f t="shared" si="178"/>
        <v>0.83333333333333326</v>
      </c>
      <c r="AH1256" t="s">
        <v>27</v>
      </c>
    </row>
    <row r="1257" spans="1:34" x14ac:dyDescent="0.25">
      <c r="A1257">
        <v>1538910</v>
      </c>
      <c r="B1257" t="s">
        <v>20</v>
      </c>
      <c r="C1257" t="s">
        <v>170</v>
      </c>
      <c r="D1257" t="s">
        <v>22</v>
      </c>
      <c r="E1257">
        <v>54449</v>
      </c>
      <c r="F1257" t="s">
        <v>23</v>
      </c>
      <c r="G1257" t="s">
        <v>24</v>
      </c>
      <c r="H1257">
        <v>5489</v>
      </c>
      <c r="I1257" t="s">
        <v>61</v>
      </c>
      <c r="J1257">
        <f>VLOOKUP(I1257,Key!$A$1:$C$72,2,FALSE)</f>
        <v>43.058619999999998</v>
      </c>
      <c r="K1257">
        <f>VLOOKUP(I1257,Key!$A$1:$C$72,3,FALSE)</f>
        <v>-87.885319999999993</v>
      </c>
      <c r="L1257" t="s">
        <v>36</v>
      </c>
      <c r="M1257">
        <f>VLOOKUP(L1257,Key!$A$1:$C$72,2,FALSE)</f>
        <v>43.038580000000003</v>
      </c>
      <c r="N1257">
        <f>VLOOKUP(L1257,Key!$A$1:$C$72,3,FALSE)</f>
        <v>-87.90934</v>
      </c>
      <c r="O1257">
        <v>22</v>
      </c>
      <c r="P1257">
        <v>0</v>
      </c>
      <c r="Q1257">
        <v>3.3</v>
      </c>
      <c r="R1257">
        <v>3.1</v>
      </c>
      <c r="S1257">
        <v>132</v>
      </c>
      <c r="T1257">
        <f t="shared" si="179"/>
        <v>-1</v>
      </c>
      <c r="U1257" s="1">
        <v>42811</v>
      </c>
      <c r="V1257" s="3">
        <f t="shared" si="173"/>
        <v>42795</v>
      </c>
      <c r="W1257" s="4">
        <f t="shared" si="180"/>
        <v>42811</v>
      </c>
      <c r="X1257" s="1" t="str">
        <f t="shared" si="174"/>
        <v>Friday</v>
      </c>
      <c r="Y1257" s="2">
        <v>0.33178240740740739</v>
      </c>
      <c r="Z1257" s="2">
        <f t="shared" si="175"/>
        <v>0.33333333333333331</v>
      </c>
      <c r="AA1257">
        <f>1</f>
        <v>1</v>
      </c>
      <c r="AB1257" s="1">
        <v>42811</v>
      </c>
      <c r="AC1257" s="3">
        <f t="shared" si="176"/>
        <v>42795</v>
      </c>
      <c r="AD1257" s="4">
        <f t="shared" si="181"/>
        <v>42811</v>
      </c>
      <c r="AE1257" s="1" t="str">
        <f t="shared" si="177"/>
        <v>Friday</v>
      </c>
      <c r="AF1257" s="2">
        <v>0.34712962962962962</v>
      </c>
      <c r="AG1257" s="2">
        <f t="shared" si="178"/>
        <v>0.33333333333333331</v>
      </c>
      <c r="AH1257" t="s">
        <v>27</v>
      </c>
    </row>
    <row r="1258" spans="1:34" x14ac:dyDescent="0.25">
      <c r="A1258">
        <v>1425087</v>
      </c>
      <c r="B1258" t="s">
        <v>20</v>
      </c>
      <c r="C1258" t="s">
        <v>95</v>
      </c>
      <c r="D1258" t="s">
        <v>22</v>
      </c>
      <c r="E1258">
        <v>53212</v>
      </c>
      <c r="F1258" t="s">
        <v>23</v>
      </c>
      <c r="G1258" t="s">
        <v>24</v>
      </c>
      <c r="H1258">
        <v>5459</v>
      </c>
      <c r="I1258" t="s">
        <v>81</v>
      </c>
      <c r="J1258">
        <f>VLOOKUP(I1258,Key!$A$1:$C$72,2,FALSE)</f>
        <v>43.06033</v>
      </c>
      <c r="K1258">
        <f>VLOOKUP(I1258,Key!$A$1:$C$72,3,FALSE)</f>
        <v>-87.89546</v>
      </c>
      <c r="L1258" t="s">
        <v>39</v>
      </c>
      <c r="M1258">
        <f>VLOOKUP(L1258,Key!$A$1:$C$72,2,FALSE)</f>
        <v>43.03913</v>
      </c>
      <c r="N1258">
        <f>VLOOKUP(L1258,Key!$A$1:$C$72,3,FALSE)</f>
        <v>-87.916150000000002</v>
      </c>
      <c r="O1258">
        <v>10</v>
      </c>
      <c r="P1258">
        <v>0</v>
      </c>
      <c r="Q1258">
        <v>1.5</v>
      </c>
      <c r="R1258">
        <v>1.4</v>
      </c>
      <c r="S1258">
        <v>60</v>
      </c>
      <c r="T1258">
        <f t="shared" si="179"/>
        <v>-1</v>
      </c>
      <c r="U1258" s="1">
        <v>42811</v>
      </c>
      <c r="V1258" s="3">
        <f t="shared" si="173"/>
        <v>42795</v>
      </c>
      <c r="W1258" s="4">
        <f t="shared" si="180"/>
        <v>42811</v>
      </c>
      <c r="X1258" s="1" t="str">
        <f t="shared" si="174"/>
        <v>Friday</v>
      </c>
      <c r="Y1258" s="2">
        <v>0.60021990740740738</v>
      </c>
      <c r="Z1258" s="2">
        <f t="shared" si="175"/>
        <v>0.58333333333333326</v>
      </c>
      <c r="AA1258">
        <f>1</f>
        <v>1</v>
      </c>
      <c r="AB1258" s="1">
        <v>42811</v>
      </c>
      <c r="AC1258" s="3">
        <f t="shared" si="176"/>
        <v>42795</v>
      </c>
      <c r="AD1258" s="4">
        <f t="shared" si="181"/>
        <v>42811</v>
      </c>
      <c r="AE1258" s="1" t="str">
        <f t="shared" si="177"/>
        <v>Friday</v>
      </c>
      <c r="AF1258" s="2">
        <v>0.60744212962962962</v>
      </c>
      <c r="AG1258" s="2">
        <f t="shared" si="178"/>
        <v>0.625</v>
      </c>
      <c r="AH1258" t="s">
        <v>27</v>
      </c>
    </row>
    <row r="1259" spans="1:34" x14ac:dyDescent="0.25">
      <c r="A1259">
        <v>1251108</v>
      </c>
      <c r="B1259" t="s">
        <v>20</v>
      </c>
      <c r="C1259" t="s">
        <v>108</v>
      </c>
      <c r="D1259" t="s">
        <v>22</v>
      </c>
      <c r="E1259">
        <v>54913</v>
      </c>
      <c r="F1259" t="s">
        <v>23</v>
      </c>
      <c r="G1259" t="s">
        <v>96</v>
      </c>
      <c r="H1259">
        <v>5518</v>
      </c>
      <c r="I1259" t="s">
        <v>81</v>
      </c>
      <c r="J1259">
        <f>VLOOKUP(I1259,Key!$A$1:$C$72,2,FALSE)</f>
        <v>43.06033</v>
      </c>
      <c r="K1259">
        <f>VLOOKUP(I1259,Key!$A$1:$C$72,3,FALSE)</f>
        <v>-87.89546</v>
      </c>
      <c r="L1259" t="s">
        <v>78</v>
      </c>
      <c r="M1259">
        <f>VLOOKUP(L1259,Key!$A$1:$C$72,2,FALSE)</f>
        <v>43.060250000000003</v>
      </c>
      <c r="N1259">
        <f>VLOOKUP(L1259,Key!$A$1:$C$72,3,FALSE)</f>
        <v>-87.892169999999993</v>
      </c>
      <c r="O1259">
        <v>1</v>
      </c>
      <c r="P1259">
        <v>0</v>
      </c>
      <c r="Q1259">
        <v>0.2</v>
      </c>
      <c r="R1259">
        <v>0.1</v>
      </c>
      <c r="S1259">
        <v>6</v>
      </c>
      <c r="T1259">
        <f t="shared" si="179"/>
        <v>-1</v>
      </c>
      <c r="U1259" s="1">
        <v>42812</v>
      </c>
      <c r="V1259" s="3">
        <f t="shared" si="173"/>
        <v>42795</v>
      </c>
      <c r="W1259" s="4">
        <f t="shared" si="180"/>
        <v>42812</v>
      </c>
      <c r="X1259" s="1" t="str">
        <f t="shared" si="174"/>
        <v>Saturday</v>
      </c>
      <c r="Y1259" s="2">
        <v>0.24467592592592591</v>
      </c>
      <c r="Z1259" s="2">
        <f t="shared" si="175"/>
        <v>0.25</v>
      </c>
      <c r="AA1259">
        <f>1</f>
        <v>1</v>
      </c>
      <c r="AB1259" s="1">
        <v>42812</v>
      </c>
      <c r="AC1259" s="3">
        <f t="shared" si="176"/>
        <v>42795</v>
      </c>
      <c r="AD1259" s="4">
        <f t="shared" si="181"/>
        <v>42812</v>
      </c>
      <c r="AE1259" s="1" t="str">
        <f t="shared" si="177"/>
        <v>Saturday</v>
      </c>
      <c r="AF1259" s="2">
        <v>0.24554398148148149</v>
      </c>
      <c r="AG1259" s="2">
        <f t="shared" si="178"/>
        <v>0.25</v>
      </c>
      <c r="AH1259" t="s">
        <v>27</v>
      </c>
    </row>
    <row r="1260" spans="1:34" x14ac:dyDescent="0.25">
      <c r="A1260">
        <v>1255543</v>
      </c>
      <c r="B1260" t="s">
        <v>20</v>
      </c>
      <c r="C1260" t="s">
        <v>113</v>
      </c>
      <c r="D1260" t="s">
        <v>22</v>
      </c>
      <c r="E1260">
        <v>53105</v>
      </c>
      <c r="F1260" t="s">
        <v>23</v>
      </c>
      <c r="G1260" t="s">
        <v>96</v>
      </c>
      <c r="H1260">
        <v>242</v>
      </c>
      <c r="I1260" t="s">
        <v>81</v>
      </c>
      <c r="J1260">
        <f>VLOOKUP(I1260,Key!$A$1:$C$72,2,FALSE)</f>
        <v>43.06033</v>
      </c>
      <c r="K1260">
        <f>VLOOKUP(I1260,Key!$A$1:$C$72,3,FALSE)</f>
        <v>-87.89546</v>
      </c>
      <c r="L1260" t="s">
        <v>81</v>
      </c>
      <c r="M1260">
        <f>VLOOKUP(L1260,Key!$A$1:$C$72,2,FALSE)</f>
        <v>43.06033</v>
      </c>
      <c r="N1260">
        <f>VLOOKUP(L1260,Key!$A$1:$C$72,3,FALSE)</f>
        <v>-87.89546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f t="shared" si="179"/>
        <v>-1</v>
      </c>
      <c r="U1260" s="1">
        <v>42812</v>
      </c>
      <c r="V1260" s="3">
        <f t="shared" si="173"/>
        <v>42795</v>
      </c>
      <c r="W1260" s="4">
        <f t="shared" si="180"/>
        <v>42812</v>
      </c>
      <c r="X1260" s="1" t="str">
        <f t="shared" si="174"/>
        <v>Saturday</v>
      </c>
      <c r="Y1260" s="2">
        <v>0.89309027777777772</v>
      </c>
      <c r="Z1260" s="2">
        <f t="shared" si="175"/>
        <v>0.875</v>
      </c>
      <c r="AA1260">
        <f>1</f>
        <v>1</v>
      </c>
      <c r="AB1260" s="1">
        <v>42812</v>
      </c>
      <c r="AC1260" s="3">
        <f t="shared" si="176"/>
        <v>42795</v>
      </c>
      <c r="AD1260" s="4">
        <f t="shared" si="181"/>
        <v>42812</v>
      </c>
      <c r="AE1260" s="1" t="str">
        <f t="shared" si="177"/>
        <v>Saturday</v>
      </c>
      <c r="AF1260" s="2">
        <v>0.8933564814814815</v>
      </c>
      <c r="AG1260" s="2">
        <f t="shared" si="178"/>
        <v>0.875</v>
      </c>
      <c r="AH1260" t="s">
        <v>35</v>
      </c>
    </row>
    <row r="1261" spans="1:34" x14ac:dyDescent="0.25">
      <c r="A1261">
        <v>1224715</v>
      </c>
      <c r="B1261" t="s">
        <v>20</v>
      </c>
      <c r="C1261" t="s">
        <v>28</v>
      </c>
      <c r="D1261" t="s">
        <v>22</v>
      </c>
      <c r="E1261">
        <v>53212</v>
      </c>
      <c r="F1261" t="s">
        <v>23</v>
      </c>
      <c r="G1261" t="s">
        <v>24</v>
      </c>
      <c r="H1261">
        <v>11100</v>
      </c>
      <c r="I1261" t="s">
        <v>61</v>
      </c>
      <c r="J1261">
        <f>VLOOKUP(I1261,Key!$A$1:$C$72,2,FALSE)</f>
        <v>43.058619999999998</v>
      </c>
      <c r="K1261">
        <f>VLOOKUP(I1261,Key!$A$1:$C$72,3,FALSE)</f>
        <v>-87.885319999999993</v>
      </c>
      <c r="L1261" t="s">
        <v>81</v>
      </c>
      <c r="M1261">
        <f>VLOOKUP(L1261,Key!$A$1:$C$72,2,FALSE)</f>
        <v>43.06033</v>
      </c>
      <c r="N1261">
        <f>VLOOKUP(L1261,Key!$A$1:$C$72,3,FALSE)</f>
        <v>-87.89546</v>
      </c>
      <c r="O1261">
        <v>3</v>
      </c>
      <c r="P1261">
        <v>0</v>
      </c>
      <c r="Q1261">
        <v>0.5</v>
      </c>
      <c r="R1261">
        <v>0.4</v>
      </c>
      <c r="S1261">
        <v>18</v>
      </c>
      <c r="T1261">
        <f t="shared" si="179"/>
        <v>-1</v>
      </c>
      <c r="U1261" s="1">
        <v>42813</v>
      </c>
      <c r="V1261" s="3">
        <f t="shared" si="173"/>
        <v>42795</v>
      </c>
      <c r="W1261" s="4">
        <f t="shared" si="180"/>
        <v>42813</v>
      </c>
      <c r="X1261" s="1" t="str">
        <f t="shared" si="174"/>
        <v>Sunday</v>
      </c>
      <c r="Y1261" s="2">
        <v>0.64614583333333331</v>
      </c>
      <c r="Z1261" s="2">
        <f t="shared" si="175"/>
        <v>0.66666666666666663</v>
      </c>
      <c r="AA1261">
        <f>1</f>
        <v>1</v>
      </c>
      <c r="AB1261" s="1">
        <v>42813</v>
      </c>
      <c r="AC1261" s="3">
        <f t="shared" si="176"/>
        <v>42795</v>
      </c>
      <c r="AD1261" s="4">
        <f t="shared" si="181"/>
        <v>42813</v>
      </c>
      <c r="AE1261" s="1" t="str">
        <f t="shared" si="177"/>
        <v>Sunday</v>
      </c>
      <c r="AF1261" s="2">
        <v>0.64834490740740736</v>
      </c>
      <c r="AG1261" s="2">
        <f t="shared" si="178"/>
        <v>0.66666666666666663</v>
      </c>
      <c r="AH1261" t="s">
        <v>27</v>
      </c>
    </row>
    <row r="1262" spans="1:34" x14ac:dyDescent="0.25">
      <c r="A1262">
        <v>1408049</v>
      </c>
      <c r="B1262" t="s">
        <v>20</v>
      </c>
      <c r="C1262" t="s">
        <v>28</v>
      </c>
      <c r="D1262" t="s">
        <v>22</v>
      </c>
      <c r="E1262">
        <v>53202</v>
      </c>
      <c r="F1262" t="s">
        <v>23</v>
      </c>
      <c r="G1262" t="s">
        <v>24</v>
      </c>
      <c r="H1262">
        <v>5419</v>
      </c>
      <c r="I1262" t="s">
        <v>31</v>
      </c>
      <c r="J1262">
        <f>VLOOKUP(I1262,Key!$A$1:$C$72,2,FALSE)</f>
        <v>43.03519</v>
      </c>
      <c r="K1262">
        <f>VLOOKUP(I1262,Key!$A$1:$C$72,3,FALSE)</f>
        <v>-87.907390000000007</v>
      </c>
      <c r="L1262" t="s">
        <v>33</v>
      </c>
      <c r="M1262">
        <f>VLOOKUP(L1262,Key!$A$1:$C$72,2,FALSE)</f>
        <v>43.034619999999997</v>
      </c>
      <c r="N1262">
        <f>VLOOKUP(L1262,Key!$A$1:$C$72,3,FALSE)</f>
        <v>-87.917500000000004</v>
      </c>
      <c r="O1262">
        <v>13</v>
      </c>
      <c r="P1262">
        <v>0</v>
      </c>
      <c r="Q1262">
        <v>2</v>
      </c>
      <c r="R1262">
        <v>1.9</v>
      </c>
      <c r="S1262">
        <v>78</v>
      </c>
      <c r="T1262">
        <f t="shared" si="179"/>
        <v>-1</v>
      </c>
      <c r="U1262" s="1">
        <v>42814</v>
      </c>
      <c r="V1262" s="3">
        <f t="shared" si="173"/>
        <v>42795</v>
      </c>
      <c r="W1262" s="4">
        <f t="shared" si="180"/>
        <v>42814</v>
      </c>
      <c r="X1262" s="1" t="str">
        <f t="shared" si="174"/>
        <v>Monday</v>
      </c>
      <c r="Y1262" s="2">
        <v>0.27277777777777779</v>
      </c>
      <c r="Z1262" s="2">
        <f t="shared" si="175"/>
        <v>0.29166666666666663</v>
      </c>
      <c r="AA1262">
        <f>1</f>
        <v>1</v>
      </c>
      <c r="AB1262" s="1">
        <v>42814</v>
      </c>
      <c r="AC1262" s="3">
        <f t="shared" si="176"/>
        <v>42795</v>
      </c>
      <c r="AD1262" s="4">
        <f t="shared" si="181"/>
        <v>42814</v>
      </c>
      <c r="AE1262" s="1" t="str">
        <f t="shared" si="177"/>
        <v>Monday</v>
      </c>
      <c r="AF1262" s="2">
        <v>0.28152777777777777</v>
      </c>
      <c r="AG1262" s="2">
        <f t="shared" si="178"/>
        <v>0.29166666666666663</v>
      </c>
      <c r="AH1262" t="s">
        <v>27</v>
      </c>
    </row>
    <row r="1263" spans="1:34" x14ac:dyDescent="0.25">
      <c r="A1263">
        <v>1260485</v>
      </c>
      <c r="B1263" t="s">
        <v>20</v>
      </c>
      <c r="C1263" t="s">
        <v>101</v>
      </c>
      <c r="D1263" t="s">
        <v>22</v>
      </c>
      <c r="E1263">
        <v>53211</v>
      </c>
      <c r="F1263" t="s">
        <v>23</v>
      </c>
      <c r="G1263" t="s">
        <v>24</v>
      </c>
      <c r="H1263">
        <v>5588</v>
      </c>
      <c r="I1263" t="s">
        <v>69</v>
      </c>
      <c r="J1263">
        <f>VLOOKUP(I1263,Key!$A$1:$C$72,2,FALSE)</f>
        <v>43.048200000000001</v>
      </c>
      <c r="K1263">
        <f>VLOOKUP(I1263,Key!$A$1:$C$72,3,FALSE)</f>
        <v>-87.900859999999994</v>
      </c>
      <c r="L1263" t="s">
        <v>43</v>
      </c>
      <c r="M1263">
        <f>VLOOKUP(L1263,Key!$A$1:$C$72,2,FALSE)</f>
        <v>43.03886</v>
      </c>
      <c r="N1263">
        <f>VLOOKUP(L1263,Key!$A$1:$C$72,3,FALSE)</f>
        <v>-87.902720000000002</v>
      </c>
      <c r="O1263">
        <v>5</v>
      </c>
      <c r="P1263">
        <v>0</v>
      </c>
      <c r="Q1263">
        <v>0.8</v>
      </c>
      <c r="R1263">
        <v>0.7</v>
      </c>
      <c r="S1263">
        <v>30</v>
      </c>
      <c r="T1263">
        <f t="shared" si="179"/>
        <v>-1</v>
      </c>
      <c r="U1263" s="1">
        <v>42814</v>
      </c>
      <c r="V1263" s="3">
        <f t="shared" si="173"/>
        <v>42795</v>
      </c>
      <c r="W1263" s="4">
        <f t="shared" si="180"/>
        <v>42814</v>
      </c>
      <c r="X1263" s="1" t="str">
        <f t="shared" si="174"/>
        <v>Monday</v>
      </c>
      <c r="Y1263" s="2">
        <v>0.35210648148148144</v>
      </c>
      <c r="Z1263" s="2">
        <f t="shared" si="175"/>
        <v>0.33333333333333331</v>
      </c>
      <c r="AA1263">
        <f>1</f>
        <v>1</v>
      </c>
      <c r="AB1263" s="1">
        <v>42814</v>
      </c>
      <c r="AC1263" s="3">
        <f t="shared" si="176"/>
        <v>42795</v>
      </c>
      <c r="AD1263" s="4">
        <f t="shared" si="181"/>
        <v>42814</v>
      </c>
      <c r="AE1263" s="1" t="str">
        <f t="shared" si="177"/>
        <v>Monday</v>
      </c>
      <c r="AF1263" s="2">
        <v>0.35601851851851851</v>
      </c>
      <c r="AG1263" s="2">
        <f t="shared" si="178"/>
        <v>0.375</v>
      </c>
      <c r="AH1263" t="s">
        <v>27</v>
      </c>
    </row>
    <row r="1264" spans="1:34" x14ac:dyDescent="0.25">
      <c r="A1264">
        <v>1357250</v>
      </c>
      <c r="B1264" t="s">
        <v>20</v>
      </c>
      <c r="C1264" t="s">
        <v>28</v>
      </c>
      <c r="D1264" t="s">
        <v>22</v>
      </c>
      <c r="E1264">
        <v>53202</v>
      </c>
      <c r="F1264" t="s">
        <v>23</v>
      </c>
      <c r="G1264" t="s">
        <v>24</v>
      </c>
      <c r="H1264">
        <v>223</v>
      </c>
      <c r="I1264" t="s">
        <v>69</v>
      </c>
      <c r="J1264">
        <f>VLOOKUP(I1264,Key!$A$1:$C$72,2,FALSE)</f>
        <v>43.048200000000001</v>
      </c>
      <c r="K1264">
        <f>VLOOKUP(I1264,Key!$A$1:$C$72,3,FALSE)</f>
        <v>-87.900859999999994</v>
      </c>
      <c r="L1264" t="s">
        <v>43</v>
      </c>
      <c r="M1264">
        <f>VLOOKUP(L1264,Key!$A$1:$C$72,2,FALSE)</f>
        <v>43.03886</v>
      </c>
      <c r="N1264">
        <f>VLOOKUP(L1264,Key!$A$1:$C$72,3,FALSE)</f>
        <v>-87.902720000000002</v>
      </c>
      <c r="O1264">
        <v>4</v>
      </c>
      <c r="P1264">
        <v>0</v>
      </c>
      <c r="Q1264">
        <v>0.6</v>
      </c>
      <c r="R1264">
        <v>0.6</v>
      </c>
      <c r="S1264">
        <v>24</v>
      </c>
      <c r="T1264">
        <f t="shared" si="179"/>
        <v>-1</v>
      </c>
      <c r="U1264" s="1">
        <v>42814</v>
      </c>
      <c r="V1264" s="3">
        <f t="shared" si="173"/>
        <v>42795</v>
      </c>
      <c r="W1264" s="4">
        <f t="shared" si="180"/>
        <v>42814</v>
      </c>
      <c r="X1264" s="1" t="str">
        <f t="shared" si="174"/>
        <v>Monday</v>
      </c>
      <c r="Y1264" s="2">
        <v>0.36527777777777781</v>
      </c>
      <c r="Z1264" s="2">
        <f t="shared" si="175"/>
        <v>0.375</v>
      </c>
      <c r="AA1264">
        <f>1</f>
        <v>1</v>
      </c>
      <c r="AB1264" s="1">
        <v>42814</v>
      </c>
      <c r="AC1264" s="3">
        <f t="shared" si="176"/>
        <v>42795</v>
      </c>
      <c r="AD1264" s="4">
        <f t="shared" si="181"/>
        <v>42814</v>
      </c>
      <c r="AE1264" s="1" t="str">
        <f t="shared" si="177"/>
        <v>Monday</v>
      </c>
      <c r="AF1264" s="2">
        <v>0.36817129629629625</v>
      </c>
      <c r="AG1264" s="2">
        <f t="shared" si="178"/>
        <v>0.375</v>
      </c>
      <c r="AH1264" t="s">
        <v>27</v>
      </c>
    </row>
    <row r="1265" spans="1:34" x14ac:dyDescent="0.25">
      <c r="A1265">
        <v>671983</v>
      </c>
      <c r="B1265" t="s">
        <v>20</v>
      </c>
      <c r="C1265" t="s">
        <v>49</v>
      </c>
      <c r="D1265" t="s">
        <v>22</v>
      </c>
      <c r="E1265">
        <v>53217</v>
      </c>
      <c r="F1265" t="s">
        <v>23</v>
      </c>
      <c r="G1265" t="s">
        <v>24</v>
      </c>
      <c r="H1265">
        <v>223</v>
      </c>
      <c r="I1265" t="s">
        <v>43</v>
      </c>
      <c r="J1265">
        <f>VLOOKUP(I1265,Key!$A$1:$C$72,2,FALSE)</f>
        <v>43.03886</v>
      </c>
      <c r="K1265">
        <f>VLOOKUP(I1265,Key!$A$1:$C$72,3,FALSE)</f>
        <v>-87.902720000000002</v>
      </c>
      <c r="L1265" t="s">
        <v>31</v>
      </c>
      <c r="M1265">
        <f>VLOOKUP(L1265,Key!$A$1:$C$72,2,FALSE)</f>
        <v>43.03519</v>
      </c>
      <c r="N1265">
        <f>VLOOKUP(L1265,Key!$A$1:$C$72,3,FALSE)</f>
        <v>-87.907390000000007</v>
      </c>
      <c r="O1265">
        <v>30</v>
      </c>
      <c r="P1265">
        <v>0</v>
      </c>
      <c r="Q1265">
        <v>4.5</v>
      </c>
      <c r="R1265">
        <v>4.3</v>
      </c>
      <c r="S1265">
        <v>180</v>
      </c>
      <c r="T1265">
        <f t="shared" si="179"/>
        <v>-1</v>
      </c>
      <c r="U1265" s="1">
        <v>42814</v>
      </c>
      <c r="V1265" s="3">
        <f t="shared" si="173"/>
        <v>42795</v>
      </c>
      <c r="W1265" s="4">
        <f t="shared" si="180"/>
        <v>42814</v>
      </c>
      <c r="X1265" s="1" t="str">
        <f t="shared" si="174"/>
        <v>Monday</v>
      </c>
      <c r="Y1265" s="2">
        <v>0.54284722222222226</v>
      </c>
      <c r="Z1265" s="2">
        <f t="shared" si="175"/>
        <v>0.54166666666666663</v>
      </c>
      <c r="AA1265">
        <f>1</f>
        <v>1</v>
      </c>
      <c r="AB1265" s="1">
        <v>42814</v>
      </c>
      <c r="AC1265" s="3">
        <f t="shared" si="176"/>
        <v>42795</v>
      </c>
      <c r="AD1265" s="4">
        <f t="shared" si="181"/>
        <v>42814</v>
      </c>
      <c r="AE1265" s="1" t="str">
        <f t="shared" si="177"/>
        <v>Monday</v>
      </c>
      <c r="AF1265" s="2">
        <v>0.56366898148148148</v>
      </c>
      <c r="AG1265" s="2">
        <f t="shared" si="178"/>
        <v>0.58333333333333326</v>
      </c>
      <c r="AH1265" t="s">
        <v>27</v>
      </c>
    </row>
    <row r="1266" spans="1:34" x14ac:dyDescent="0.25">
      <c r="A1266">
        <v>1489639</v>
      </c>
      <c r="B1266" t="s">
        <v>20</v>
      </c>
      <c r="C1266" t="s">
        <v>28</v>
      </c>
      <c r="D1266" t="s">
        <v>22</v>
      </c>
      <c r="E1266">
        <v>53202</v>
      </c>
      <c r="F1266" t="s">
        <v>23</v>
      </c>
      <c r="G1266" t="s">
        <v>24</v>
      </c>
      <c r="H1266">
        <v>114</v>
      </c>
      <c r="I1266" t="s">
        <v>44</v>
      </c>
      <c r="J1266">
        <f>VLOOKUP(I1266,Key!$A$1:$C$72,2,FALSE)</f>
        <v>43.045712999999999</v>
      </c>
      <c r="K1266">
        <f>VLOOKUP(I1266,Key!$A$1:$C$72,3,FALSE)</f>
        <v>-87.899756999999994</v>
      </c>
      <c r="L1266" t="s">
        <v>44</v>
      </c>
      <c r="M1266">
        <f>VLOOKUP(L1266,Key!$A$1:$C$72,2,FALSE)</f>
        <v>43.045712999999999</v>
      </c>
      <c r="N1266">
        <f>VLOOKUP(L1266,Key!$A$1:$C$72,3,FALSE)</f>
        <v>-87.899756999999994</v>
      </c>
      <c r="O1266">
        <v>15</v>
      </c>
      <c r="P1266">
        <v>0</v>
      </c>
      <c r="Q1266">
        <v>2.2999999999999998</v>
      </c>
      <c r="R1266">
        <v>2.1</v>
      </c>
      <c r="S1266">
        <v>90</v>
      </c>
      <c r="T1266">
        <f t="shared" si="179"/>
        <v>-1</v>
      </c>
      <c r="U1266" s="1">
        <v>42814</v>
      </c>
      <c r="V1266" s="3">
        <f t="shared" si="173"/>
        <v>42795</v>
      </c>
      <c r="W1266" s="4">
        <f t="shared" si="180"/>
        <v>42814</v>
      </c>
      <c r="X1266" s="1" t="str">
        <f t="shared" si="174"/>
        <v>Monday</v>
      </c>
      <c r="Y1266" s="2">
        <v>0.80896990740740737</v>
      </c>
      <c r="Z1266" s="2">
        <f t="shared" si="175"/>
        <v>0.79166666666666663</v>
      </c>
      <c r="AA1266">
        <f>1</f>
        <v>1</v>
      </c>
      <c r="AB1266" s="1">
        <v>42814</v>
      </c>
      <c r="AC1266" s="3">
        <f t="shared" si="176"/>
        <v>42795</v>
      </c>
      <c r="AD1266" s="4">
        <f t="shared" si="181"/>
        <v>42814</v>
      </c>
      <c r="AE1266" s="1" t="str">
        <f t="shared" si="177"/>
        <v>Monday</v>
      </c>
      <c r="AF1266" s="2">
        <v>0.81916666666666671</v>
      </c>
      <c r="AG1266" s="2">
        <f t="shared" si="178"/>
        <v>0.83333333333333326</v>
      </c>
      <c r="AH1266" t="s">
        <v>35</v>
      </c>
    </row>
    <row r="1267" spans="1:34" x14ac:dyDescent="0.25">
      <c r="A1267">
        <v>783916</v>
      </c>
      <c r="B1267" t="s">
        <v>20</v>
      </c>
      <c r="C1267" t="s">
        <v>53</v>
      </c>
      <c r="D1267" t="s">
        <v>46</v>
      </c>
      <c r="E1267">
        <v>60618</v>
      </c>
      <c r="F1267" t="s">
        <v>23</v>
      </c>
      <c r="G1267" t="s">
        <v>24</v>
      </c>
      <c r="H1267">
        <v>993</v>
      </c>
      <c r="I1267" t="s">
        <v>33</v>
      </c>
      <c r="J1267">
        <f>VLOOKUP(I1267,Key!$A$1:$C$72,2,FALSE)</f>
        <v>43.034619999999997</v>
      </c>
      <c r="K1267">
        <f>VLOOKUP(I1267,Key!$A$1:$C$72,3,FALSE)</f>
        <v>-87.917500000000004</v>
      </c>
      <c r="L1267" t="s">
        <v>43</v>
      </c>
      <c r="M1267">
        <f>VLOOKUP(L1267,Key!$A$1:$C$72,2,FALSE)</f>
        <v>43.03886</v>
      </c>
      <c r="N1267">
        <f>VLOOKUP(L1267,Key!$A$1:$C$72,3,FALSE)</f>
        <v>-87.902720000000002</v>
      </c>
      <c r="O1267">
        <v>11</v>
      </c>
      <c r="P1267">
        <v>0</v>
      </c>
      <c r="Q1267">
        <v>1.7</v>
      </c>
      <c r="R1267">
        <v>1.6</v>
      </c>
      <c r="S1267">
        <v>66</v>
      </c>
      <c r="T1267">
        <f t="shared" si="179"/>
        <v>-1</v>
      </c>
      <c r="U1267" s="1">
        <v>42815</v>
      </c>
      <c r="V1267" s="3">
        <f t="shared" si="173"/>
        <v>42795</v>
      </c>
      <c r="W1267" s="4">
        <f t="shared" si="180"/>
        <v>42815</v>
      </c>
      <c r="X1267" s="1" t="str">
        <f t="shared" si="174"/>
        <v>Tuesday</v>
      </c>
      <c r="Y1267" s="2">
        <v>0.32686342592592593</v>
      </c>
      <c r="Z1267" s="2">
        <f t="shared" si="175"/>
        <v>0.33333333333333331</v>
      </c>
      <c r="AA1267">
        <f>1</f>
        <v>1</v>
      </c>
      <c r="AB1267" s="1">
        <v>42815</v>
      </c>
      <c r="AC1267" s="3">
        <f t="shared" si="176"/>
        <v>42795</v>
      </c>
      <c r="AD1267" s="4">
        <f t="shared" si="181"/>
        <v>42815</v>
      </c>
      <c r="AE1267" s="1" t="str">
        <f t="shared" si="177"/>
        <v>Tuesday</v>
      </c>
      <c r="AF1267" s="2">
        <v>0.33422453703703708</v>
      </c>
      <c r="AG1267" s="2">
        <f t="shared" si="178"/>
        <v>0.33333333333333331</v>
      </c>
      <c r="AH1267" t="s">
        <v>27</v>
      </c>
    </row>
    <row r="1268" spans="1:34" x14ac:dyDescent="0.25">
      <c r="A1268">
        <v>1509123</v>
      </c>
      <c r="B1268" t="s">
        <v>20</v>
      </c>
      <c r="C1268" t="s">
        <v>28</v>
      </c>
      <c r="D1268" t="s">
        <v>22</v>
      </c>
      <c r="E1268">
        <v>53211</v>
      </c>
      <c r="F1268" t="s">
        <v>23</v>
      </c>
      <c r="G1268" t="s">
        <v>24</v>
      </c>
      <c r="H1268">
        <v>167</v>
      </c>
      <c r="I1268" t="s">
        <v>92</v>
      </c>
      <c r="J1268">
        <f>VLOOKUP(I1268,Key!$A$1:$C$72,2,FALSE)</f>
        <v>43.069021999999997</v>
      </c>
      <c r="K1268">
        <f>VLOOKUP(I1268,Key!$A$1:$C$72,3,FALSE)</f>
        <v>-87.887940999999998</v>
      </c>
      <c r="L1268" t="s">
        <v>71</v>
      </c>
      <c r="M1268">
        <f>VLOOKUP(L1268,Key!$A$1:$C$72,2,FALSE)</f>
        <v>43.060296999999998</v>
      </c>
      <c r="N1268">
        <f>VLOOKUP(L1268,Key!$A$1:$C$72,3,FALSE)</f>
        <v>-87.913150000000002</v>
      </c>
      <c r="O1268">
        <v>14</v>
      </c>
      <c r="P1268">
        <v>0</v>
      </c>
      <c r="Q1268">
        <v>2.1</v>
      </c>
      <c r="R1268">
        <v>2</v>
      </c>
      <c r="S1268">
        <v>84</v>
      </c>
      <c r="T1268">
        <f t="shared" si="179"/>
        <v>-1</v>
      </c>
      <c r="U1268" s="1">
        <v>42815</v>
      </c>
      <c r="V1268" s="3">
        <f t="shared" si="173"/>
        <v>42795</v>
      </c>
      <c r="W1268" s="4">
        <f t="shared" si="180"/>
        <v>42815</v>
      </c>
      <c r="X1268" s="1" t="str">
        <f t="shared" si="174"/>
        <v>Tuesday</v>
      </c>
      <c r="Y1268" s="2">
        <v>0.54369212962962965</v>
      </c>
      <c r="Z1268" s="2">
        <f t="shared" si="175"/>
        <v>0.54166666666666663</v>
      </c>
      <c r="AA1268">
        <f>1</f>
        <v>1</v>
      </c>
      <c r="AB1268" s="1">
        <v>42815</v>
      </c>
      <c r="AC1268" s="3">
        <f t="shared" si="176"/>
        <v>42795</v>
      </c>
      <c r="AD1268" s="4">
        <f t="shared" si="181"/>
        <v>42815</v>
      </c>
      <c r="AE1268" s="1" t="str">
        <f t="shared" si="177"/>
        <v>Tuesday</v>
      </c>
      <c r="AF1268" s="2">
        <v>0.55313657407407402</v>
      </c>
      <c r="AG1268" s="2">
        <f t="shared" si="178"/>
        <v>0.54166666666666663</v>
      </c>
      <c r="AH1268" t="s">
        <v>27</v>
      </c>
    </row>
    <row r="1269" spans="1:34" x14ac:dyDescent="0.25">
      <c r="A1269">
        <v>1391757</v>
      </c>
      <c r="B1269" t="s">
        <v>20</v>
      </c>
      <c r="C1269" t="s">
        <v>28</v>
      </c>
      <c r="D1269" t="s">
        <v>22</v>
      </c>
      <c r="E1269">
        <v>53211</v>
      </c>
      <c r="F1269" t="s">
        <v>23</v>
      </c>
      <c r="G1269" t="s">
        <v>24</v>
      </c>
      <c r="H1269">
        <v>28</v>
      </c>
      <c r="I1269" t="s">
        <v>32</v>
      </c>
      <c r="J1269">
        <f>VLOOKUP(I1269,Key!$A$1:$C$72,2,FALSE)</f>
        <v>43.038719999999998</v>
      </c>
      <c r="K1269">
        <f>VLOOKUP(I1269,Key!$A$1:$C$72,3,FALSE)</f>
        <v>-87.905339999999995</v>
      </c>
      <c r="L1269" t="s">
        <v>43</v>
      </c>
      <c r="M1269">
        <f>VLOOKUP(L1269,Key!$A$1:$C$72,2,FALSE)</f>
        <v>43.03886</v>
      </c>
      <c r="N1269">
        <f>VLOOKUP(L1269,Key!$A$1:$C$72,3,FALSE)</f>
        <v>-87.902720000000002</v>
      </c>
      <c r="O1269">
        <v>40</v>
      </c>
      <c r="P1269">
        <v>0</v>
      </c>
      <c r="Q1269">
        <v>6</v>
      </c>
      <c r="R1269">
        <v>5.7</v>
      </c>
      <c r="S1269">
        <v>240</v>
      </c>
      <c r="T1269">
        <f t="shared" si="179"/>
        <v>-1</v>
      </c>
      <c r="U1269" s="1">
        <v>42815</v>
      </c>
      <c r="V1269" s="3">
        <f t="shared" si="173"/>
        <v>42795</v>
      </c>
      <c r="W1269" s="4">
        <f t="shared" si="180"/>
        <v>42815</v>
      </c>
      <c r="X1269" s="1" t="str">
        <f t="shared" si="174"/>
        <v>Tuesday</v>
      </c>
      <c r="Y1269" s="2">
        <v>0.57535879629629627</v>
      </c>
      <c r="Z1269" s="2">
        <f t="shared" si="175"/>
        <v>0.58333333333333326</v>
      </c>
      <c r="AA1269">
        <f>1</f>
        <v>1</v>
      </c>
      <c r="AB1269" s="1">
        <v>42815</v>
      </c>
      <c r="AC1269" s="3">
        <f t="shared" si="176"/>
        <v>42795</v>
      </c>
      <c r="AD1269" s="4">
        <f t="shared" si="181"/>
        <v>42815</v>
      </c>
      <c r="AE1269" s="1" t="str">
        <f t="shared" si="177"/>
        <v>Tuesday</v>
      </c>
      <c r="AF1269" s="2">
        <v>0.60324074074074074</v>
      </c>
      <c r="AG1269" s="2">
        <f t="shared" si="178"/>
        <v>0.58333333333333326</v>
      </c>
      <c r="AH1269" t="s">
        <v>27</v>
      </c>
    </row>
    <row r="1270" spans="1:34" x14ac:dyDescent="0.25">
      <c r="A1270">
        <v>1546752</v>
      </c>
      <c r="B1270" t="s">
        <v>20</v>
      </c>
      <c r="C1270" t="s">
        <v>99</v>
      </c>
      <c r="D1270" t="s">
        <v>22</v>
      </c>
      <c r="E1270">
        <v>53202</v>
      </c>
      <c r="F1270" t="s">
        <v>23</v>
      </c>
      <c r="G1270" t="s">
        <v>24</v>
      </c>
      <c r="H1270">
        <v>5460</v>
      </c>
      <c r="I1270" t="s">
        <v>67</v>
      </c>
      <c r="J1270">
        <f>VLOOKUP(I1270,Key!$A$1:$C$72,2,FALSE)</f>
        <v>43.074890000000003</v>
      </c>
      <c r="K1270">
        <f>VLOOKUP(I1270,Key!$A$1:$C$72,3,FALSE)</f>
        <v>-87.882810000000006</v>
      </c>
      <c r="L1270" t="s">
        <v>60</v>
      </c>
      <c r="M1270">
        <f>VLOOKUP(L1270,Key!$A$1:$C$72,2,FALSE)</f>
        <v>43.066893999999998</v>
      </c>
      <c r="N1270">
        <f>VLOOKUP(L1270,Key!$A$1:$C$72,3,FALSE)</f>
        <v>-87.877936000000005</v>
      </c>
      <c r="O1270">
        <v>5</v>
      </c>
      <c r="P1270">
        <v>0</v>
      </c>
      <c r="Q1270">
        <v>0.8</v>
      </c>
      <c r="R1270">
        <v>0.7</v>
      </c>
      <c r="S1270">
        <v>30</v>
      </c>
      <c r="T1270">
        <f t="shared" si="179"/>
        <v>-1</v>
      </c>
      <c r="U1270" s="1">
        <v>42815</v>
      </c>
      <c r="V1270" s="3">
        <f t="shared" si="173"/>
        <v>42795</v>
      </c>
      <c r="W1270" s="4">
        <f t="shared" si="180"/>
        <v>42815</v>
      </c>
      <c r="X1270" s="1" t="str">
        <f t="shared" si="174"/>
        <v>Tuesday</v>
      </c>
      <c r="Y1270" s="2">
        <v>0.70100694444444445</v>
      </c>
      <c r="Z1270" s="2">
        <f t="shared" si="175"/>
        <v>0.70833333333333326</v>
      </c>
      <c r="AA1270">
        <f>1</f>
        <v>1</v>
      </c>
      <c r="AB1270" s="1">
        <v>42815</v>
      </c>
      <c r="AC1270" s="3">
        <f t="shared" si="176"/>
        <v>42795</v>
      </c>
      <c r="AD1270" s="4">
        <f t="shared" si="181"/>
        <v>42815</v>
      </c>
      <c r="AE1270" s="1" t="str">
        <f t="shared" si="177"/>
        <v>Tuesday</v>
      </c>
      <c r="AF1270" s="2">
        <v>0.70424768518518521</v>
      </c>
      <c r="AG1270" s="2">
        <f t="shared" si="178"/>
        <v>0.70833333333333326</v>
      </c>
      <c r="AH1270" t="s">
        <v>27</v>
      </c>
    </row>
    <row r="1271" spans="1:34" x14ac:dyDescent="0.25">
      <c r="A1271">
        <v>1477939</v>
      </c>
      <c r="B1271" t="s">
        <v>20</v>
      </c>
      <c r="C1271" t="s">
        <v>126</v>
      </c>
      <c r="D1271" t="s">
        <v>22</v>
      </c>
      <c r="E1271">
        <v>53010</v>
      </c>
      <c r="F1271" t="s">
        <v>23</v>
      </c>
      <c r="G1271" t="s">
        <v>24</v>
      </c>
      <c r="H1271">
        <v>23</v>
      </c>
      <c r="I1271" t="s">
        <v>83</v>
      </c>
      <c r="J1271">
        <f>VLOOKUP(I1271,Key!$A$1:$C$72,2,FALSE)</f>
        <v>43.02017</v>
      </c>
      <c r="K1271">
        <f>VLOOKUP(I1271,Key!$A$1:$C$72,3,FALSE)</f>
        <v>-87.933049999999994</v>
      </c>
      <c r="L1271" t="s">
        <v>33</v>
      </c>
      <c r="M1271">
        <f>VLOOKUP(L1271,Key!$A$1:$C$72,2,FALSE)</f>
        <v>43.034619999999997</v>
      </c>
      <c r="N1271">
        <f>VLOOKUP(L1271,Key!$A$1:$C$72,3,FALSE)</f>
        <v>-87.917500000000004</v>
      </c>
      <c r="O1271">
        <v>18</v>
      </c>
      <c r="P1271">
        <v>0</v>
      </c>
      <c r="Q1271">
        <v>2.7</v>
      </c>
      <c r="R1271">
        <v>2.6</v>
      </c>
      <c r="S1271">
        <v>108</v>
      </c>
      <c r="T1271">
        <f t="shared" si="179"/>
        <v>-1</v>
      </c>
      <c r="U1271" s="1">
        <v>42815</v>
      </c>
      <c r="V1271" s="3">
        <f t="shared" si="173"/>
        <v>42795</v>
      </c>
      <c r="W1271" s="4">
        <f t="shared" si="180"/>
        <v>42815</v>
      </c>
      <c r="X1271" s="1" t="str">
        <f t="shared" si="174"/>
        <v>Tuesday</v>
      </c>
      <c r="Y1271" s="2">
        <v>0.71819444444444447</v>
      </c>
      <c r="Z1271" s="2">
        <f t="shared" si="175"/>
        <v>0.70833333333333326</v>
      </c>
      <c r="AA1271">
        <f>1</f>
        <v>1</v>
      </c>
      <c r="AB1271" s="1">
        <v>42815</v>
      </c>
      <c r="AC1271" s="3">
        <f t="shared" si="176"/>
        <v>42795</v>
      </c>
      <c r="AD1271" s="4">
        <f t="shared" si="181"/>
        <v>42815</v>
      </c>
      <c r="AE1271" s="1" t="str">
        <f t="shared" si="177"/>
        <v>Tuesday</v>
      </c>
      <c r="AF1271" s="2">
        <v>0.73064814814814805</v>
      </c>
      <c r="AG1271" s="2">
        <f t="shared" si="178"/>
        <v>0.75</v>
      </c>
      <c r="AH1271" t="s">
        <v>27</v>
      </c>
    </row>
    <row r="1272" spans="1:34" x14ac:dyDescent="0.25">
      <c r="A1272">
        <v>1321282</v>
      </c>
      <c r="B1272" t="s">
        <v>20</v>
      </c>
      <c r="C1272" t="s">
        <v>28</v>
      </c>
      <c r="D1272" t="s">
        <v>22</v>
      </c>
      <c r="E1272">
        <v>53202</v>
      </c>
      <c r="F1272" t="s">
        <v>23</v>
      </c>
      <c r="G1272" t="s">
        <v>24</v>
      </c>
      <c r="H1272">
        <v>11096</v>
      </c>
      <c r="I1272" t="s">
        <v>39</v>
      </c>
      <c r="J1272">
        <f>VLOOKUP(I1272,Key!$A$1:$C$72,2,FALSE)</f>
        <v>43.03913</v>
      </c>
      <c r="K1272">
        <f>VLOOKUP(I1272,Key!$A$1:$C$72,3,FALSE)</f>
        <v>-87.916150000000002</v>
      </c>
      <c r="L1272" t="s">
        <v>68</v>
      </c>
      <c r="M1272">
        <f>VLOOKUP(L1272,Key!$A$1:$C$72,2,FALSE)</f>
        <v>43.04804</v>
      </c>
      <c r="N1272">
        <f>VLOOKUP(L1272,Key!$A$1:$C$72,3,FALSE)</f>
        <v>-87.896720000000002</v>
      </c>
      <c r="O1272">
        <v>13</v>
      </c>
      <c r="P1272">
        <v>0</v>
      </c>
      <c r="Q1272">
        <v>2</v>
      </c>
      <c r="R1272">
        <v>1.9</v>
      </c>
      <c r="S1272">
        <v>78</v>
      </c>
      <c r="T1272">
        <f t="shared" si="179"/>
        <v>-1</v>
      </c>
      <c r="U1272" s="1">
        <v>42815</v>
      </c>
      <c r="V1272" s="3">
        <f t="shared" si="173"/>
        <v>42795</v>
      </c>
      <c r="W1272" s="4">
        <f t="shared" si="180"/>
        <v>42815</v>
      </c>
      <c r="X1272" s="1" t="str">
        <f t="shared" si="174"/>
        <v>Tuesday</v>
      </c>
      <c r="Y1272" s="2">
        <v>0.74486111111111108</v>
      </c>
      <c r="Z1272" s="2">
        <f t="shared" si="175"/>
        <v>0.75</v>
      </c>
      <c r="AA1272">
        <f>1</f>
        <v>1</v>
      </c>
      <c r="AB1272" s="1">
        <v>42815</v>
      </c>
      <c r="AC1272" s="3">
        <f t="shared" si="176"/>
        <v>42795</v>
      </c>
      <c r="AD1272" s="4">
        <f t="shared" si="181"/>
        <v>42815</v>
      </c>
      <c r="AE1272" s="1" t="str">
        <f t="shared" si="177"/>
        <v>Tuesday</v>
      </c>
      <c r="AF1272" s="2">
        <v>0.75376157407407407</v>
      </c>
      <c r="AG1272" s="2">
        <f t="shared" si="178"/>
        <v>0.75</v>
      </c>
      <c r="AH1272" t="s">
        <v>27</v>
      </c>
    </row>
    <row r="1273" spans="1:34" x14ac:dyDescent="0.25">
      <c r="A1273">
        <v>1276651</v>
      </c>
      <c r="B1273" t="s">
        <v>20</v>
      </c>
      <c r="C1273" t="s">
        <v>28</v>
      </c>
      <c r="D1273" t="s">
        <v>22</v>
      </c>
      <c r="E1273">
        <v>53211</v>
      </c>
      <c r="F1273" t="s">
        <v>23</v>
      </c>
      <c r="G1273" t="s">
        <v>24</v>
      </c>
      <c r="H1273">
        <v>976</v>
      </c>
      <c r="I1273" t="s">
        <v>50</v>
      </c>
      <c r="J1273">
        <f>VLOOKUP(I1273,Key!$A$1:$C$72,2,FALSE)</f>
        <v>43.052549999999997</v>
      </c>
      <c r="K1273">
        <f>VLOOKUP(I1273,Key!$A$1:$C$72,3,FALSE)</f>
        <v>-87.909329999999997</v>
      </c>
      <c r="L1273" t="s">
        <v>87</v>
      </c>
      <c r="M1273">
        <f>VLOOKUP(L1273,Key!$A$1:$C$72,2,FALSE)</f>
        <v>43.077359999999999</v>
      </c>
      <c r="N1273">
        <f>VLOOKUP(L1273,Key!$A$1:$C$72,3,FALSE)</f>
        <v>-87.880769999999998</v>
      </c>
      <c r="O1273">
        <v>24</v>
      </c>
      <c r="P1273">
        <v>0</v>
      </c>
      <c r="Q1273">
        <v>3.6</v>
      </c>
      <c r="R1273">
        <v>3.4</v>
      </c>
      <c r="S1273">
        <v>144</v>
      </c>
      <c r="T1273">
        <f t="shared" si="179"/>
        <v>-1</v>
      </c>
      <c r="U1273" s="1">
        <v>42815</v>
      </c>
      <c r="V1273" s="3">
        <f t="shared" si="173"/>
        <v>42795</v>
      </c>
      <c r="W1273" s="4">
        <f t="shared" si="180"/>
        <v>42815</v>
      </c>
      <c r="X1273" s="1" t="str">
        <f t="shared" si="174"/>
        <v>Tuesday</v>
      </c>
      <c r="Y1273" s="2">
        <v>0.76388888888888884</v>
      </c>
      <c r="Z1273" s="2">
        <f t="shared" si="175"/>
        <v>0.75</v>
      </c>
      <c r="AA1273">
        <f>1</f>
        <v>1</v>
      </c>
      <c r="AB1273" s="1">
        <v>42815</v>
      </c>
      <c r="AC1273" s="3">
        <f t="shared" si="176"/>
        <v>42795</v>
      </c>
      <c r="AD1273" s="4">
        <f t="shared" si="181"/>
        <v>42815</v>
      </c>
      <c r="AE1273" s="1" t="str">
        <f t="shared" si="177"/>
        <v>Tuesday</v>
      </c>
      <c r="AF1273" s="2">
        <v>0.78084490740740742</v>
      </c>
      <c r="AG1273" s="2">
        <f t="shared" si="178"/>
        <v>0.79166666666666663</v>
      </c>
      <c r="AH1273" t="s">
        <v>27</v>
      </c>
    </row>
    <row r="1274" spans="1:34" x14ac:dyDescent="0.25">
      <c r="A1274">
        <v>545427</v>
      </c>
      <c r="B1274" t="s">
        <v>20</v>
      </c>
      <c r="C1274" t="s">
        <v>28</v>
      </c>
      <c r="D1274" t="s">
        <v>22</v>
      </c>
      <c r="E1274">
        <v>53211</v>
      </c>
      <c r="F1274" t="s">
        <v>23</v>
      </c>
      <c r="G1274" t="s">
        <v>24</v>
      </c>
      <c r="H1274">
        <v>5513</v>
      </c>
      <c r="I1274" t="s">
        <v>31</v>
      </c>
      <c r="J1274">
        <f>VLOOKUP(I1274,Key!$A$1:$C$72,2,FALSE)</f>
        <v>43.03519</v>
      </c>
      <c r="K1274">
        <f>VLOOKUP(I1274,Key!$A$1:$C$72,3,FALSE)</f>
        <v>-87.907390000000007</v>
      </c>
      <c r="L1274" t="s">
        <v>32</v>
      </c>
      <c r="M1274">
        <f>VLOOKUP(L1274,Key!$A$1:$C$72,2,FALSE)</f>
        <v>43.038719999999998</v>
      </c>
      <c r="N1274">
        <f>VLOOKUP(L1274,Key!$A$1:$C$72,3,FALSE)</f>
        <v>-87.905339999999995</v>
      </c>
      <c r="O1274">
        <v>3</v>
      </c>
      <c r="P1274">
        <v>0</v>
      </c>
      <c r="Q1274">
        <v>0.5</v>
      </c>
      <c r="R1274">
        <v>0.4</v>
      </c>
      <c r="S1274">
        <v>18</v>
      </c>
      <c r="T1274">
        <f t="shared" si="179"/>
        <v>-1</v>
      </c>
      <c r="U1274" s="1">
        <v>42816</v>
      </c>
      <c r="V1274" s="3">
        <f t="shared" si="173"/>
        <v>42795</v>
      </c>
      <c r="W1274" s="4">
        <f t="shared" si="180"/>
        <v>42816</v>
      </c>
      <c r="X1274" s="1" t="str">
        <f t="shared" si="174"/>
        <v>Wednesday</v>
      </c>
      <c r="Y1274" s="2">
        <v>0.65855324074074073</v>
      </c>
      <c r="Z1274" s="2">
        <f t="shared" si="175"/>
        <v>0.66666666666666663</v>
      </c>
      <c r="AA1274">
        <f>1</f>
        <v>1</v>
      </c>
      <c r="AB1274" s="1">
        <v>42816</v>
      </c>
      <c r="AC1274" s="3">
        <f t="shared" si="176"/>
        <v>42795</v>
      </c>
      <c r="AD1274" s="4">
        <f t="shared" si="181"/>
        <v>42816</v>
      </c>
      <c r="AE1274" s="1" t="str">
        <f t="shared" si="177"/>
        <v>Wednesday</v>
      </c>
      <c r="AF1274" s="2">
        <v>0.6610300925925926</v>
      </c>
      <c r="AG1274" s="2">
        <f t="shared" si="178"/>
        <v>0.66666666666666663</v>
      </c>
      <c r="AH1274" t="s">
        <v>27</v>
      </c>
    </row>
    <row r="1275" spans="1:34" x14ac:dyDescent="0.25">
      <c r="A1275">
        <v>1357250</v>
      </c>
      <c r="B1275" t="s">
        <v>20</v>
      </c>
      <c r="C1275" t="s">
        <v>28</v>
      </c>
      <c r="D1275" t="s">
        <v>22</v>
      </c>
      <c r="E1275">
        <v>53202</v>
      </c>
      <c r="F1275" t="s">
        <v>23</v>
      </c>
      <c r="G1275" t="s">
        <v>24</v>
      </c>
      <c r="H1275">
        <v>361</v>
      </c>
      <c r="I1275" t="s">
        <v>69</v>
      </c>
      <c r="J1275">
        <f>VLOOKUP(I1275,Key!$A$1:$C$72,2,FALSE)</f>
        <v>43.048200000000001</v>
      </c>
      <c r="K1275">
        <f>VLOOKUP(I1275,Key!$A$1:$C$72,3,FALSE)</f>
        <v>-87.900859999999994</v>
      </c>
      <c r="L1275" t="s">
        <v>43</v>
      </c>
      <c r="M1275">
        <f>VLOOKUP(L1275,Key!$A$1:$C$72,2,FALSE)</f>
        <v>43.03886</v>
      </c>
      <c r="N1275">
        <f>VLOOKUP(L1275,Key!$A$1:$C$72,3,FALSE)</f>
        <v>-87.902720000000002</v>
      </c>
      <c r="O1275">
        <v>5</v>
      </c>
      <c r="P1275">
        <v>0</v>
      </c>
      <c r="Q1275">
        <v>0.8</v>
      </c>
      <c r="R1275">
        <v>0.7</v>
      </c>
      <c r="S1275">
        <v>30</v>
      </c>
      <c r="T1275">
        <f t="shared" si="179"/>
        <v>-1</v>
      </c>
      <c r="U1275" s="1">
        <v>42817</v>
      </c>
      <c r="V1275" s="3">
        <f t="shared" si="173"/>
        <v>42795</v>
      </c>
      <c r="W1275" s="4">
        <f t="shared" si="180"/>
        <v>42817</v>
      </c>
      <c r="X1275" s="1" t="str">
        <f t="shared" si="174"/>
        <v>Thursday</v>
      </c>
      <c r="Y1275" s="2">
        <v>0.27731481481481485</v>
      </c>
      <c r="Z1275" s="2">
        <f t="shared" si="175"/>
        <v>0.29166666666666663</v>
      </c>
      <c r="AA1275">
        <f>1</f>
        <v>1</v>
      </c>
      <c r="AB1275" s="1">
        <v>42817</v>
      </c>
      <c r="AC1275" s="3">
        <f t="shared" si="176"/>
        <v>42795</v>
      </c>
      <c r="AD1275" s="4">
        <f t="shared" si="181"/>
        <v>42817</v>
      </c>
      <c r="AE1275" s="1" t="str">
        <f t="shared" si="177"/>
        <v>Thursday</v>
      </c>
      <c r="AF1275" s="2">
        <v>0.28083333333333332</v>
      </c>
      <c r="AG1275" s="2">
        <f t="shared" si="178"/>
        <v>0.29166666666666663</v>
      </c>
      <c r="AH1275" t="s">
        <v>27</v>
      </c>
    </row>
    <row r="1276" spans="1:34" x14ac:dyDescent="0.25">
      <c r="A1276">
        <v>1102286</v>
      </c>
      <c r="B1276" t="s">
        <v>20</v>
      </c>
      <c r="C1276" t="s">
        <v>98</v>
      </c>
      <c r="D1276" t="s">
        <v>22</v>
      </c>
      <c r="E1276">
        <v>53717</v>
      </c>
      <c r="F1276" t="s">
        <v>23</v>
      </c>
      <c r="G1276" t="s">
        <v>91</v>
      </c>
      <c r="H1276">
        <v>994</v>
      </c>
      <c r="I1276" t="s">
        <v>72</v>
      </c>
      <c r="J1276">
        <f>VLOOKUP(I1276,Key!$A$1:$C$72,2,FALSE)</f>
        <v>43.02948</v>
      </c>
      <c r="K1276">
        <f>VLOOKUP(I1276,Key!$A$1:$C$72,3,FALSE)</f>
        <v>-87.912819999999996</v>
      </c>
      <c r="L1276" t="s">
        <v>33</v>
      </c>
      <c r="M1276">
        <f>VLOOKUP(L1276,Key!$A$1:$C$72,2,FALSE)</f>
        <v>43.034619999999997</v>
      </c>
      <c r="N1276">
        <f>VLOOKUP(L1276,Key!$A$1:$C$72,3,FALSE)</f>
        <v>-87.917500000000004</v>
      </c>
      <c r="O1276">
        <v>13</v>
      </c>
      <c r="P1276">
        <v>0</v>
      </c>
      <c r="Q1276">
        <v>2</v>
      </c>
      <c r="R1276">
        <v>1.9</v>
      </c>
      <c r="S1276">
        <v>78</v>
      </c>
      <c r="T1276">
        <f t="shared" si="179"/>
        <v>-1</v>
      </c>
      <c r="U1276" s="1">
        <v>42817</v>
      </c>
      <c r="V1276" s="3">
        <f t="shared" si="173"/>
        <v>42795</v>
      </c>
      <c r="W1276" s="4">
        <f t="shared" si="180"/>
        <v>42817</v>
      </c>
      <c r="X1276" s="1" t="str">
        <f t="shared" si="174"/>
        <v>Thursday</v>
      </c>
      <c r="Y1276" s="2">
        <v>0.35696759259259259</v>
      </c>
      <c r="Z1276" s="2">
        <f t="shared" si="175"/>
        <v>0.375</v>
      </c>
      <c r="AA1276">
        <f>1</f>
        <v>1</v>
      </c>
      <c r="AB1276" s="1">
        <v>42817</v>
      </c>
      <c r="AC1276" s="3">
        <f t="shared" si="176"/>
        <v>42795</v>
      </c>
      <c r="AD1276" s="4">
        <f t="shared" si="181"/>
        <v>42817</v>
      </c>
      <c r="AE1276" s="1" t="str">
        <f t="shared" si="177"/>
        <v>Thursday</v>
      </c>
      <c r="AF1276" s="2">
        <v>0.36621527777777779</v>
      </c>
      <c r="AG1276" s="2">
        <f t="shared" si="178"/>
        <v>0.375</v>
      </c>
      <c r="AH1276" t="s">
        <v>27</v>
      </c>
    </row>
    <row r="1277" spans="1:34" x14ac:dyDescent="0.25">
      <c r="A1277">
        <v>1432106</v>
      </c>
      <c r="B1277" t="s">
        <v>20</v>
      </c>
      <c r="C1277" t="s">
        <v>28</v>
      </c>
      <c r="D1277" t="s">
        <v>22</v>
      </c>
      <c r="E1277">
        <v>53202</v>
      </c>
      <c r="F1277" t="s">
        <v>23</v>
      </c>
      <c r="G1277" t="s">
        <v>24</v>
      </c>
      <c r="H1277">
        <v>11051</v>
      </c>
      <c r="I1277" t="s">
        <v>32</v>
      </c>
      <c r="J1277">
        <f>VLOOKUP(I1277,Key!$A$1:$C$72,2,FALSE)</f>
        <v>43.038719999999998</v>
      </c>
      <c r="K1277">
        <f>VLOOKUP(I1277,Key!$A$1:$C$72,3,FALSE)</f>
        <v>-87.905339999999995</v>
      </c>
      <c r="L1277" t="s">
        <v>68</v>
      </c>
      <c r="M1277">
        <f>VLOOKUP(L1277,Key!$A$1:$C$72,2,FALSE)</f>
        <v>43.04804</v>
      </c>
      <c r="N1277">
        <f>VLOOKUP(L1277,Key!$A$1:$C$72,3,FALSE)</f>
        <v>-87.896720000000002</v>
      </c>
      <c r="O1277">
        <v>8</v>
      </c>
      <c r="P1277">
        <v>0</v>
      </c>
      <c r="Q1277">
        <v>1.2</v>
      </c>
      <c r="R1277">
        <v>1.1000000000000001</v>
      </c>
      <c r="S1277">
        <v>48</v>
      </c>
      <c r="T1277">
        <f t="shared" si="179"/>
        <v>-1</v>
      </c>
      <c r="U1277" s="1">
        <v>42817</v>
      </c>
      <c r="V1277" s="3">
        <f t="shared" si="173"/>
        <v>42795</v>
      </c>
      <c r="W1277" s="4">
        <f t="shared" si="180"/>
        <v>42817</v>
      </c>
      <c r="X1277" s="1" t="str">
        <f t="shared" si="174"/>
        <v>Thursday</v>
      </c>
      <c r="Y1277" s="2">
        <v>0.5234375</v>
      </c>
      <c r="Z1277" s="2">
        <f t="shared" si="175"/>
        <v>0.54166666666666663</v>
      </c>
      <c r="AA1277">
        <f>1</f>
        <v>1</v>
      </c>
      <c r="AB1277" s="1">
        <v>42817</v>
      </c>
      <c r="AC1277" s="3">
        <f t="shared" si="176"/>
        <v>42795</v>
      </c>
      <c r="AD1277" s="4">
        <f t="shared" si="181"/>
        <v>42817</v>
      </c>
      <c r="AE1277" s="1" t="str">
        <f t="shared" si="177"/>
        <v>Thursday</v>
      </c>
      <c r="AF1277" s="2">
        <v>0.52863425925925933</v>
      </c>
      <c r="AG1277" s="2">
        <f t="shared" si="178"/>
        <v>0.54166666666666663</v>
      </c>
      <c r="AH1277" t="s">
        <v>27</v>
      </c>
    </row>
    <row r="1278" spans="1:34" x14ac:dyDescent="0.25">
      <c r="A1278">
        <v>545427</v>
      </c>
      <c r="B1278" t="s">
        <v>20</v>
      </c>
      <c r="C1278" t="s">
        <v>28</v>
      </c>
      <c r="D1278" t="s">
        <v>22</v>
      </c>
      <c r="E1278">
        <v>53211</v>
      </c>
      <c r="F1278" t="s">
        <v>23</v>
      </c>
      <c r="G1278" t="s">
        <v>24</v>
      </c>
      <c r="H1278">
        <v>5513</v>
      </c>
      <c r="I1278" t="s">
        <v>32</v>
      </c>
      <c r="J1278">
        <f>VLOOKUP(I1278,Key!$A$1:$C$72,2,FALSE)</f>
        <v>43.038719999999998</v>
      </c>
      <c r="K1278">
        <f>VLOOKUP(I1278,Key!$A$1:$C$72,3,FALSE)</f>
        <v>-87.905339999999995</v>
      </c>
      <c r="L1278" t="s">
        <v>31</v>
      </c>
      <c r="M1278">
        <f>VLOOKUP(L1278,Key!$A$1:$C$72,2,FALSE)</f>
        <v>43.03519</v>
      </c>
      <c r="N1278">
        <f>VLOOKUP(L1278,Key!$A$1:$C$72,3,FALSE)</f>
        <v>-87.907390000000007</v>
      </c>
      <c r="O1278">
        <v>3</v>
      </c>
      <c r="P1278">
        <v>0</v>
      </c>
      <c r="Q1278">
        <v>0.5</v>
      </c>
      <c r="R1278">
        <v>0.4</v>
      </c>
      <c r="S1278">
        <v>18</v>
      </c>
      <c r="T1278">
        <f t="shared" si="179"/>
        <v>-1</v>
      </c>
      <c r="U1278" s="1">
        <v>42817</v>
      </c>
      <c r="V1278" s="3">
        <f t="shared" si="173"/>
        <v>42795</v>
      </c>
      <c r="W1278" s="4">
        <f t="shared" si="180"/>
        <v>42817</v>
      </c>
      <c r="X1278" s="1" t="str">
        <f t="shared" si="174"/>
        <v>Thursday</v>
      </c>
      <c r="Y1278" s="2">
        <v>0.58092592592592596</v>
      </c>
      <c r="Z1278" s="2">
        <f t="shared" si="175"/>
        <v>0.58333333333333326</v>
      </c>
      <c r="AA1278">
        <f>1</f>
        <v>1</v>
      </c>
      <c r="AB1278" s="1">
        <v>42817</v>
      </c>
      <c r="AC1278" s="3">
        <f t="shared" si="176"/>
        <v>42795</v>
      </c>
      <c r="AD1278" s="4">
        <f t="shared" si="181"/>
        <v>42817</v>
      </c>
      <c r="AE1278" s="1" t="str">
        <f t="shared" si="177"/>
        <v>Thursday</v>
      </c>
      <c r="AF1278" s="2">
        <v>0.58307870370370374</v>
      </c>
      <c r="AG1278" s="2">
        <f t="shared" si="178"/>
        <v>0.58333333333333326</v>
      </c>
      <c r="AH1278" t="s">
        <v>27</v>
      </c>
    </row>
    <row r="1279" spans="1:34" x14ac:dyDescent="0.25">
      <c r="A1279">
        <v>1276651</v>
      </c>
      <c r="B1279" t="s">
        <v>20</v>
      </c>
      <c r="C1279" t="s">
        <v>28</v>
      </c>
      <c r="D1279" t="s">
        <v>22</v>
      </c>
      <c r="E1279">
        <v>53211</v>
      </c>
      <c r="F1279" t="s">
        <v>23</v>
      </c>
      <c r="G1279" t="s">
        <v>24</v>
      </c>
      <c r="H1279">
        <v>11058</v>
      </c>
      <c r="I1279" t="s">
        <v>50</v>
      </c>
      <c r="J1279">
        <f>VLOOKUP(I1279,Key!$A$1:$C$72,2,FALSE)</f>
        <v>43.052549999999997</v>
      </c>
      <c r="K1279">
        <f>VLOOKUP(I1279,Key!$A$1:$C$72,3,FALSE)</f>
        <v>-87.909329999999997</v>
      </c>
      <c r="L1279" t="s">
        <v>87</v>
      </c>
      <c r="M1279">
        <f>VLOOKUP(L1279,Key!$A$1:$C$72,2,FALSE)</f>
        <v>43.077359999999999</v>
      </c>
      <c r="N1279">
        <f>VLOOKUP(L1279,Key!$A$1:$C$72,3,FALSE)</f>
        <v>-87.880769999999998</v>
      </c>
      <c r="O1279">
        <v>23</v>
      </c>
      <c r="P1279">
        <v>0</v>
      </c>
      <c r="Q1279">
        <v>3.5</v>
      </c>
      <c r="R1279">
        <v>3.3</v>
      </c>
      <c r="S1279">
        <v>138</v>
      </c>
      <c r="T1279">
        <f t="shared" si="179"/>
        <v>-1</v>
      </c>
      <c r="U1279" s="1">
        <v>42817</v>
      </c>
      <c r="V1279" s="3">
        <f t="shared" si="173"/>
        <v>42795</v>
      </c>
      <c r="W1279" s="4">
        <f t="shared" si="180"/>
        <v>42817</v>
      </c>
      <c r="X1279" s="1" t="str">
        <f t="shared" si="174"/>
        <v>Thursday</v>
      </c>
      <c r="Y1279" s="2">
        <v>0.76017361111111115</v>
      </c>
      <c r="Z1279" s="2">
        <f t="shared" si="175"/>
        <v>0.75</v>
      </c>
      <c r="AA1279">
        <f>1</f>
        <v>1</v>
      </c>
      <c r="AB1279" s="1">
        <v>42817</v>
      </c>
      <c r="AC1279" s="3">
        <f t="shared" si="176"/>
        <v>42795</v>
      </c>
      <c r="AD1279" s="4">
        <f t="shared" si="181"/>
        <v>42817</v>
      </c>
      <c r="AE1279" s="1" t="str">
        <f t="shared" si="177"/>
        <v>Thursday</v>
      </c>
      <c r="AF1279" s="2">
        <v>0.77634259259259253</v>
      </c>
      <c r="AG1279" s="2">
        <f t="shared" si="178"/>
        <v>0.79166666666666663</v>
      </c>
      <c r="AH1279" t="s">
        <v>27</v>
      </c>
    </row>
    <row r="1280" spans="1:34" x14ac:dyDescent="0.25">
      <c r="A1280">
        <v>1538823</v>
      </c>
      <c r="B1280" t="s">
        <v>20</v>
      </c>
      <c r="C1280" t="s">
        <v>28</v>
      </c>
      <c r="D1280" t="s">
        <v>22</v>
      </c>
      <c r="E1280">
        <v>53202</v>
      </c>
      <c r="F1280" t="s">
        <v>23</v>
      </c>
      <c r="G1280" t="s">
        <v>24</v>
      </c>
      <c r="H1280">
        <v>319</v>
      </c>
      <c r="I1280" t="s">
        <v>61</v>
      </c>
      <c r="J1280">
        <f>VLOOKUP(I1280,Key!$A$1:$C$72,2,FALSE)</f>
        <v>43.058619999999998</v>
      </c>
      <c r="K1280">
        <f>VLOOKUP(I1280,Key!$A$1:$C$72,3,FALSE)</f>
        <v>-87.885319999999993</v>
      </c>
      <c r="L1280" t="s">
        <v>70</v>
      </c>
      <c r="M1280">
        <f>VLOOKUP(L1280,Key!$A$1:$C$72,2,FALSE)</f>
        <v>43.053040000000003</v>
      </c>
      <c r="N1280">
        <f>VLOOKUP(L1280,Key!$A$1:$C$72,3,FALSE)</f>
        <v>-87.897660000000002</v>
      </c>
      <c r="O1280">
        <v>8</v>
      </c>
      <c r="P1280">
        <v>0</v>
      </c>
      <c r="Q1280">
        <v>1.2</v>
      </c>
      <c r="R1280">
        <v>1.1000000000000001</v>
      </c>
      <c r="S1280">
        <v>48</v>
      </c>
      <c r="T1280">
        <f t="shared" si="179"/>
        <v>-1</v>
      </c>
      <c r="U1280" s="1">
        <v>42817</v>
      </c>
      <c r="V1280" s="3">
        <f t="shared" si="173"/>
        <v>42795</v>
      </c>
      <c r="W1280" s="4">
        <f t="shared" si="180"/>
        <v>42817</v>
      </c>
      <c r="X1280" s="1" t="str">
        <f t="shared" si="174"/>
        <v>Thursday</v>
      </c>
      <c r="Y1280" s="2">
        <v>0.78280092592592598</v>
      </c>
      <c r="Z1280" s="2">
        <f t="shared" si="175"/>
        <v>0.79166666666666663</v>
      </c>
      <c r="AA1280">
        <f>1</f>
        <v>1</v>
      </c>
      <c r="AB1280" s="1">
        <v>42817</v>
      </c>
      <c r="AC1280" s="3">
        <f t="shared" si="176"/>
        <v>42795</v>
      </c>
      <c r="AD1280" s="4">
        <f t="shared" si="181"/>
        <v>42817</v>
      </c>
      <c r="AE1280" s="1" t="str">
        <f t="shared" si="177"/>
        <v>Thursday</v>
      </c>
      <c r="AF1280" s="2">
        <v>0.788599537037037</v>
      </c>
      <c r="AG1280" s="2">
        <f t="shared" si="178"/>
        <v>0.79166666666666663</v>
      </c>
      <c r="AH1280" t="s">
        <v>27</v>
      </c>
    </row>
    <row r="1281" spans="1:34" x14ac:dyDescent="0.25">
      <c r="A1281">
        <v>1274295</v>
      </c>
      <c r="B1281" t="s">
        <v>20</v>
      </c>
      <c r="C1281" t="s">
        <v>28</v>
      </c>
      <c r="D1281" t="s">
        <v>22</v>
      </c>
      <c r="E1281">
        <v>53202</v>
      </c>
      <c r="F1281" t="s">
        <v>23</v>
      </c>
      <c r="G1281" t="s">
        <v>107</v>
      </c>
      <c r="H1281">
        <v>127</v>
      </c>
      <c r="I1281" t="s">
        <v>84</v>
      </c>
      <c r="J1281">
        <f>VLOOKUP(I1281,Key!$A$1:$C$72,2,FALSE)</f>
        <v>43.024340000000002</v>
      </c>
      <c r="K1281">
        <f>VLOOKUP(I1281,Key!$A$1:$C$72,3,FALSE)</f>
        <v>-87.916753</v>
      </c>
      <c r="L1281" t="s">
        <v>84</v>
      </c>
      <c r="M1281">
        <f>VLOOKUP(L1281,Key!$A$1:$C$72,2,FALSE)</f>
        <v>43.024340000000002</v>
      </c>
      <c r="N1281">
        <f>VLOOKUP(L1281,Key!$A$1:$C$72,3,FALSE)</f>
        <v>-87.916753</v>
      </c>
      <c r="O1281">
        <v>31</v>
      </c>
      <c r="P1281">
        <v>2</v>
      </c>
      <c r="Q1281">
        <v>4.7</v>
      </c>
      <c r="R1281">
        <v>4.4000000000000004</v>
      </c>
      <c r="S1281">
        <v>186</v>
      </c>
      <c r="T1281">
        <f t="shared" si="179"/>
        <v>-1</v>
      </c>
      <c r="U1281" s="1">
        <v>42818</v>
      </c>
      <c r="V1281" s="3">
        <f t="shared" si="173"/>
        <v>42795</v>
      </c>
      <c r="W1281" s="4">
        <f t="shared" si="180"/>
        <v>42818</v>
      </c>
      <c r="X1281" s="1" t="str">
        <f t="shared" si="174"/>
        <v>Friday</v>
      </c>
      <c r="Y1281" s="2">
        <v>0.53759259259259262</v>
      </c>
      <c r="Z1281" s="2">
        <f t="shared" si="175"/>
        <v>0.54166666666666663</v>
      </c>
      <c r="AA1281">
        <f>1</f>
        <v>1</v>
      </c>
      <c r="AB1281" s="1">
        <v>42818</v>
      </c>
      <c r="AC1281" s="3">
        <f t="shared" si="176"/>
        <v>42795</v>
      </c>
      <c r="AD1281" s="4">
        <f t="shared" si="181"/>
        <v>42818</v>
      </c>
      <c r="AE1281" s="1" t="str">
        <f t="shared" si="177"/>
        <v>Friday</v>
      </c>
      <c r="AF1281" s="2">
        <v>0.55951388888888887</v>
      </c>
      <c r="AG1281" s="2">
        <f t="shared" si="178"/>
        <v>0.54166666666666663</v>
      </c>
      <c r="AH1281" t="s">
        <v>35</v>
      </c>
    </row>
    <row r="1282" spans="1:34" x14ac:dyDescent="0.25">
      <c r="A1282">
        <v>1135547</v>
      </c>
      <c r="B1282" t="s">
        <v>20</v>
      </c>
      <c r="C1282" t="s">
        <v>28</v>
      </c>
      <c r="D1282" t="s">
        <v>22</v>
      </c>
      <c r="E1282">
        <v>53202</v>
      </c>
      <c r="F1282" t="s">
        <v>23</v>
      </c>
      <c r="G1282" t="s">
        <v>24</v>
      </c>
      <c r="H1282">
        <v>13</v>
      </c>
      <c r="I1282" t="s">
        <v>39</v>
      </c>
      <c r="J1282">
        <f>VLOOKUP(I1282,Key!$A$1:$C$72,2,FALSE)</f>
        <v>43.03913</v>
      </c>
      <c r="K1282">
        <f>VLOOKUP(I1282,Key!$A$1:$C$72,3,FALSE)</f>
        <v>-87.916150000000002</v>
      </c>
      <c r="L1282" t="s">
        <v>62</v>
      </c>
      <c r="M1282">
        <f>VLOOKUP(L1282,Key!$A$1:$C$72,2,FALSE)</f>
        <v>43.058010000000003</v>
      </c>
      <c r="N1282">
        <f>VLOOKUP(L1282,Key!$A$1:$C$72,3,FALSE)</f>
        <v>-87.877300000000005</v>
      </c>
      <c r="O1282">
        <v>56</v>
      </c>
      <c r="P1282">
        <v>0</v>
      </c>
      <c r="Q1282">
        <v>8.4</v>
      </c>
      <c r="R1282">
        <v>8</v>
      </c>
      <c r="S1282">
        <v>336</v>
      </c>
      <c r="T1282">
        <f t="shared" si="179"/>
        <v>-1</v>
      </c>
      <c r="U1282" s="1">
        <v>42818</v>
      </c>
      <c r="V1282" s="3">
        <f t="shared" ref="V1282:V1345" si="182">DATE(YEAR(U1282), MONTH(U1282), 1)</f>
        <v>42795</v>
      </c>
      <c r="W1282" s="4">
        <f t="shared" si="180"/>
        <v>42818</v>
      </c>
      <c r="X1282" s="1" t="str">
        <f t="shared" ref="X1282:X1345" si="183">TEXT(W1282,"dddd")</f>
        <v>Friday</v>
      </c>
      <c r="Y1282" s="2">
        <v>0.54674768518518524</v>
      </c>
      <c r="Z1282" s="2">
        <f t="shared" ref="Z1282:Z1345" si="184">MROUND(Y1282, "1:00")</f>
        <v>0.54166666666666663</v>
      </c>
      <c r="AA1282">
        <f>1</f>
        <v>1</v>
      </c>
      <c r="AB1282" s="1">
        <v>42818</v>
      </c>
      <c r="AC1282" s="3">
        <f t="shared" ref="AC1282:AC1345" si="185">DATE(YEAR(AB1282), MONTH(AB1282), 1)</f>
        <v>42795</v>
      </c>
      <c r="AD1282" s="4">
        <f t="shared" si="181"/>
        <v>42818</v>
      </c>
      <c r="AE1282" s="1" t="str">
        <f t="shared" ref="AE1282:AE1345" si="186">TEXT(AD1282,"dddd")</f>
        <v>Friday</v>
      </c>
      <c r="AF1282" s="2">
        <v>0.58572916666666663</v>
      </c>
      <c r="AG1282" s="2">
        <f t="shared" ref="AG1282:AG1345" si="187">MROUND(AF1282, "1:00")</f>
        <v>0.58333333333333326</v>
      </c>
      <c r="AH1282" t="s">
        <v>27</v>
      </c>
    </row>
    <row r="1283" spans="1:34" x14ac:dyDescent="0.25">
      <c r="A1283">
        <v>946290</v>
      </c>
      <c r="B1283" t="s">
        <v>20</v>
      </c>
      <c r="C1283" t="s">
        <v>28</v>
      </c>
      <c r="D1283" t="s">
        <v>22</v>
      </c>
      <c r="E1283">
        <v>53208</v>
      </c>
      <c r="F1283" t="s">
        <v>23</v>
      </c>
      <c r="G1283" t="s">
        <v>24</v>
      </c>
      <c r="H1283">
        <v>216</v>
      </c>
      <c r="I1283" t="s">
        <v>87</v>
      </c>
      <c r="J1283">
        <f>VLOOKUP(I1283,Key!$A$1:$C$72,2,FALSE)</f>
        <v>43.077359999999999</v>
      </c>
      <c r="K1283">
        <f>VLOOKUP(I1283,Key!$A$1:$C$72,3,FALSE)</f>
        <v>-87.880769999999998</v>
      </c>
      <c r="L1283" t="s">
        <v>67</v>
      </c>
      <c r="M1283">
        <f>VLOOKUP(L1283,Key!$A$1:$C$72,2,FALSE)</f>
        <v>43.074890000000003</v>
      </c>
      <c r="N1283">
        <f>VLOOKUP(L1283,Key!$A$1:$C$72,3,FALSE)</f>
        <v>-87.882810000000006</v>
      </c>
      <c r="O1283">
        <v>2</v>
      </c>
      <c r="P1283">
        <v>0</v>
      </c>
      <c r="Q1283">
        <v>0.3</v>
      </c>
      <c r="R1283">
        <v>0.3</v>
      </c>
      <c r="S1283">
        <v>12</v>
      </c>
      <c r="T1283">
        <f t="shared" ref="T1283:T1346" si="188">-1</f>
        <v>-1</v>
      </c>
      <c r="U1283" s="1">
        <v>42818</v>
      </c>
      <c r="V1283" s="3">
        <f t="shared" si="182"/>
        <v>42795</v>
      </c>
      <c r="W1283" s="4">
        <f t="shared" ref="W1283:W1346" si="189">U1283</f>
        <v>42818</v>
      </c>
      <c r="X1283" s="1" t="str">
        <f t="shared" si="183"/>
        <v>Friday</v>
      </c>
      <c r="Y1283" s="2">
        <v>0.73916666666666664</v>
      </c>
      <c r="Z1283" s="2">
        <f t="shared" si="184"/>
        <v>0.75</v>
      </c>
      <c r="AA1283">
        <f>1</f>
        <v>1</v>
      </c>
      <c r="AB1283" s="1">
        <v>42818</v>
      </c>
      <c r="AC1283" s="3">
        <f t="shared" si="185"/>
        <v>42795</v>
      </c>
      <c r="AD1283" s="4">
        <f t="shared" ref="AD1283:AD1346" si="190">AB1283</f>
        <v>42818</v>
      </c>
      <c r="AE1283" s="1" t="str">
        <f t="shared" si="186"/>
        <v>Friday</v>
      </c>
      <c r="AF1283" s="2">
        <v>0.74059027777777775</v>
      </c>
      <c r="AG1283" s="2">
        <f t="shared" si="187"/>
        <v>0.75</v>
      </c>
      <c r="AH1283" t="s">
        <v>27</v>
      </c>
    </row>
    <row r="1284" spans="1:34" x14ac:dyDescent="0.25">
      <c r="A1284">
        <v>1243444</v>
      </c>
      <c r="B1284" t="s">
        <v>20</v>
      </c>
      <c r="C1284" t="s">
        <v>28</v>
      </c>
      <c r="D1284" t="s">
        <v>134</v>
      </c>
      <c r="E1284">
        <v>53212</v>
      </c>
      <c r="F1284" t="s">
        <v>23</v>
      </c>
      <c r="G1284" t="s">
        <v>96</v>
      </c>
      <c r="H1284">
        <v>82</v>
      </c>
      <c r="I1284" t="s">
        <v>67</v>
      </c>
      <c r="J1284">
        <f>VLOOKUP(I1284,Key!$A$1:$C$72,2,FALSE)</f>
        <v>43.074890000000003</v>
      </c>
      <c r="K1284">
        <f>VLOOKUP(I1284,Key!$A$1:$C$72,3,FALSE)</f>
        <v>-87.882810000000006</v>
      </c>
      <c r="L1284" t="s">
        <v>77</v>
      </c>
      <c r="M1284">
        <f>VLOOKUP(L1284,Key!$A$1:$C$72,2,FALSE)</f>
        <v>43.074655999999997</v>
      </c>
      <c r="N1284">
        <f>VLOOKUP(L1284,Key!$A$1:$C$72,3,FALSE)</f>
        <v>-87.889011999999994</v>
      </c>
      <c r="O1284">
        <v>4</v>
      </c>
      <c r="P1284">
        <v>0</v>
      </c>
      <c r="Q1284">
        <v>0.6</v>
      </c>
      <c r="R1284">
        <v>0.6</v>
      </c>
      <c r="S1284">
        <v>24</v>
      </c>
      <c r="T1284">
        <f t="shared" si="188"/>
        <v>-1</v>
      </c>
      <c r="U1284" s="1">
        <v>42818</v>
      </c>
      <c r="V1284" s="3">
        <f t="shared" si="182"/>
        <v>42795</v>
      </c>
      <c r="W1284" s="4">
        <f t="shared" si="189"/>
        <v>42818</v>
      </c>
      <c r="X1284" s="1" t="str">
        <f t="shared" si="183"/>
        <v>Friday</v>
      </c>
      <c r="Y1284" s="2">
        <v>0.76686342592592593</v>
      </c>
      <c r="Z1284" s="2">
        <f t="shared" si="184"/>
        <v>0.75</v>
      </c>
      <c r="AA1284">
        <f>1</f>
        <v>1</v>
      </c>
      <c r="AB1284" s="1">
        <v>42818</v>
      </c>
      <c r="AC1284" s="3">
        <f t="shared" si="185"/>
        <v>42795</v>
      </c>
      <c r="AD1284" s="4">
        <f t="shared" si="190"/>
        <v>42818</v>
      </c>
      <c r="AE1284" s="1" t="str">
        <f t="shared" si="186"/>
        <v>Friday</v>
      </c>
      <c r="AF1284" s="2">
        <v>0.76981481481481484</v>
      </c>
      <c r="AG1284" s="2">
        <f t="shared" si="187"/>
        <v>0.75</v>
      </c>
      <c r="AH1284" t="s">
        <v>27</v>
      </c>
    </row>
    <row r="1285" spans="1:34" x14ac:dyDescent="0.25">
      <c r="A1285">
        <v>993392</v>
      </c>
      <c r="B1285" t="s">
        <v>20</v>
      </c>
      <c r="C1285" t="s">
        <v>28</v>
      </c>
      <c r="D1285" t="s">
        <v>22</v>
      </c>
      <c r="E1285">
        <v>53211</v>
      </c>
      <c r="F1285" t="s">
        <v>23</v>
      </c>
      <c r="G1285" t="s">
        <v>24</v>
      </c>
      <c r="H1285">
        <v>214</v>
      </c>
      <c r="I1285" t="s">
        <v>67</v>
      </c>
      <c r="J1285">
        <f>VLOOKUP(I1285,Key!$A$1:$C$72,2,FALSE)</f>
        <v>43.074890000000003</v>
      </c>
      <c r="K1285">
        <f>VLOOKUP(I1285,Key!$A$1:$C$72,3,FALSE)</f>
        <v>-87.882810000000006</v>
      </c>
      <c r="L1285" t="s">
        <v>77</v>
      </c>
      <c r="M1285">
        <f>VLOOKUP(L1285,Key!$A$1:$C$72,2,FALSE)</f>
        <v>43.074655999999997</v>
      </c>
      <c r="N1285">
        <f>VLOOKUP(L1285,Key!$A$1:$C$72,3,FALSE)</f>
        <v>-87.889011999999994</v>
      </c>
      <c r="O1285">
        <v>4</v>
      </c>
      <c r="P1285">
        <v>0</v>
      </c>
      <c r="Q1285">
        <v>0.6</v>
      </c>
      <c r="R1285">
        <v>0.6</v>
      </c>
      <c r="S1285">
        <v>24</v>
      </c>
      <c r="T1285">
        <f t="shared" si="188"/>
        <v>-1</v>
      </c>
      <c r="U1285" s="1">
        <v>42818</v>
      </c>
      <c r="V1285" s="3">
        <f t="shared" si="182"/>
        <v>42795</v>
      </c>
      <c r="W1285" s="4">
        <f t="shared" si="189"/>
        <v>42818</v>
      </c>
      <c r="X1285" s="1" t="str">
        <f t="shared" si="183"/>
        <v>Friday</v>
      </c>
      <c r="Y1285" s="2">
        <v>0.76709490740740749</v>
      </c>
      <c r="Z1285" s="2">
        <f t="shared" si="184"/>
        <v>0.75</v>
      </c>
      <c r="AA1285">
        <f>1</f>
        <v>1</v>
      </c>
      <c r="AB1285" s="1">
        <v>42818</v>
      </c>
      <c r="AC1285" s="3">
        <f t="shared" si="185"/>
        <v>42795</v>
      </c>
      <c r="AD1285" s="4">
        <f t="shared" si="190"/>
        <v>42818</v>
      </c>
      <c r="AE1285" s="1" t="str">
        <f t="shared" si="186"/>
        <v>Friday</v>
      </c>
      <c r="AF1285" s="2">
        <v>0.7697222222222222</v>
      </c>
      <c r="AG1285" s="2">
        <f t="shared" si="187"/>
        <v>0.75</v>
      </c>
      <c r="AH1285" t="s">
        <v>27</v>
      </c>
    </row>
    <row r="1286" spans="1:34" x14ac:dyDescent="0.25">
      <c r="A1286">
        <v>993583</v>
      </c>
      <c r="B1286" t="s">
        <v>20</v>
      </c>
      <c r="C1286" t="s">
        <v>28</v>
      </c>
      <c r="D1286" t="s">
        <v>22</v>
      </c>
      <c r="E1286">
        <v>53211</v>
      </c>
      <c r="F1286" t="s">
        <v>23</v>
      </c>
      <c r="G1286" t="s">
        <v>96</v>
      </c>
      <c r="H1286">
        <v>5527</v>
      </c>
      <c r="I1286" t="s">
        <v>77</v>
      </c>
      <c r="J1286">
        <f>VLOOKUP(I1286,Key!$A$1:$C$72,2,FALSE)</f>
        <v>43.074655999999997</v>
      </c>
      <c r="K1286">
        <f>VLOOKUP(I1286,Key!$A$1:$C$72,3,FALSE)</f>
        <v>-87.889011999999994</v>
      </c>
      <c r="L1286" t="s">
        <v>67</v>
      </c>
      <c r="M1286">
        <f>VLOOKUP(L1286,Key!$A$1:$C$72,2,FALSE)</f>
        <v>43.074890000000003</v>
      </c>
      <c r="N1286">
        <f>VLOOKUP(L1286,Key!$A$1:$C$72,3,FALSE)</f>
        <v>-87.882810000000006</v>
      </c>
      <c r="O1286">
        <v>3</v>
      </c>
      <c r="P1286">
        <v>0</v>
      </c>
      <c r="Q1286">
        <v>0.5</v>
      </c>
      <c r="R1286">
        <v>0.4</v>
      </c>
      <c r="S1286">
        <v>18</v>
      </c>
      <c r="T1286">
        <f t="shared" si="188"/>
        <v>-1</v>
      </c>
      <c r="U1286" s="1">
        <v>42818</v>
      </c>
      <c r="V1286" s="3">
        <f t="shared" si="182"/>
        <v>42795</v>
      </c>
      <c r="W1286" s="4">
        <f t="shared" si="189"/>
        <v>42818</v>
      </c>
      <c r="X1286" s="1" t="str">
        <f t="shared" si="183"/>
        <v>Friday</v>
      </c>
      <c r="Y1286" s="2">
        <v>0.88958333333333339</v>
      </c>
      <c r="Z1286" s="2">
        <f t="shared" si="184"/>
        <v>0.875</v>
      </c>
      <c r="AA1286">
        <f>1</f>
        <v>1</v>
      </c>
      <c r="AB1286" s="1">
        <v>42818</v>
      </c>
      <c r="AC1286" s="3">
        <f t="shared" si="185"/>
        <v>42795</v>
      </c>
      <c r="AD1286" s="4">
        <f t="shared" si="190"/>
        <v>42818</v>
      </c>
      <c r="AE1286" s="1" t="str">
        <f t="shared" si="186"/>
        <v>Friday</v>
      </c>
      <c r="AF1286" s="2">
        <v>0.8916898148148148</v>
      </c>
      <c r="AG1286" s="2">
        <f t="shared" si="187"/>
        <v>0.875</v>
      </c>
      <c r="AH1286" t="s">
        <v>27</v>
      </c>
    </row>
    <row r="1287" spans="1:34" x14ac:dyDescent="0.25">
      <c r="A1287">
        <v>1250902</v>
      </c>
      <c r="B1287" t="s">
        <v>20</v>
      </c>
      <c r="C1287" t="s">
        <v>21</v>
      </c>
      <c r="D1287" t="s">
        <v>22</v>
      </c>
      <c r="E1287">
        <v>53213</v>
      </c>
      <c r="F1287" t="s">
        <v>23</v>
      </c>
      <c r="G1287" t="s">
        <v>96</v>
      </c>
      <c r="H1287">
        <v>5455</v>
      </c>
      <c r="I1287" t="s">
        <v>81</v>
      </c>
      <c r="J1287">
        <f>VLOOKUP(I1287,Key!$A$1:$C$72,2,FALSE)</f>
        <v>43.06033</v>
      </c>
      <c r="K1287">
        <f>VLOOKUP(I1287,Key!$A$1:$C$72,3,FALSE)</f>
        <v>-87.89546</v>
      </c>
      <c r="L1287" t="s">
        <v>78</v>
      </c>
      <c r="M1287">
        <f>VLOOKUP(L1287,Key!$A$1:$C$72,2,FALSE)</f>
        <v>43.060250000000003</v>
      </c>
      <c r="N1287">
        <f>VLOOKUP(L1287,Key!$A$1:$C$72,3,FALSE)</f>
        <v>-87.892169999999993</v>
      </c>
      <c r="O1287">
        <v>1</v>
      </c>
      <c r="P1287">
        <v>0</v>
      </c>
      <c r="Q1287">
        <v>0.2</v>
      </c>
      <c r="R1287">
        <v>0.1</v>
      </c>
      <c r="S1287">
        <v>6</v>
      </c>
      <c r="T1287">
        <f t="shared" si="188"/>
        <v>-1</v>
      </c>
      <c r="U1287" s="1">
        <v>42818</v>
      </c>
      <c r="V1287" s="3">
        <f t="shared" si="182"/>
        <v>42795</v>
      </c>
      <c r="W1287" s="4">
        <f t="shared" si="189"/>
        <v>42818</v>
      </c>
      <c r="X1287" s="1" t="str">
        <f t="shared" si="183"/>
        <v>Friday</v>
      </c>
      <c r="Y1287" s="2">
        <v>0.89986111111111111</v>
      </c>
      <c r="Z1287" s="2">
        <f t="shared" si="184"/>
        <v>0.91666666666666663</v>
      </c>
      <c r="AA1287">
        <f>1</f>
        <v>1</v>
      </c>
      <c r="AB1287" s="1">
        <v>42818</v>
      </c>
      <c r="AC1287" s="3">
        <f t="shared" si="185"/>
        <v>42795</v>
      </c>
      <c r="AD1287" s="4">
        <f t="shared" si="190"/>
        <v>42818</v>
      </c>
      <c r="AE1287" s="1" t="str">
        <f t="shared" si="186"/>
        <v>Friday</v>
      </c>
      <c r="AF1287" s="2">
        <v>0.90065972222222224</v>
      </c>
      <c r="AG1287" s="2">
        <f t="shared" si="187"/>
        <v>0.91666666666666663</v>
      </c>
      <c r="AH1287" t="s">
        <v>27</v>
      </c>
    </row>
    <row r="1288" spans="1:34" x14ac:dyDescent="0.25">
      <c r="A1288">
        <v>1408049</v>
      </c>
      <c r="B1288" t="s">
        <v>20</v>
      </c>
      <c r="C1288" t="s">
        <v>28</v>
      </c>
      <c r="D1288" t="s">
        <v>22</v>
      </c>
      <c r="E1288">
        <v>53202</v>
      </c>
      <c r="F1288" t="s">
        <v>23</v>
      </c>
      <c r="G1288" t="s">
        <v>24</v>
      </c>
      <c r="H1288">
        <v>5471</v>
      </c>
      <c r="I1288" t="s">
        <v>31</v>
      </c>
      <c r="J1288">
        <f>VLOOKUP(I1288,Key!$A$1:$C$72,2,FALSE)</f>
        <v>43.03519</v>
      </c>
      <c r="K1288">
        <f>VLOOKUP(I1288,Key!$A$1:$C$72,3,FALSE)</f>
        <v>-87.907390000000007</v>
      </c>
      <c r="L1288" t="s">
        <v>32</v>
      </c>
      <c r="M1288">
        <f>VLOOKUP(L1288,Key!$A$1:$C$72,2,FALSE)</f>
        <v>43.038719999999998</v>
      </c>
      <c r="N1288">
        <f>VLOOKUP(L1288,Key!$A$1:$C$72,3,FALSE)</f>
        <v>-87.905339999999995</v>
      </c>
      <c r="O1288">
        <v>4</v>
      </c>
      <c r="P1288">
        <v>0</v>
      </c>
      <c r="Q1288">
        <v>0.6</v>
      </c>
      <c r="R1288">
        <v>0.6</v>
      </c>
      <c r="S1288">
        <v>24</v>
      </c>
      <c r="T1288">
        <f t="shared" si="188"/>
        <v>-1</v>
      </c>
      <c r="U1288" s="1">
        <v>42819</v>
      </c>
      <c r="V1288" s="3">
        <f t="shared" si="182"/>
        <v>42795</v>
      </c>
      <c r="W1288" s="4">
        <f t="shared" si="189"/>
        <v>42819</v>
      </c>
      <c r="X1288" s="1" t="str">
        <f t="shared" si="183"/>
        <v>Saturday</v>
      </c>
      <c r="Y1288" s="2">
        <v>0.55027777777777775</v>
      </c>
      <c r="Z1288" s="2">
        <f t="shared" si="184"/>
        <v>0.54166666666666663</v>
      </c>
      <c r="AA1288">
        <f>1</f>
        <v>1</v>
      </c>
      <c r="AB1288" s="1">
        <v>42819</v>
      </c>
      <c r="AC1288" s="3">
        <f t="shared" si="185"/>
        <v>42795</v>
      </c>
      <c r="AD1288" s="4">
        <f t="shared" si="190"/>
        <v>42819</v>
      </c>
      <c r="AE1288" s="1" t="str">
        <f t="shared" si="186"/>
        <v>Saturday</v>
      </c>
      <c r="AF1288" s="2">
        <v>0.55327546296296293</v>
      </c>
      <c r="AG1288" s="2">
        <f t="shared" si="187"/>
        <v>0.54166666666666663</v>
      </c>
      <c r="AH1288" t="s">
        <v>27</v>
      </c>
    </row>
    <row r="1289" spans="1:34" x14ac:dyDescent="0.25">
      <c r="A1289">
        <v>986622</v>
      </c>
      <c r="B1289" t="s">
        <v>20</v>
      </c>
      <c r="C1289" t="s">
        <v>94</v>
      </c>
      <c r="D1289" t="s">
        <v>46</v>
      </c>
      <c r="E1289">
        <v>60085</v>
      </c>
      <c r="F1289" t="s">
        <v>23</v>
      </c>
      <c r="G1289" t="s">
        <v>24</v>
      </c>
      <c r="H1289">
        <v>5554</v>
      </c>
      <c r="I1289" t="s">
        <v>44</v>
      </c>
      <c r="J1289">
        <f>VLOOKUP(I1289,Key!$A$1:$C$72,2,FALSE)</f>
        <v>43.045712999999999</v>
      </c>
      <c r="K1289">
        <f>VLOOKUP(I1289,Key!$A$1:$C$72,3,FALSE)</f>
        <v>-87.899756999999994</v>
      </c>
      <c r="L1289" t="s">
        <v>80</v>
      </c>
      <c r="M1289">
        <f>VLOOKUP(L1289,Key!$A$1:$C$72,2,FALSE)</f>
        <v>43.052460000000004</v>
      </c>
      <c r="N1289">
        <f>VLOOKUP(L1289,Key!$A$1:$C$72,3,FALSE)</f>
        <v>-87.891000000000005</v>
      </c>
      <c r="O1289">
        <v>4</v>
      </c>
      <c r="P1289">
        <v>0</v>
      </c>
      <c r="Q1289">
        <v>0.6</v>
      </c>
      <c r="R1289">
        <v>0.6</v>
      </c>
      <c r="S1289">
        <v>24</v>
      </c>
      <c r="T1289">
        <f t="shared" si="188"/>
        <v>-1</v>
      </c>
      <c r="U1289" s="1">
        <v>42819</v>
      </c>
      <c r="V1289" s="3">
        <f t="shared" si="182"/>
        <v>42795</v>
      </c>
      <c r="W1289" s="4">
        <f t="shared" si="189"/>
        <v>42819</v>
      </c>
      <c r="X1289" s="1" t="str">
        <f t="shared" si="183"/>
        <v>Saturday</v>
      </c>
      <c r="Y1289" s="2">
        <v>0.57792824074074078</v>
      </c>
      <c r="Z1289" s="2">
        <f t="shared" si="184"/>
        <v>0.58333333333333326</v>
      </c>
      <c r="AA1289">
        <f>1</f>
        <v>1</v>
      </c>
      <c r="AB1289" s="1">
        <v>42819</v>
      </c>
      <c r="AC1289" s="3">
        <f t="shared" si="185"/>
        <v>42795</v>
      </c>
      <c r="AD1289" s="4">
        <f t="shared" si="190"/>
        <v>42819</v>
      </c>
      <c r="AE1289" s="1" t="str">
        <f t="shared" si="186"/>
        <v>Saturday</v>
      </c>
      <c r="AF1289" s="2">
        <v>0.58096064814814818</v>
      </c>
      <c r="AG1289" s="2">
        <f t="shared" si="187"/>
        <v>0.58333333333333326</v>
      </c>
      <c r="AH1289" t="s">
        <v>27</v>
      </c>
    </row>
    <row r="1290" spans="1:34" x14ac:dyDescent="0.25">
      <c r="A1290">
        <v>1400126</v>
      </c>
      <c r="B1290" t="s">
        <v>20</v>
      </c>
      <c r="C1290" t="s">
        <v>28</v>
      </c>
      <c r="D1290" t="s">
        <v>22</v>
      </c>
      <c r="E1290">
        <v>53211</v>
      </c>
      <c r="F1290" t="s">
        <v>23</v>
      </c>
      <c r="G1290" t="s">
        <v>24</v>
      </c>
      <c r="H1290">
        <v>91</v>
      </c>
      <c r="I1290" t="s">
        <v>60</v>
      </c>
      <c r="J1290">
        <f>VLOOKUP(I1290,Key!$A$1:$C$72,2,FALSE)</f>
        <v>43.066893999999998</v>
      </c>
      <c r="K1290">
        <f>VLOOKUP(I1290,Key!$A$1:$C$72,3,FALSE)</f>
        <v>-87.877936000000005</v>
      </c>
      <c r="L1290" t="s">
        <v>81</v>
      </c>
      <c r="M1290">
        <f>VLOOKUP(L1290,Key!$A$1:$C$72,2,FALSE)</f>
        <v>43.06033</v>
      </c>
      <c r="N1290">
        <f>VLOOKUP(L1290,Key!$A$1:$C$72,3,FALSE)</f>
        <v>-87.89546</v>
      </c>
      <c r="O1290">
        <v>8</v>
      </c>
      <c r="P1290">
        <v>0</v>
      </c>
      <c r="Q1290">
        <v>1.2</v>
      </c>
      <c r="R1290">
        <v>1.1000000000000001</v>
      </c>
      <c r="S1290">
        <v>48</v>
      </c>
      <c r="T1290">
        <f t="shared" si="188"/>
        <v>-1</v>
      </c>
      <c r="U1290" s="1">
        <v>42820</v>
      </c>
      <c r="V1290" s="3">
        <f t="shared" si="182"/>
        <v>42795</v>
      </c>
      <c r="W1290" s="4">
        <f t="shared" si="189"/>
        <v>42820</v>
      </c>
      <c r="X1290" s="1" t="str">
        <f t="shared" si="183"/>
        <v>Sunday</v>
      </c>
      <c r="Y1290" s="2">
        <v>0.80707175925925922</v>
      </c>
      <c r="Z1290" s="2">
        <f t="shared" si="184"/>
        <v>0.79166666666666663</v>
      </c>
      <c r="AA1290">
        <f>1</f>
        <v>1</v>
      </c>
      <c r="AB1290" s="1">
        <v>42820</v>
      </c>
      <c r="AC1290" s="3">
        <f t="shared" si="185"/>
        <v>42795</v>
      </c>
      <c r="AD1290" s="4">
        <f t="shared" si="190"/>
        <v>42820</v>
      </c>
      <c r="AE1290" s="1" t="str">
        <f t="shared" si="186"/>
        <v>Sunday</v>
      </c>
      <c r="AF1290" s="2">
        <v>0.81314814814814806</v>
      </c>
      <c r="AG1290" s="2">
        <f t="shared" si="187"/>
        <v>0.83333333333333326</v>
      </c>
      <c r="AH1290" t="s">
        <v>27</v>
      </c>
    </row>
    <row r="1291" spans="1:34" x14ac:dyDescent="0.25">
      <c r="A1291">
        <v>1017964</v>
      </c>
      <c r="B1291" t="s">
        <v>20</v>
      </c>
      <c r="C1291" t="s">
        <v>28</v>
      </c>
      <c r="D1291" t="s">
        <v>22</v>
      </c>
      <c r="E1291">
        <v>53202</v>
      </c>
      <c r="F1291" t="s">
        <v>23</v>
      </c>
      <c r="G1291" t="s">
        <v>24</v>
      </c>
      <c r="H1291">
        <v>183</v>
      </c>
      <c r="I1291" t="s">
        <v>61</v>
      </c>
      <c r="J1291">
        <f>VLOOKUP(I1291,Key!$A$1:$C$72,2,FALSE)</f>
        <v>43.058619999999998</v>
      </c>
      <c r="K1291">
        <f>VLOOKUP(I1291,Key!$A$1:$C$72,3,FALSE)</f>
        <v>-87.885319999999993</v>
      </c>
      <c r="L1291" t="s">
        <v>43</v>
      </c>
      <c r="M1291">
        <f>VLOOKUP(L1291,Key!$A$1:$C$72,2,FALSE)</f>
        <v>43.03886</v>
      </c>
      <c r="N1291">
        <f>VLOOKUP(L1291,Key!$A$1:$C$72,3,FALSE)</f>
        <v>-87.902720000000002</v>
      </c>
      <c r="O1291">
        <v>14</v>
      </c>
      <c r="P1291">
        <v>0</v>
      </c>
      <c r="Q1291">
        <v>2.1</v>
      </c>
      <c r="R1291">
        <v>2</v>
      </c>
      <c r="S1291">
        <v>84</v>
      </c>
      <c r="T1291">
        <f t="shared" si="188"/>
        <v>-1</v>
      </c>
      <c r="U1291" s="1">
        <v>42821</v>
      </c>
      <c r="V1291" s="3">
        <f t="shared" si="182"/>
        <v>42795</v>
      </c>
      <c r="W1291" s="4">
        <f t="shared" si="189"/>
        <v>42821</v>
      </c>
      <c r="X1291" s="1" t="str">
        <f t="shared" si="183"/>
        <v>Monday</v>
      </c>
      <c r="Y1291" s="2">
        <v>0.33554398148148151</v>
      </c>
      <c r="Z1291" s="2">
        <f t="shared" si="184"/>
        <v>0.33333333333333331</v>
      </c>
      <c r="AA1291">
        <f>1</f>
        <v>1</v>
      </c>
      <c r="AB1291" s="1">
        <v>42821</v>
      </c>
      <c r="AC1291" s="3">
        <f t="shared" si="185"/>
        <v>42795</v>
      </c>
      <c r="AD1291" s="4">
        <f t="shared" si="190"/>
        <v>42821</v>
      </c>
      <c r="AE1291" s="1" t="str">
        <f t="shared" si="186"/>
        <v>Monday</v>
      </c>
      <c r="AF1291" s="2">
        <v>0.34535879629629629</v>
      </c>
      <c r="AG1291" s="2">
        <f t="shared" si="187"/>
        <v>0.33333333333333331</v>
      </c>
      <c r="AH1291" t="s">
        <v>27</v>
      </c>
    </row>
    <row r="1292" spans="1:34" x14ac:dyDescent="0.25">
      <c r="A1292">
        <v>1088320</v>
      </c>
      <c r="B1292" t="s">
        <v>20</v>
      </c>
      <c r="C1292" t="s">
        <v>95</v>
      </c>
      <c r="D1292" t="s">
        <v>22</v>
      </c>
      <c r="E1292">
        <v>53202</v>
      </c>
      <c r="F1292" t="s">
        <v>23</v>
      </c>
      <c r="G1292" t="s">
        <v>24</v>
      </c>
      <c r="H1292">
        <v>251</v>
      </c>
      <c r="I1292" t="s">
        <v>69</v>
      </c>
      <c r="J1292">
        <f>VLOOKUP(I1292,Key!$A$1:$C$72,2,FALSE)</f>
        <v>43.048200000000001</v>
      </c>
      <c r="K1292">
        <f>VLOOKUP(I1292,Key!$A$1:$C$72,3,FALSE)</f>
        <v>-87.900859999999994</v>
      </c>
      <c r="L1292" t="s">
        <v>69</v>
      </c>
      <c r="M1292">
        <f>VLOOKUP(L1292,Key!$A$1:$C$72,2,FALSE)</f>
        <v>43.048200000000001</v>
      </c>
      <c r="N1292">
        <f>VLOOKUP(L1292,Key!$A$1:$C$72,3,FALSE)</f>
        <v>-87.900859999999994</v>
      </c>
      <c r="O1292">
        <v>1</v>
      </c>
      <c r="P1292">
        <v>0</v>
      </c>
      <c r="Q1292">
        <v>0.2</v>
      </c>
      <c r="R1292">
        <v>0.1</v>
      </c>
      <c r="S1292">
        <v>6</v>
      </c>
      <c r="T1292">
        <f t="shared" si="188"/>
        <v>-1</v>
      </c>
      <c r="U1292" s="1">
        <v>42821</v>
      </c>
      <c r="V1292" s="3">
        <f t="shared" si="182"/>
        <v>42795</v>
      </c>
      <c r="W1292" s="4">
        <f t="shared" si="189"/>
        <v>42821</v>
      </c>
      <c r="X1292" s="1" t="str">
        <f t="shared" si="183"/>
        <v>Monday</v>
      </c>
      <c r="Y1292" s="2">
        <v>0.38587962962962963</v>
      </c>
      <c r="Z1292" s="2">
        <f t="shared" si="184"/>
        <v>0.375</v>
      </c>
      <c r="AA1292">
        <f>1</f>
        <v>1</v>
      </c>
      <c r="AB1292" s="1">
        <v>42821</v>
      </c>
      <c r="AC1292" s="3">
        <f t="shared" si="185"/>
        <v>42795</v>
      </c>
      <c r="AD1292" s="4">
        <f t="shared" si="190"/>
        <v>42821</v>
      </c>
      <c r="AE1292" s="1" t="str">
        <f t="shared" si="186"/>
        <v>Monday</v>
      </c>
      <c r="AF1292" s="2">
        <v>0.38615740740740739</v>
      </c>
      <c r="AG1292" s="2">
        <f t="shared" si="187"/>
        <v>0.375</v>
      </c>
      <c r="AH1292" t="s">
        <v>35</v>
      </c>
    </row>
    <row r="1293" spans="1:34" x14ac:dyDescent="0.25">
      <c r="A1293">
        <v>1494109</v>
      </c>
      <c r="B1293" t="s">
        <v>20</v>
      </c>
      <c r="C1293" t="s">
        <v>28</v>
      </c>
      <c r="D1293" t="s">
        <v>22</v>
      </c>
      <c r="E1293">
        <v>53233</v>
      </c>
      <c r="F1293" t="s">
        <v>23</v>
      </c>
      <c r="G1293" t="s">
        <v>24</v>
      </c>
      <c r="H1293">
        <v>28</v>
      </c>
      <c r="I1293" t="s">
        <v>43</v>
      </c>
      <c r="J1293">
        <f>VLOOKUP(I1293,Key!$A$1:$C$72,2,FALSE)</f>
        <v>43.03886</v>
      </c>
      <c r="K1293">
        <f>VLOOKUP(I1293,Key!$A$1:$C$72,3,FALSE)</f>
        <v>-87.902720000000002</v>
      </c>
      <c r="L1293" t="s">
        <v>73</v>
      </c>
      <c r="M1293">
        <f>VLOOKUP(L1293,Key!$A$1:$C$72,2,FALSE)</f>
        <v>43.040349999999997</v>
      </c>
      <c r="N1293">
        <f>VLOOKUP(L1293,Key!$A$1:$C$72,3,FALSE)</f>
        <v>-87.920760000000001</v>
      </c>
      <c r="O1293">
        <v>8</v>
      </c>
      <c r="P1293">
        <v>0</v>
      </c>
      <c r="Q1293">
        <v>1.2</v>
      </c>
      <c r="R1293">
        <v>1.1000000000000001</v>
      </c>
      <c r="S1293">
        <v>48</v>
      </c>
      <c r="T1293">
        <f t="shared" si="188"/>
        <v>-1</v>
      </c>
      <c r="U1293" s="1">
        <v>42821</v>
      </c>
      <c r="V1293" s="3">
        <f t="shared" si="182"/>
        <v>42795</v>
      </c>
      <c r="W1293" s="4">
        <f t="shared" si="189"/>
        <v>42821</v>
      </c>
      <c r="X1293" s="1" t="str">
        <f t="shared" si="183"/>
        <v>Monday</v>
      </c>
      <c r="Y1293" s="2">
        <v>0.49023148148148149</v>
      </c>
      <c r="Z1293" s="2">
        <f t="shared" si="184"/>
        <v>0.5</v>
      </c>
      <c r="AA1293">
        <f>1</f>
        <v>1</v>
      </c>
      <c r="AB1293" s="1">
        <v>42821</v>
      </c>
      <c r="AC1293" s="3">
        <f t="shared" si="185"/>
        <v>42795</v>
      </c>
      <c r="AD1293" s="4">
        <f t="shared" si="190"/>
        <v>42821</v>
      </c>
      <c r="AE1293" s="1" t="str">
        <f t="shared" si="186"/>
        <v>Monday</v>
      </c>
      <c r="AF1293" s="2">
        <v>0.49519675925925927</v>
      </c>
      <c r="AG1293" s="2">
        <f t="shared" si="187"/>
        <v>0.5</v>
      </c>
      <c r="AH1293" t="s">
        <v>27</v>
      </c>
    </row>
    <row r="1294" spans="1:34" x14ac:dyDescent="0.25">
      <c r="A1294">
        <v>1004775</v>
      </c>
      <c r="B1294" t="s">
        <v>20</v>
      </c>
      <c r="C1294" t="s">
        <v>28</v>
      </c>
      <c r="D1294" t="s">
        <v>22</v>
      </c>
      <c r="E1294">
        <v>53202</v>
      </c>
      <c r="F1294" t="s">
        <v>23</v>
      </c>
      <c r="G1294" t="s">
        <v>24</v>
      </c>
      <c r="H1294">
        <v>342</v>
      </c>
      <c r="I1294" t="s">
        <v>41</v>
      </c>
      <c r="J1294">
        <f>VLOOKUP(I1294,Key!$A$1:$C$72,2,FALSE)</f>
        <v>43.04824</v>
      </c>
      <c r="K1294">
        <f>VLOOKUP(I1294,Key!$A$1:$C$72,3,FALSE)</f>
        <v>-87.904970000000006</v>
      </c>
      <c r="L1294" t="s">
        <v>75</v>
      </c>
      <c r="M1294">
        <f>VLOOKUP(L1294,Key!$A$1:$C$72,2,FALSE)</f>
        <v>43.056539999999998</v>
      </c>
      <c r="N1294">
        <f>VLOOKUP(L1294,Key!$A$1:$C$72,3,FALSE)</f>
        <v>-87.914370000000005</v>
      </c>
      <c r="O1294">
        <v>7</v>
      </c>
      <c r="P1294">
        <v>0</v>
      </c>
      <c r="Q1294">
        <v>1.1000000000000001</v>
      </c>
      <c r="R1294">
        <v>1</v>
      </c>
      <c r="S1294">
        <v>42</v>
      </c>
      <c r="T1294">
        <f t="shared" si="188"/>
        <v>-1</v>
      </c>
      <c r="U1294" s="1">
        <v>42821</v>
      </c>
      <c r="V1294" s="3">
        <f t="shared" si="182"/>
        <v>42795</v>
      </c>
      <c r="W1294" s="4">
        <f t="shared" si="189"/>
        <v>42821</v>
      </c>
      <c r="X1294" s="1" t="str">
        <f t="shared" si="183"/>
        <v>Monday</v>
      </c>
      <c r="Y1294" s="2">
        <v>0.57434027777777774</v>
      </c>
      <c r="Z1294" s="2">
        <f t="shared" si="184"/>
        <v>0.58333333333333326</v>
      </c>
      <c r="AA1294">
        <f>1</f>
        <v>1</v>
      </c>
      <c r="AB1294" s="1">
        <v>42821</v>
      </c>
      <c r="AC1294" s="3">
        <f t="shared" si="185"/>
        <v>42795</v>
      </c>
      <c r="AD1294" s="4">
        <f t="shared" si="190"/>
        <v>42821</v>
      </c>
      <c r="AE1294" s="1" t="str">
        <f t="shared" si="186"/>
        <v>Monday</v>
      </c>
      <c r="AF1294" s="2">
        <v>0.57928240740740744</v>
      </c>
      <c r="AG1294" s="2">
        <f t="shared" si="187"/>
        <v>0.58333333333333326</v>
      </c>
      <c r="AH1294" t="s">
        <v>27</v>
      </c>
    </row>
    <row r="1295" spans="1:34" x14ac:dyDescent="0.25">
      <c r="A1295">
        <v>1088320</v>
      </c>
      <c r="B1295" t="s">
        <v>20</v>
      </c>
      <c r="C1295" t="s">
        <v>95</v>
      </c>
      <c r="D1295" t="s">
        <v>22</v>
      </c>
      <c r="E1295">
        <v>53202</v>
      </c>
      <c r="F1295" t="s">
        <v>23</v>
      </c>
      <c r="G1295" t="s">
        <v>24</v>
      </c>
      <c r="H1295">
        <v>251</v>
      </c>
      <c r="I1295" t="s">
        <v>43</v>
      </c>
      <c r="J1295">
        <f>VLOOKUP(I1295,Key!$A$1:$C$72,2,FALSE)</f>
        <v>43.03886</v>
      </c>
      <c r="K1295">
        <f>VLOOKUP(I1295,Key!$A$1:$C$72,3,FALSE)</f>
        <v>-87.902720000000002</v>
      </c>
      <c r="L1295" t="s">
        <v>68</v>
      </c>
      <c r="M1295">
        <f>VLOOKUP(L1295,Key!$A$1:$C$72,2,FALSE)</f>
        <v>43.04804</v>
      </c>
      <c r="N1295">
        <f>VLOOKUP(L1295,Key!$A$1:$C$72,3,FALSE)</f>
        <v>-87.896720000000002</v>
      </c>
      <c r="O1295">
        <v>6</v>
      </c>
      <c r="P1295">
        <v>0</v>
      </c>
      <c r="Q1295">
        <v>0.9</v>
      </c>
      <c r="R1295">
        <v>0.9</v>
      </c>
      <c r="S1295">
        <v>36</v>
      </c>
      <c r="T1295">
        <f t="shared" si="188"/>
        <v>-1</v>
      </c>
      <c r="U1295" s="1">
        <v>42821</v>
      </c>
      <c r="V1295" s="3">
        <f t="shared" si="182"/>
        <v>42795</v>
      </c>
      <c r="W1295" s="4">
        <f t="shared" si="189"/>
        <v>42821</v>
      </c>
      <c r="X1295" s="1" t="str">
        <f t="shared" si="183"/>
        <v>Monday</v>
      </c>
      <c r="Y1295" s="2">
        <v>0.77853009259259265</v>
      </c>
      <c r="Z1295" s="2">
        <f t="shared" si="184"/>
        <v>0.79166666666666663</v>
      </c>
      <c r="AA1295">
        <f>1</f>
        <v>1</v>
      </c>
      <c r="AB1295" s="1">
        <v>42821</v>
      </c>
      <c r="AC1295" s="3">
        <f t="shared" si="185"/>
        <v>42795</v>
      </c>
      <c r="AD1295" s="4">
        <f t="shared" si="190"/>
        <v>42821</v>
      </c>
      <c r="AE1295" s="1" t="str">
        <f t="shared" si="186"/>
        <v>Monday</v>
      </c>
      <c r="AF1295" s="2">
        <v>0.78292824074074074</v>
      </c>
      <c r="AG1295" s="2">
        <f t="shared" si="187"/>
        <v>0.79166666666666663</v>
      </c>
      <c r="AH1295" t="s">
        <v>27</v>
      </c>
    </row>
    <row r="1296" spans="1:34" x14ac:dyDescent="0.25">
      <c r="A1296">
        <v>1379395</v>
      </c>
      <c r="B1296" t="s">
        <v>20</v>
      </c>
      <c r="C1296" t="s">
        <v>123</v>
      </c>
      <c r="D1296" t="s">
        <v>22</v>
      </c>
      <c r="E1296">
        <v>53212</v>
      </c>
      <c r="F1296" t="s">
        <v>23</v>
      </c>
      <c r="G1296" t="s">
        <v>24</v>
      </c>
      <c r="H1296">
        <v>5542</v>
      </c>
      <c r="I1296" t="s">
        <v>67</v>
      </c>
      <c r="J1296">
        <f>VLOOKUP(I1296,Key!$A$1:$C$72,2,FALSE)</f>
        <v>43.074890000000003</v>
      </c>
      <c r="K1296">
        <f>VLOOKUP(I1296,Key!$A$1:$C$72,3,FALSE)</f>
        <v>-87.882810000000006</v>
      </c>
      <c r="L1296" t="s">
        <v>81</v>
      </c>
      <c r="M1296">
        <f>VLOOKUP(L1296,Key!$A$1:$C$72,2,FALSE)</f>
        <v>43.06033</v>
      </c>
      <c r="N1296">
        <f>VLOOKUP(L1296,Key!$A$1:$C$72,3,FALSE)</f>
        <v>-87.89546</v>
      </c>
      <c r="O1296">
        <v>25</v>
      </c>
      <c r="P1296">
        <v>0</v>
      </c>
      <c r="Q1296">
        <v>3.8</v>
      </c>
      <c r="R1296">
        <v>3.6</v>
      </c>
      <c r="S1296">
        <v>150</v>
      </c>
      <c r="T1296">
        <f t="shared" si="188"/>
        <v>-1</v>
      </c>
      <c r="U1296" s="1">
        <v>42821</v>
      </c>
      <c r="V1296" s="3">
        <f t="shared" si="182"/>
        <v>42795</v>
      </c>
      <c r="W1296" s="4">
        <f t="shared" si="189"/>
        <v>42821</v>
      </c>
      <c r="X1296" s="1" t="str">
        <f t="shared" si="183"/>
        <v>Monday</v>
      </c>
      <c r="Y1296" s="2">
        <v>0.85394675925925922</v>
      </c>
      <c r="Z1296" s="2">
        <f t="shared" si="184"/>
        <v>0.83333333333333326</v>
      </c>
      <c r="AA1296">
        <f>1</f>
        <v>1</v>
      </c>
      <c r="AB1296" s="1">
        <v>42821</v>
      </c>
      <c r="AC1296" s="3">
        <f t="shared" si="185"/>
        <v>42795</v>
      </c>
      <c r="AD1296" s="4">
        <f t="shared" si="190"/>
        <v>42821</v>
      </c>
      <c r="AE1296" s="1" t="str">
        <f t="shared" si="186"/>
        <v>Monday</v>
      </c>
      <c r="AF1296" s="2">
        <v>0.87103009259259256</v>
      </c>
      <c r="AG1296" s="2">
        <f t="shared" si="187"/>
        <v>0.875</v>
      </c>
      <c r="AH1296" t="s">
        <v>27</v>
      </c>
    </row>
    <row r="1297" spans="1:34" x14ac:dyDescent="0.25">
      <c r="A1297">
        <v>1328721</v>
      </c>
      <c r="B1297" t="s">
        <v>20</v>
      </c>
      <c r="C1297" t="s">
        <v>28</v>
      </c>
      <c r="D1297" t="s">
        <v>22</v>
      </c>
      <c r="E1297">
        <v>53207</v>
      </c>
      <c r="F1297" t="s">
        <v>23</v>
      </c>
      <c r="G1297" t="s">
        <v>24</v>
      </c>
      <c r="H1297">
        <v>997</v>
      </c>
      <c r="I1297" t="s">
        <v>38</v>
      </c>
      <c r="J1297">
        <f>VLOOKUP(I1297,Key!$A$1:$C$72,2,FALSE)</f>
        <v>43.004728999999998</v>
      </c>
      <c r="K1297">
        <f>VLOOKUP(I1297,Key!$A$1:$C$72,3,FALSE)</f>
        <v>-87.905463999999995</v>
      </c>
      <c r="L1297" t="s">
        <v>36</v>
      </c>
      <c r="M1297">
        <f>VLOOKUP(L1297,Key!$A$1:$C$72,2,FALSE)</f>
        <v>43.038580000000003</v>
      </c>
      <c r="N1297">
        <f>VLOOKUP(L1297,Key!$A$1:$C$72,3,FALSE)</f>
        <v>-87.90934</v>
      </c>
      <c r="O1297">
        <v>39</v>
      </c>
      <c r="P1297">
        <v>0</v>
      </c>
      <c r="Q1297">
        <v>5.9</v>
      </c>
      <c r="R1297">
        <v>5.6</v>
      </c>
      <c r="S1297">
        <v>234</v>
      </c>
      <c r="T1297">
        <f t="shared" si="188"/>
        <v>-1</v>
      </c>
      <c r="U1297" s="1">
        <v>42822</v>
      </c>
      <c r="V1297" s="3">
        <f t="shared" si="182"/>
        <v>42795</v>
      </c>
      <c r="W1297" s="4">
        <f t="shared" si="189"/>
        <v>42822</v>
      </c>
      <c r="X1297" s="1" t="str">
        <f t="shared" si="183"/>
        <v>Tuesday</v>
      </c>
      <c r="Y1297" s="2">
        <v>0.24299768518518516</v>
      </c>
      <c r="Z1297" s="2">
        <f t="shared" si="184"/>
        <v>0.25</v>
      </c>
      <c r="AA1297">
        <f>1</f>
        <v>1</v>
      </c>
      <c r="AB1297" s="1">
        <v>42822</v>
      </c>
      <c r="AC1297" s="3">
        <f t="shared" si="185"/>
        <v>42795</v>
      </c>
      <c r="AD1297" s="4">
        <f t="shared" si="190"/>
        <v>42822</v>
      </c>
      <c r="AE1297" s="1" t="str">
        <f t="shared" si="186"/>
        <v>Tuesday</v>
      </c>
      <c r="AF1297" s="2">
        <v>0.26972222222222225</v>
      </c>
      <c r="AG1297" s="2">
        <f t="shared" si="187"/>
        <v>0.25</v>
      </c>
      <c r="AH1297" t="s">
        <v>27</v>
      </c>
    </row>
    <row r="1298" spans="1:34" x14ac:dyDescent="0.25">
      <c r="A1298">
        <v>1328721</v>
      </c>
      <c r="B1298" t="s">
        <v>20</v>
      </c>
      <c r="C1298" t="s">
        <v>28</v>
      </c>
      <c r="D1298" t="s">
        <v>22</v>
      </c>
      <c r="E1298">
        <v>53207</v>
      </c>
      <c r="F1298" t="s">
        <v>23</v>
      </c>
      <c r="G1298" t="s">
        <v>24</v>
      </c>
      <c r="H1298">
        <v>997</v>
      </c>
      <c r="I1298" t="s">
        <v>36</v>
      </c>
      <c r="J1298">
        <f>VLOOKUP(I1298,Key!$A$1:$C$72,2,FALSE)</f>
        <v>43.038580000000003</v>
      </c>
      <c r="K1298">
        <f>VLOOKUP(I1298,Key!$A$1:$C$72,3,FALSE)</f>
        <v>-87.90934</v>
      </c>
      <c r="L1298" t="s">
        <v>82</v>
      </c>
      <c r="M1298">
        <f>VLOOKUP(L1298,Key!$A$1:$C$72,2,FALSE)</f>
        <v>43.026229999999998</v>
      </c>
      <c r="N1298">
        <f>VLOOKUP(L1298,Key!$A$1:$C$72,3,FALSE)</f>
        <v>-87.912809999999993</v>
      </c>
      <c r="O1298">
        <v>8</v>
      </c>
      <c r="P1298">
        <v>0</v>
      </c>
      <c r="Q1298">
        <v>1.2</v>
      </c>
      <c r="R1298">
        <v>1.1000000000000001</v>
      </c>
      <c r="S1298">
        <v>48</v>
      </c>
      <c r="T1298">
        <f t="shared" si="188"/>
        <v>-1</v>
      </c>
      <c r="U1298" s="1">
        <v>42822</v>
      </c>
      <c r="V1298" s="3">
        <f t="shared" si="182"/>
        <v>42795</v>
      </c>
      <c r="W1298" s="4">
        <f t="shared" si="189"/>
        <v>42822</v>
      </c>
      <c r="X1298" s="1" t="str">
        <f t="shared" si="183"/>
        <v>Tuesday</v>
      </c>
      <c r="Y1298" s="2">
        <v>0.3482986111111111</v>
      </c>
      <c r="Z1298" s="2">
        <f t="shared" si="184"/>
        <v>0.33333333333333331</v>
      </c>
      <c r="AA1298">
        <f>1</f>
        <v>1</v>
      </c>
      <c r="AB1298" s="1">
        <v>42822</v>
      </c>
      <c r="AC1298" s="3">
        <f t="shared" si="185"/>
        <v>42795</v>
      </c>
      <c r="AD1298" s="4">
        <f t="shared" si="190"/>
        <v>42822</v>
      </c>
      <c r="AE1298" s="1" t="str">
        <f t="shared" si="186"/>
        <v>Tuesday</v>
      </c>
      <c r="AF1298" s="2">
        <v>0.35348379629629628</v>
      </c>
      <c r="AG1298" s="2">
        <f t="shared" si="187"/>
        <v>0.33333333333333331</v>
      </c>
      <c r="AH1298" t="s">
        <v>27</v>
      </c>
    </row>
    <row r="1299" spans="1:34" x14ac:dyDescent="0.25">
      <c r="A1299">
        <v>1477939</v>
      </c>
      <c r="B1299" t="s">
        <v>20</v>
      </c>
      <c r="C1299" t="s">
        <v>126</v>
      </c>
      <c r="D1299" t="s">
        <v>22</v>
      </c>
      <c r="E1299">
        <v>53010</v>
      </c>
      <c r="F1299" t="s">
        <v>23</v>
      </c>
      <c r="G1299" t="s">
        <v>24</v>
      </c>
      <c r="H1299">
        <v>952</v>
      </c>
      <c r="I1299" t="s">
        <v>66</v>
      </c>
      <c r="J1299">
        <f>VLOOKUP(I1299,Key!$A$1:$C$72,2,FALSE)</f>
        <v>43.060155999999999</v>
      </c>
      <c r="K1299">
        <f>VLOOKUP(I1299,Key!$A$1:$C$72,3,FALSE)</f>
        <v>-87.881258000000003</v>
      </c>
      <c r="L1299" t="s">
        <v>87</v>
      </c>
      <c r="M1299">
        <f>VLOOKUP(L1299,Key!$A$1:$C$72,2,FALSE)</f>
        <v>43.077359999999999</v>
      </c>
      <c r="N1299">
        <f>VLOOKUP(L1299,Key!$A$1:$C$72,3,FALSE)</f>
        <v>-87.880769999999998</v>
      </c>
      <c r="O1299">
        <v>45</v>
      </c>
      <c r="P1299">
        <v>0</v>
      </c>
      <c r="Q1299">
        <v>6.8</v>
      </c>
      <c r="R1299">
        <v>6.4</v>
      </c>
      <c r="S1299">
        <v>270</v>
      </c>
      <c r="T1299">
        <f t="shared" si="188"/>
        <v>-1</v>
      </c>
      <c r="U1299" s="1">
        <v>42822</v>
      </c>
      <c r="V1299" s="3">
        <f t="shared" si="182"/>
        <v>42795</v>
      </c>
      <c r="W1299" s="4">
        <f t="shared" si="189"/>
        <v>42822</v>
      </c>
      <c r="X1299" s="1" t="str">
        <f t="shared" si="183"/>
        <v>Tuesday</v>
      </c>
      <c r="Y1299" s="2">
        <v>0.41587962962962965</v>
      </c>
      <c r="Z1299" s="2">
        <f t="shared" si="184"/>
        <v>0.41666666666666663</v>
      </c>
      <c r="AA1299">
        <f>1</f>
        <v>1</v>
      </c>
      <c r="AB1299" s="1">
        <v>42822</v>
      </c>
      <c r="AC1299" s="3">
        <f t="shared" si="185"/>
        <v>42795</v>
      </c>
      <c r="AD1299" s="4">
        <f t="shared" si="190"/>
        <v>42822</v>
      </c>
      <c r="AE1299" s="1" t="str">
        <f t="shared" si="186"/>
        <v>Tuesday</v>
      </c>
      <c r="AF1299" s="2">
        <v>0.44673611111111106</v>
      </c>
      <c r="AG1299" s="2">
        <f t="shared" si="187"/>
        <v>0.45833333333333331</v>
      </c>
      <c r="AH1299" t="s">
        <v>27</v>
      </c>
    </row>
    <row r="1300" spans="1:34" x14ac:dyDescent="0.25">
      <c r="A1300">
        <v>1360389</v>
      </c>
      <c r="B1300" t="s">
        <v>20</v>
      </c>
      <c r="C1300" t="s">
        <v>110</v>
      </c>
      <c r="D1300" t="s">
        <v>22</v>
      </c>
      <c r="E1300">
        <v>53142</v>
      </c>
      <c r="F1300" t="s">
        <v>23</v>
      </c>
      <c r="G1300" t="s">
        <v>24</v>
      </c>
      <c r="H1300">
        <v>976</v>
      </c>
      <c r="I1300" t="s">
        <v>62</v>
      </c>
      <c r="J1300">
        <f>VLOOKUP(I1300,Key!$A$1:$C$72,2,FALSE)</f>
        <v>43.058010000000003</v>
      </c>
      <c r="K1300">
        <f>VLOOKUP(I1300,Key!$A$1:$C$72,3,FALSE)</f>
        <v>-87.877300000000005</v>
      </c>
      <c r="L1300" t="s">
        <v>63</v>
      </c>
      <c r="M1300">
        <f>VLOOKUP(L1300,Key!$A$1:$C$72,2,FALSE)</f>
        <v>43.078530000000001</v>
      </c>
      <c r="N1300">
        <f>VLOOKUP(L1300,Key!$A$1:$C$72,3,FALSE)</f>
        <v>-87.882620000000003</v>
      </c>
      <c r="O1300">
        <v>26</v>
      </c>
      <c r="P1300">
        <v>0</v>
      </c>
      <c r="Q1300">
        <v>3.9</v>
      </c>
      <c r="R1300">
        <v>3.7</v>
      </c>
      <c r="S1300">
        <v>156</v>
      </c>
      <c r="T1300">
        <f t="shared" si="188"/>
        <v>-1</v>
      </c>
      <c r="U1300" s="1">
        <v>42822</v>
      </c>
      <c r="V1300" s="3">
        <f t="shared" si="182"/>
        <v>42795</v>
      </c>
      <c r="W1300" s="4">
        <f t="shared" si="189"/>
        <v>42822</v>
      </c>
      <c r="X1300" s="1" t="str">
        <f t="shared" si="183"/>
        <v>Tuesday</v>
      </c>
      <c r="Y1300" s="2">
        <v>0.60062499999999996</v>
      </c>
      <c r="Z1300" s="2">
        <f t="shared" si="184"/>
        <v>0.58333333333333326</v>
      </c>
      <c r="AA1300">
        <f>1</f>
        <v>1</v>
      </c>
      <c r="AB1300" s="1">
        <v>42822</v>
      </c>
      <c r="AC1300" s="3">
        <f t="shared" si="185"/>
        <v>42795</v>
      </c>
      <c r="AD1300" s="4">
        <f t="shared" si="190"/>
        <v>42822</v>
      </c>
      <c r="AE1300" s="1" t="str">
        <f t="shared" si="186"/>
        <v>Tuesday</v>
      </c>
      <c r="AF1300" s="2">
        <v>0.61866898148148153</v>
      </c>
      <c r="AG1300" s="2">
        <f t="shared" si="187"/>
        <v>0.625</v>
      </c>
      <c r="AH1300" t="s">
        <v>27</v>
      </c>
    </row>
    <row r="1301" spans="1:34" x14ac:dyDescent="0.25">
      <c r="A1301">
        <v>1437939</v>
      </c>
      <c r="B1301" t="s">
        <v>20</v>
      </c>
      <c r="C1301" t="s">
        <v>28</v>
      </c>
      <c r="D1301" t="s">
        <v>22</v>
      </c>
      <c r="E1301">
        <v>53211</v>
      </c>
      <c r="F1301" t="s">
        <v>23</v>
      </c>
      <c r="G1301" t="s">
        <v>24</v>
      </c>
      <c r="H1301">
        <v>5481</v>
      </c>
      <c r="I1301" t="s">
        <v>77</v>
      </c>
      <c r="J1301">
        <f>VLOOKUP(I1301,Key!$A$1:$C$72,2,FALSE)</f>
        <v>43.074655999999997</v>
      </c>
      <c r="K1301">
        <f>VLOOKUP(I1301,Key!$A$1:$C$72,3,FALSE)</f>
        <v>-87.889011999999994</v>
      </c>
      <c r="L1301" t="s">
        <v>77</v>
      </c>
      <c r="M1301">
        <f>VLOOKUP(L1301,Key!$A$1:$C$72,2,FALSE)</f>
        <v>43.074655999999997</v>
      </c>
      <c r="N1301">
        <f>VLOOKUP(L1301,Key!$A$1:$C$72,3,FALSE)</f>
        <v>-87.889011999999994</v>
      </c>
      <c r="O1301">
        <v>28</v>
      </c>
      <c r="P1301">
        <v>0</v>
      </c>
      <c r="Q1301">
        <v>4.2</v>
      </c>
      <c r="R1301">
        <v>4</v>
      </c>
      <c r="S1301">
        <v>168</v>
      </c>
      <c r="T1301">
        <f t="shared" si="188"/>
        <v>-1</v>
      </c>
      <c r="U1301" s="1">
        <v>42822</v>
      </c>
      <c r="V1301" s="3">
        <f t="shared" si="182"/>
        <v>42795</v>
      </c>
      <c r="W1301" s="4">
        <f t="shared" si="189"/>
        <v>42822</v>
      </c>
      <c r="X1301" s="1" t="str">
        <f t="shared" si="183"/>
        <v>Tuesday</v>
      </c>
      <c r="Y1301" s="2">
        <v>0.71005787037037038</v>
      </c>
      <c r="Z1301" s="2">
        <f t="shared" si="184"/>
        <v>0.70833333333333326</v>
      </c>
      <c r="AA1301">
        <f>1</f>
        <v>1</v>
      </c>
      <c r="AB1301" s="1">
        <v>42822</v>
      </c>
      <c r="AC1301" s="3">
        <f t="shared" si="185"/>
        <v>42795</v>
      </c>
      <c r="AD1301" s="4">
        <f t="shared" si="190"/>
        <v>42822</v>
      </c>
      <c r="AE1301" s="1" t="str">
        <f t="shared" si="186"/>
        <v>Tuesday</v>
      </c>
      <c r="AF1301" s="2">
        <v>0.72978009259259258</v>
      </c>
      <c r="AG1301" s="2">
        <f t="shared" si="187"/>
        <v>0.75</v>
      </c>
      <c r="AH1301" t="s">
        <v>35</v>
      </c>
    </row>
    <row r="1302" spans="1:34" x14ac:dyDescent="0.25">
      <c r="A1302">
        <v>1276651</v>
      </c>
      <c r="B1302" t="s">
        <v>20</v>
      </c>
      <c r="C1302" t="s">
        <v>28</v>
      </c>
      <c r="D1302" t="s">
        <v>22</v>
      </c>
      <c r="E1302">
        <v>53211</v>
      </c>
      <c r="F1302" t="s">
        <v>23</v>
      </c>
      <c r="G1302" t="s">
        <v>24</v>
      </c>
      <c r="H1302">
        <v>19</v>
      </c>
      <c r="I1302" t="s">
        <v>48</v>
      </c>
      <c r="J1302">
        <f>VLOOKUP(I1302,Key!$A$1:$C$72,2,FALSE)</f>
        <v>43.05097</v>
      </c>
      <c r="K1302">
        <f>VLOOKUP(I1302,Key!$A$1:$C$72,3,FALSE)</f>
        <v>-87.906440000000003</v>
      </c>
      <c r="L1302" t="s">
        <v>87</v>
      </c>
      <c r="M1302">
        <f>VLOOKUP(L1302,Key!$A$1:$C$72,2,FALSE)</f>
        <v>43.077359999999999</v>
      </c>
      <c r="N1302">
        <f>VLOOKUP(L1302,Key!$A$1:$C$72,3,FALSE)</f>
        <v>-87.880769999999998</v>
      </c>
      <c r="O1302">
        <v>23</v>
      </c>
      <c r="P1302">
        <v>0</v>
      </c>
      <c r="Q1302">
        <v>3.5</v>
      </c>
      <c r="R1302">
        <v>3.3</v>
      </c>
      <c r="S1302">
        <v>138</v>
      </c>
      <c r="T1302">
        <f t="shared" si="188"/>
        <v>-1</v>
      </c>
      <c r="U1302" s="1">
        <v>42822</v>
      </c>
      <c r="V1302" s="3">
        <f t="shared" si="182"/>
        <v>42795</v>
      </c>
      <c r="W1302" s="4">
        <f t="shared" si="189"/>
        <v>42822</v>
      </c>
      <c r="X1302" s="1" t="str">
        <f t="shared" si="183"/>
        <v>Tuesday</v>
      </c>
      <c r="Y1302" s="2">
        <v>0.73479166666666673</v>
      </c>
      <c r="Z1302" s="2">
        <f t="shared" si="184"/>
        <v>0.75</v>
      </c>
      <c r="AA1302">
        <f>1</f>
        <v>1</v>
      </c>
      <c r="AB1302" s="1">
        <v>42822</v>
      </c>
      <c r="AC1302" s="3">
        <f t="shared" si="185"/>
        <v>42795</v>
      </c>
      <c r="AD1302" s="4">
        <f t="shared" si="190"/>
        <v>42822</v>
      </c>
      <c r="AE1302" s="1" t="str">
        <f t="shared" si="186"/>
        <v>Tuesday</v>
      </c>
      <c r="AF1302" s="2">
        <v>0.75108796296296287</v>
      </c>
      <c r="AG1302" s="2">
        <f t="shared" si="187"/>
        <v>0.75</v>
      </c>
      <c r="AH1302" t="s">
        <v>27</v>
      </c>
    </row>
    <row r="1303" spans="1:34" x14ac:dyDescent="0.25">
      <c r="A1303">
        <v>1369145</v>
      </c>
      <c r="B1303" t="s">
        <v>20</v>
      </c>
      <c r="C1303" t="s">
        <v>28</v>
      </c>
      <c r="D1303" t="s">
        <v>22</v>
      </c>
      <c r="E1303">
        <v>53211</v>
      </c>
      <c r="F1303" t="s">
        <v>23</v>
      </c>
      <c r="G1303" t="s">
        <v>24</v>
      </c>
      <c r="H1303">
        <v>5469</v>
      </c>
      <c r="I1303" t="s">
        <v>60</v>
      </c>
      <c r="J1303">
        <f>VLOOKUP(I1303,Key!$A$1:$C$72,2,FALSE)</f>
        <v>43.066893999999998</v>
      </c>
      <c r="K1303">
        <f>VLOOKUP(I1303,Key!$A$1:$C$72,3,FALSE)</f>
        <v>-87.877936000000005</v>
      </c>
      <c r="L1303" t="s">
        <v>78</v>
      </c>
      <c r="M1303">
        <f>VLOOKUP(L1303,Key!$A$1:$C$72,2,FALSE)</f>
        <v>43.060250000000003</v>
      </c>
      <c r="N1303">
        <f>VLOOKUP(L1303,Key!$A$1:$C$72,3,FALSE)</f>
        <v>-87.892169999999993</v>
      </c>
      <c r="O1303">
        <v>8</v>
      </c>
      <c r="P1303">
        <v>0</v>
      </c>
      <c r="Q1303">
        <v>1.2</v>
      </c>
      <c r="R1303">
        <v>1.1000000000000001</v>
      </c>
      <c r="S1303">
        <v>48</v>
      </c>
      <c r="T1303">
        <f t="shared" si="188"/>
        <v>-1</v>
      </c>
      <c r="U1303" s="1">
        <v>42822</v>
      </c>
      <c r="V1303" s="3">
        <f t="shared" si="182"/>
        <v>42795</v>
      </c>
      <c r="W1303" s="4">
        <f t="shared" si="189"/>
        <v>42822</v>
      </c>
      <c r="X1303" s="1" t="str">
        <f t="shared" si="183"/>
        <v>Tuesday</v>
      </c>
      <c r="Y1303" s="2">
        <v>0.74946759259259255</v>
      </c>
      <c r="Z1303" s="2">
        <f t="shared" si="184"/>
        <v>0.75</v>
      </c>
      <c r="AA1303">
        <f>1</f>
        <v>1</v>
      </c>
      <c r="AB1303" s="1">
        <v>42822</v>
      </c>
      <c r="AC1303" s="3">
        <f t="shared" si="185"/>
        <v>42795</v>
      </c>
      <c r="AD1303" s="4">
        <f t="shared" si="190"/>
        <v>42822</v>
      </c>
      <c r="AE1303" s="1" t="str">
        <f t="shared" si="186"/>
        <v>Tuesday</v>
      </c>
      <c r="AF1303" s="2">
        <v>0.75518518518518529</v>
      </c>
      <c r="AG1303" s="2">
        <f t="shared" si="187"/>
        <v>0.75</v>
      </c>
      <c r="AH1303" t="s">
        <v>27</v>
      </c>
    </row>
    <row r="1304" spans="1:34" x14ac:dyDescent="0.25">
      <c r="A1304">
        <v>1417084</v>
      </c>
      <c r="B1304" t="s">
        <v>20</v>
      </c>
      <c r="C1304" t="s">
        <v>125</v>
      </c>
      <c r="D1304" t="s">
        <v>22</v>
      </c>
      <c r="E1304">
        <v>53188</v>
      </c>
      <c r="F1304" t="s">
        <v>23</v>
      </c>
      <c r="G1304" t="s">
        <v>24</v>
      </c>
      <c r="H1304">
        <v>32</v>
      </c>
      <c r="I1304" t="s">
        <v>67</v>
      </c>
      <c r="J1304">
        <f>VLOOKUP(I1304,Key!$A$1:$C$72,2,FALSE)</f>
        <v>43.074890000000003</v>
      </c>
      <c r="K1304">
        <f>VLOOKUP(I1304,Key!$A$1:$C$72,3,FALSE)</f>
        <v>-87.882810000000006</v>
      </c>
      <c r="L1304" t="s">
        <v>92</v>
      </c>
      <c r="M1304">
        <f>VLOOKUP(L1304,Key!$A$1:$C$72,2,FALSE)</f>
        <v>43.069021999999997</v>
      </c>
      <c r="N1304">
        <f>VLOOKUP(L1304,Key!$A$1:$C$72,3,FALSE)</f>
        <v>-87.887940999999998</v>
      </c>
      <c r="O1304">
        <v>3</v>
      </c>
      <c r="P1304">
        <v>0</v>
      </c>
      <c r="Q1304">
        <v>0.5</v>
      </c>
      <c r="R1304">
        <v>0.4</v>
      </c>
      <c r="S1304">
        <v>18</v>
      </c>
      <c r="T1304">
        <f t="shared" si="188"/>
        <v>-1</v>
      </c>
      <c r="U1304" s="1">
        <v>42822</v>
      </c>
      <c r="V1304" s="3">
        <f t="shared" si="182"/>
        <v>42795</v>
      </c>
      <c r="W1304" s="4">
        <f t="shared" si="189"/>
        <v>42822</v>
      </c>
      <c r="X1304" s="1" t="str">
        <f t="shared" si="183"/>
        <v>Tuesday</v>
      </c>
      <c r="Y1304" s="2">
        <v>0.75427083333333333</v>
      </c>
      <c r="Z1304" s="2">
        <f t="shared" si="184"/>
        <v>0.75</v>
      </c>
      <c r="AA1304">
        <f>1</f>
        <v>1</v>
      </c>
      <c r="AB1304" s="1">
        <v>42822</v>
      </c>
      <c r="AC1304" s="3">
        <f t="shared" si="185"/>
        <v>42795</v>
      </c>
      <c r="AD1304" s="4">
        <f t="shared" si="190"/>
        <v>42822</v>
      </c>
      <c r="AE1304" s="1" t="str">
        <f t="shared" si="186"/>
        <v>Tuesday</v>
      </c>
      <c r="AF1304" s="2">
        <v>0.75690972222222219</v>
      </c>
      <c r="AG1304" s="2">
        <f t="shared" si="187"/>
        <v>0.75</v>
      </c>
      <c r="AH1304" t="s">
        <v>27</v>
      </c>
    </row>
    <row r="1305" spans="1:34" x14ac:dyDescent="0.25">
      <c r="A1305">
        <v>1400126</v>
      </c>
      <c r="B1305" t="s">
        <v>20</v>
      </c>
      <c r="C1305" t="s">
        <v>28</v>
      </c>
      <c r="D1305" t="s">
        <v>22</v>
      </c>
      <c r="E1305">
        <v>53211</v>
      </c>
      <c r="F1305" t="s">
        <v>23</v>
      </c>
      <c r="G1305" t="s">
        <v>24</v>
      </c>
      <c r="H1305">
        <v>242</v>
      </c>
      <c r="I1305" t="s">
        <v>60</v>
      </c>
      <c r="J1305">
        <f>VLOOKUP(I1305,Key!$A$1:$C$72,2,FALSE)</f>
        <v>43.066893999999998</v>
      </c>
      <c r="K1305">
        <f>VLOOKUP(I1305,Key!$A$1:$C$72,3,FALSE)</f>
        <v>-87.877936000000005</v>
      </c>
      <c r="L1305" t="s">
        <v>81</v>
      </c>
      <c r="M1305">
        <f>VLOOKUP(L1305,Key!$A$1:$C$72,2,FALSE)</f>
        <v>43.06033</v>
      </c>
      <c r="N1305">
        <f>VLOOKUP(L1305,Key!$A$1:$C$72,3,FALSE)</f>
        <v>-87.89546</v>
      </c>
      <c r="O1305">
        <v>9</v>
      </c>
      <c r="P1305">
        <v>0</v>
      </c>
      <c r="Q1305">
        <v>1.4</v>
      </c>
      <c r="R1305">
        <v>1.3</v>
      </c>
      <c r="S1305">
        <v>54</v>
      </c>
      <c r="T1305">
        <f t="shared" si="188"/>
        <v>-1</v>
      </c>
      <c r="U1305" s="1">
        <v>42822</v>
      </c>
      <c r="V1305" s="3">
        <f t="shared" si="182"/>
        <v>42795</v>
      </c>
      <c r="W1305" s="4">
        <f t="shared" si="189"/>
        <v>42822</v>
      </c>
      <c r="X1305" s="1" t="str">
        <f t="shared" si="183"/>
        <v>Tuesday</v>
      </c>
      <c r="Y1305" s="2">
        <v>0.76069444444444445</v>
      </c>
      <c r="Z1305" s="2">
        <f t="shared" si="184"/>
        <v>0.75</v>
      </c>
      <c r="AA1305">
        <f>1</f>
        <v>1</v>
      </c>
      <c r="AB1305" s="1">
        <v>42822</v>
      </c>
      <c r="AC1305" s="3">
        <f t="shared" si="185"/>
        <v>42795</v>
      </c>
      <c r="AD1305" s="4">
        <f t="shared" si="190"/>
        <v>42822</v>
      </c>
      <c r="AE1305" s="1" t="str">
        <f t="shared" si="186"/>
        <v>Tuesday</v>
      </c>
      <c r="AF1305" s="2">
        <v>0.76700231481481485</v>
      </c>
      <c r="AG1305" s="2">
        <f t="shared" si="187"/>
        <v>0.75</v>
      </c>
      <c r="AH1305" t="s">
        <v>27</v>
      </c>
    </row>
    <row r="1306" spans="1:34" x14ac:dyDescent="0.25">
      <c r="A1306">
        <v>1400126</v>
      </c>
      <c r="B1306" t="s">
        <v>20</v>
      </c>
      <c r="C1306" t="s">
        <v>28</v>
      </c>
      <c r="D1306" t="s">
        <v>22</v>
      </c>
      <c r="E1306">
        <v>53211</v>
      </c>
      <c r="F1306" t="s">
        <v>23</v>
      </c>
      <c r="G1306" t="s">
        <v>24</v>
      </c>
      <c r="H1306">
        <v>242</v>
      </c>
      <c r="I1306" t="s">
        <v>81</v>
      </c>
      <c r="J1306">
        <f>VLOOKUP(I1306,Key!$A$1:$C$72,2,FALSE)</f>
        <v>43.06033</v>
      </c>
      <c r="K1306">
        <f>VLOOKUP(I1306,Key!$A$1:$C$72,3,FALSE)</f>
        <v>-87.89546</v>
      </c>
      <c r="L1306" t="s">
        <v>60</v>
      </c>
      <c r="M1306">
        <f>VLOOKUP(L1306,Key!$A$1:$C$72,2,FALSE)</f>
        <v>43.066893999999998</v>
      </c>
      <c r="N1306">
        <f>VLOOKUP(L1306,Key!$A$1:$C$72,3,FALSE)</f>
        <v>-87.877936000000005</v>
      </c>
      <c r="O1306">
        <v>11</v>
      </c>
      <c r="P1306">
        <v>0</v>
      </c>
      <c r="Q1306">
        <v>1.7</v>
      </c>
      <c r="R1306">
        <v>1.6</v>
      </c>
      <c r="S1306">
        <v>66</v>
      </c>
      <c r="T1306">
        <f t="shared" si="188"/>
        <v>-1</v>
      </c>
      <c r="U1306" s="1">
        <v>42822</v>
      </c>
      <c r="V1306" s="3">
        <f t="shared" si="182"/>
        <v>42795</v>
      </c>
      <c r="W1306" s="4">
        <f t="shared" si="189"/>
        <v>42822</v>
      </c>
      <c r="X1306" s="1" t="str">
        <f t="shared" si="183"/>
        <v>Tuesday</v>
      </c>
      <c r="Y1306" s="2">
        <v>0.93605324074074081</v>
      </c>
      <c r="Z1306" s="2">
        <f t="shared" si="184"/>
        <v>0.91666666666666663</v>
      </c>
      <c r="AA1306">
        <f>1</f>
        <v>1</v>
      </c>
      <c r="AB1306" s="1">
        <v>42822</v>
      </c>
      <c r="AC1306" s="3">
        <f t="shared" si="185"/>
        <v>42795</v>
      </c>
      <c r="AD1306" s="4">
        <f t="shared" si="190"/>
        <v>42822</v>
      </c>
      <c r="AE1306" s="1" t="str">
        <f t="shared" si="186"/>
        <v>Tuesday</v>
      </c>
      <c r="AF1306" s="2">
        <v>0.94319444444444445</v>
      </c>
      <c r="AG1306" s="2">
        <f t="shared" si="187"/>
        <v>0.95833333333333326</v>
      </c>
      <c r="AH1306" t="s">
        <v>27</v>
      </c>
    </row>
    <row r="1307" spans="1:34" x14ac:dyDescent="0.25">
      <c r="A1307">
        <v>915465</v>
      </c>
      <c r="B1307" t="s">
        <v>20</v>
      </c>
      <c r="C1307" t="s">
        <v>28</v>
      </c>
      <c r="D1307" t="s">
        <v>22</v>
      </c>
      <c r="E1307">
        <v>53202</v>
      </c>
      <c r="F1307" t="s">
        <v>23</v>
      </c>
      <c r="G1307" t="s">
        <v>24</v>
      </c>
      <c r="H1307">
        <v>5419</v>
      </c>
      <c r="I1307" t="s">
        <v>70</v>
      </c>
      <c r="J1307">
        <f>VLOOKUP(I1307,Key!$A$1:$C$72,2,FALSE)</f>
        <v>43.053040000000003</v>
      </c>
      <c r="K1307">
        <f>VLOOKUP(I1307,Key!$A$1:$C$72,3,FALSE)</f>
        <v>-87.897660000000002</v>
      </c>
      <c r="L1307" t="s">
        <v>43</v>
      </c>
      <c r="M1307">
        <f>VLOOKUP(L1307,Key!$A$1:$C$72,2,FALSE)</f>
        <v>43.03886</v>
      </c>
      <c r="N1307">
        <f>VLOOKUP(L1307,Key!$A$1:$C$72,3,FALSE)</f>
        <v>-87.902720000000002</v>
      </c>
      <c r="O1307">
        <v>9</v>
      </c>
      <c r="P1307">
        <v>0</v>
      </c>
      <c r="Q1307">
        <v>1.4</v>
      </c>
      <c r="R1307">
        <v>1.3</v>
      </c>
      <c r="S1307">
        <v>54</v>
      </c>
      <c r="T1307">
        <f t="shared" si="188"/>
        <v>-1</v>
      </c>
      <c r="U1307" s="1">
        <v>42823</v>
      </c>
      <c r="V1307" s="3">
        <f t="shared" si="182"/>
        <v>42795</v>
      </c>
      <c r="W1307" s="4">
        <f t="shared" si="189"/>
        <v>42823</v>
      </c>
      <c r="X1307" s="1" t="str">
        <f t="shared" si="183"/>
        <v>Wednesday</v>
      </c>
      <c r="Y1307" s="2">
        <v>0.36799768518518516</v>
      </c>
      <c r="Z1307" s="2">
        <f t="shared" si="184"/>
        <v>0.375</v>
      </c>
      <c r="AA1307">
        <f>1</f>
        <v>1</v>
      </c>
      <c r="AB1307" s="1">
        <v>42823</v>
      </c>
      <c r="AC1307" s="3">
        <f t="shared" si="185"/>
        <v>42795</v>
      </c>
      <c r="AD1307" s="4">
        <f t="shared" si="190"/>
        <v>42823</v>
      </c>
      <c r="AE1307" s="1" t="str">
        <f t="shared" si="186"/>
        <v>Wednesday</v>
      </c>
      <c r="AF1307" s="2">
        <v>0.37369212962962961</v>
      </c>
      <c r="AG1307" s="2">
        <f t="shared" si="187"/>
        <v>0.375</v>
      </c>
      <c r="AH1307" t="s">
        <v>27</v>
      </c>
    </row>
    <row r="1308" spans="1:34" x14ac:dyDescent="0.25">
      <c r="A1308">
        <v>1088320</v>
      </c>
      <c r="B1308" t="s">
        <v>20</v>
      </c>
      <c r="C1308" t="s">
        <v>95</v>
      </c>
      <c r="D1308" t="s">
        <v>22</v>
      </c>
      <c r="E1308">
        <v>53202</v>
      </c>
      <c r="F1308" t="s">
        <v>23</v>
      </c>
      <c r="G1308" t="s">
        <v>24</v>
      </c>
      <c r="H1308">
        <v>5478</v>
      </c>
      <c r="I1308" t="s">
        <v>69</v>
      </c>
      <c r="J1308">
        <f>VLOOKUP(I1308,Key!$A$1:$C$72,2,FALSE)</f>
        <v>43.048200000000001</v>
      </c>
      <c r="K1308">
        <f>VLOOKUP(I1308,Key!$A$1:$C$72,3,FALSE)</f>
        <v>-87.900859999999994</v>
      </c>
      <c r="L1308" t="s">
        <v>43</v>
      </c>
      <c r="M1308">
        <f>VLOOKUP(L1308,Key!$A$1:$C$72,2,FALSE)</f>
        <v>43.03886</v>
      </c>
      <c r="N1308">
        <f>VLOOKUP(L1308,Key!$A$1:$C$72,3,FALSE)</f>
        <v>-87.902720000000002</v>
      </c>
      <c r="O1308">
        <v>7</v>
      </c>
      <c r="P1308">
        <v>0</v>
      </c>
      <c r="Q1308">
        <v>1.1000000000000001</v>
      </c>
      <c r="R1308">
        <v>1</v>
      </c>
      <c r="S1308">
        <v>42</v>
      </c>
      <c r="T1308">
        <f t="shared" si="188"/>
        <v>-1</v>
      </c>
      <c r="U1308" s="1">
        <v>42823</v>
      </c>
      <c r="V1308" s="3">
        <f t="shared" si="182"/>
        <v>42795</v>
      </c>
      <c r="W1308" s="4">
        <f t="shared" si="189"/>
        <v>42823</v>
      </c>
      <c r="X1308" s="1" t="str">
        <f t="shared" si="183"/>
        <v>Wednesday</v>
      </c>
      <c r="Y1308" s="2">
        <v>0.3743055555555555</v>
      </c>
      <c r="Z1308" s="2">
        <f t="shared" si="184"/>
        <v>0.375</v>
      </c>
      <c r="AA1308">
        <f>1</f>
        <v>1</v>
      </c>
      <c r="AB1308" s="1">
        <v>42823</v>
      </c>
      <c r="AC1308" s="3">
        <f t="shared" si="185"/>
        <v>42795</v>
      </c>
      <c r="AD1308" s="4">
        <f t="shared" si="190"/>
        <v>42823</v>
      </c>
      <c r="AE1308" s="1" t="str">
        <f t="shared" si="186"/>
        <v>Wednesday</v>
      </c>
      <c r="AF1308" s="2">
        <v>0.37922453703703707</v>
      </c>
      <c r="AG1308" s="2">
        <f t="shared" si="187"/>
        <v>0.375</v>
      </c>
      <c r="AH1308" t="s">
        <v>27</v>
      </c>
    </row>
    <row r="1309" spans="1:34" x14ac:dyDescent="0.25">
      <c r="A1309">
        <v>1391757</v>
      </c>
      <c r="B1309" t="s">
        <v>20</v>
      </c>
      <c r="C1309" t="s">
        <v>28</v>
      </c>
      <c r="D1309" t="s">
        <v>22</v>
      </c>
      <c r="E1309">
        <v>53211</v>
      </c>
      <c r="F1309" t="s">
        <v>23</v>
      </c>
      <c r="G1309" t="s">
        <v>24</v>
      </c>
      <c r="H1309">
        <v>5534</v>
      </c>
      <c r="I1309" t="s">
        <v>43</v>
      </c>
      <c r="J1309">
        <f>VLOOKUP(I1309,Key!$A$1:$C$72,2,FALSE)</f>
        <v>43.03886</v>
      </c>
      <c r="K1309">
        <f>VLOOKUP(I1309,Key!$A$1:$C$72,3,FALSE)</f>
        <v>-87.902720000000002</v>
      </c>
      <c r="L1309" t="s">
        <v>40</v>
      </c>
      <c r="M1309">
        <f>VLOOKUP(L1309,Key!$A$1:$C$72,2,FALSE)</f>
        <v>43.031480000000002</v>
      </c>
      <c r="N1309">
        <f>VLOOKUP(L1309,Key!$A$1:$C$72,3,FALSE)</f>
        <v>-87.908169999999998</v>
      </c>
      <c r="O1309">
        <v>22</v>
      </c>
      <c r="P1309">
        <v>0</v>
      </c>
      <c r="Q1309">
        <v>3.3</v>
      </c>
      <c r="R1309">
        <v>3.1</v>
      </c>
      <c r="S1309">
        <v>132</v>
      </c>
      <c r="T1309">
        <f t="shared" si="188"/>
        <v>-1</v>
      </c>
      <c r="U1309" s="1">
        <v>42823</v>
      </c>
      <c r="V1309" s="3">
        <f t="shared" si="182"/>
        <v>42795</v>
      </c>
      <c r="W1309" s="4">
        <f t="shared" si="189"/>
        <v>42823</v>
      </c>
      <c r="X1309" s="1" t="str">
        <f t="shared" si="183"/>
        <v>Wednesday</v>
      </c>
      <c r="Y1309" s="2">
        <v>0.69578703703703704</v>
      </c>
      <c r="Z1309" s="2">
        <f t="shared" si="184"/>
        <v>0.70833333333333326</v>
      </c>
      <c r="AA1309">
        <f>1</f>
        <v>1</v>
      </c>
      <c r="AB1309" s="1">
        <v>42823</v>
      </c>
      <c r="AC1309" s="3">
        <f t="shared" si="185"/>
        <v>42795</v>
      </c>
      <c r="AD1309" s="4">
        <f t="shared" si="190"/>
        <v>42823</v>
      </c>
      <c r="AE1309" s="1" t="str">
        <f t="shared" si="186"/>
        <v>Wednesday</v>
      </c>
      <c r="AF1309" s="2">
        <v>0.7109375</v>
      </c>
      <c r="AG1309" s="2">
        <f t="shared" si="187"/>
        <v>0.70833333333333326</v>
      </c>
      <c r="AH1309" t="s">
        <v>27</v>
      </c>
    </row>
    <row r="1310" spans="1:34" x14ac:dyDescent="0.25">
      <c r="A1310">
        <v>1400126</v>
      </c>
      <c r="B1310" t="s">
        <v>20</v>
      </c>
      <c r="C1310" t="s">
        <v>28</v>
      </c>
      <c r="D1310" t="s">
        <v>22</v>
      </c>
      <c r="E1310">
        <v>53211</v>
      </c>
      <c r="F1310" t="s">
        <v>23</v>
      </c>
      <c r="G1310" t="s">
        <v>24</v>
      </c>
      <c r="H1310">
        <v>242</v>
      </c>
      <c r="I1310" t="s">
        <v>60</v>
      </c>
      <c r="J1310">
        <f>VLOOKUP(I1310,Key!$A$1:$C$72,2,FALSE)</f>
        <v>43.066893999999998</v>
      </c>
      <c r="K1310">
        <f>VLOOKUP(I1310,Key!$A$1:$C$72,3,FALSE)</f>
        <v>-87.877936000000005</v>
      </c>
      <c r="L1310" t="s">
        <v>65</v>
      </c>
      <c r="M1310">
        <f>VLOOKUP(L1310,Key!$A$1:$C$72,2,FALSE)</f>
        <v>43.060786</v>
      </c>
      <c r="N1310">
        <f>VLOOKUP(L1310,Key!$A$1:$C$72,3,FALSE)</f>
        <v>-87.883825999999999</v>
      </c>
      <c r="O1310">
        <v>5</v>
      </c>
      <c r="P1310">
        <v>0</v>
      </c>
      <c r="Q1310">
        <v>0.8</v>
      </c>
      <c r="R1310">
        <v>0.7</v>
      </c>
      <c r="S1310">
        <v>30</v>
      </c>
      <c r="T1310">
        <f t="shared" si="188"/>
        <v>-1</v>
      </c>
      <c r="U1310" s="1">
        <v>42823</v>
      </c>
      <c r="V1310" s="3">
        <f t="shared" si="182"/>
        <v>42795</v>
      </c>
      <c r="W1310" s="4">
        <f t="shared" si="189"/>
        <v>42823</v>
      </c>
      <c r="X1310" s="1" t="str">
        <f t="shared" si="183"/>
        <v>Wednesday</v>
      </c>
      <c r="Y1310" s="2">
        <v>0.75762731481481482</v>
      </c>
      <c r="Z1310" s="2">
        <f t="shared" si="184"/>
        <v>0.75</v>
      </c>
      <c r="AA1310">
        <f>1</f>
        <v>1</v>
      </c>
      <c r="AB1310" s="1">
        <v>42823</v>
      </c>
      <c r="AC1310" s="3">
        <f t="shared" si="185"/>
        <v>42795</v>
      </c>
      <c r="AD1310" s="4">
        <f t="shared" si="190"/>
        <v>42823</v>
      </c>
      <c r="AE1310" s="1" t="str">
        <f t="shared" si="186"/>
        <v>Wednesday</v>
      </c>
      <c r="AF1310" s="2">
        <v>0.76043981481481471</v>
      </c>
      <c r="AG1310" s="2">
        <f t="shared" si="187"/>
        <v>0.75</v>
      </c>
      <c r="AH1310" t="s">
        <v>27</v>
      </c>
    </row>
    <row r="1311" spans="1:34" x14ac:dyDescent="0.25">
      <c r="A1311">
        <v>1477939</v>
      </c>
      <c r="B1311" t="s">
        <v>20</v>
      </c>
      <c r="C1311" t="s">
        <v>126</v>
      </c>
      <c r="D1311" t="s">
        <v>22</v>
      </c>
      <c r="E1311">
        <v>53010</v>
      </c>
      <c r="F1311" t="s">
        <v>23</v>
      </c>
      <c r="G1311" t="s">
        <v>24</v>
      </c>
      <c r="H1311">
        <v>5442</v>
      </c>
      <c r="I1311" t="s">
        <v>60</v>
      </c>
      <c r="J1311">
        <f>VLOOKUP(I1311,Key!$A$1:$C$72,2,FALSE)</f>
        <v>43.066893999999998</v>
      </c>
      <c r="K1311">
        <f>VLOOKUP(I1311,Key!$A$1:$C$72,3,FALSE)</f>
        <v>-87.877936000000005</v>
      </c>
      <c r="L1311" t="s">
        <v>36</v>
      </c>
      <c r="M1311">
        <f>VLOOKUP(L1311,Key!$A$1:$C$72,2,FALSE)</f>
        <v>43.038580000000003</v>
      </c>
      <c r="N1311">
        <f>VLOOKUP(L1311,Key!$A$1:$C$72,3,FALSE)</f>
        <v>-87.90934</v>
      </c>
      <c r="O1311">
        <v>30</v>
      </c>
      <c r="P1311">
        <v>0</v>
      </c>
      <c r="Q1311">
        <v>4.5</v>
      </c>
      <c r="R1311">
        <v>4.3</v>
      </c>
      <c r="S1311">
        <v>180</v>
      </c>
      <c r="T1311">
        <f t="shared" si="188"/>
        <v>-1</v>
      </c>
      <c r="U1311" s="1">
        <v>42825</v>
      </c>
      <c r="V1311" s="3">
        <f t="shared" si="182"/>
        <v>42795</v>
      </c>
      <c r="W1311" s="4">
        <f t="shared" si="189"/>
        <v>42825</v>
      </c>
      <c r="X1311" s="1" t="str">
        <f t="shared" si="183"/>
        <v>Friday</v>
      </c>
      <c r="Y1311" s="2">
        <v>0.28119212962962964</v>
      </c>
      <c r="Z1311" s="2">
        <f t="shared" si="184"/>
        <v>0.29166666666666663</v>
      </c>
      <c r="AA1311">
        <f>1</f>
        <v>1</v>
      </c>
      <c r="AB1311" s="1">
        <v>42825</v>
      </c>
      <c r="AC1311" s="3">
        <f t="shared" si="185"/>
        <v>42795</v>
      </c>
      <c r="AD1311" s="4">
        <f t="shared" si="190"/>
        <v>42825</v>
      </c>
      <c r="AE1311" s="1" t="str">
        <f t="shared" si="186"/>
        <v>Friday</v>
      </c>
      <c r="AF1311" s="2">
        <v>0.30181712962962964</v>
      </c>
      <c r="AG1311" s="2">
        <f t="shared" si="187"/>
        <v>0.29166666666666663</v>
      </c>
      <c r="AH1311" t="s">
        <v>27</v>
      </c>
    </row>
    <row r="1312" spans="1:34" x14ac:dyDescent="0.25">
      <c r="A1312">
        <v>1477939</v>
      </c>
      <c r="B1312" t="s">
        <v>20</v>
      </c>
      <c r="C1312" t="s">
        <v>126</v>
      </c>
      <c r="D1312" t="s">
        <v>22</v>
      </c>
      <c r="E1312">
        <v>53010</v>
      </c>
      <c r="F1312" t="s">
        <v>23</v>
      </c>
      <c r="G1312" t="s">
        <v>24</v>
      </c>
      <c r="H1312">
        <v>11058</v>
      </c>
      <c r="I1312" t="s">
        <v>40</v>
      </c>
      <c r="J1312">
        <f>VLOOKUP(I1312,Key!$A$1:$C$72,2,FALSE)</f>
        <v>43.031480000000002</v>
      </c>
      <c r="K1312">
        <f>VLOOKUP(I1312,Key!$A$1:$C$72,3,FALSE)</f>
        <v>-87.908169999999998</v>
      </c>
      <c r="L1312" t="s">
        <v>83</v>
      </c>
      <c r="M1312">
        <f>VLOOKUP(L1312,Key!$A$1:$C$72,2,FALSE)</f>
        <v>43.02017</v>
      </c>
      <c r="N1312">
        <f>VLOOKUP(L1312,Key!$A$1:$C$72,3,FALSE)</f>
        <v>-87.933049999999994</v>
      </c>
      <c r="O1312">
        <v>17</v>
      </c>
      <c r="P1312">
        <v>0</v>
      </c>
      <c r="Q1312">
        <v>2.6</v>
      </c>
      <c r="R1312">
        <v>2.4</v>
      </c>
      <c r="S1312">
        <v>102</v>
      </c>
      <c r="T1312">
        <f t="shared" si="188"/>
        <v>-1</v>
      </c>
      <c r="U1312" s="1">
        <v>42825</v>
      </c>
      <c r="V1312" s="3">
        <f t="shared" si="182"/>
        <v>42795</v>
      </c>
      <c r="W1312" s="4">
        <f t="shared" si="189"/>
        <v>42825</v>
      </c>
      <c r="X1312" s="1" t="str">
        <f t="shared" si="183"/>
        <v>Friday</v>
      </c>
      <c r="Y1312" s="2">
        <v>0.31106481481481479</v>
      </c>
      <c r="Z1312" s="2">
        <f t="shared" si="184"/>
        <v>0.29166666666666663</v>
      </c>
      <c r="AA1312">
        <f>1</f>
        <v>1</v>
      </c>
      <c r="AB1312" s="1">
        <v>42825</v>
      </c>
      <c r="AC1312" s="3">
        <f t="shared" si="185"/>
        <v>42795</v>
      </c>
      <c r="AD1312" s="4">
        <f t="shared" si="190"/>
        <v>42825</v>
      </c>
      <c r="AE1312" s="1" t="str">
        <f t="shared" si="186"/>
        <v>Friday</v>
      </c>
      <c r="AF1312" s="2">
        <v>0.3222800925925926</v>
      </c>
      <c r="AG1312" s="2">
        <f t="shared" si="187"/>
        <v>0.33333333333333331</v>
      </c>
      <c r="AH1312" t="s">
        <v>27</v>
      </c>
    </row>
    <row r="1313" spans="1:34" x14ac:dyDescent="0.25">
      <c r="A1313">
        <v>1269318</v>
      </c>
      <c r="B1313" t="s">
        <v>20</v>
      </c>
      <c r="C1313" t="s">
        <v>28</v>
      </c>
      <c r="D1313" t="s">
        <v>22</v>
      </c>
      <c r="E1313">
        <v>53204</v>
      </c>
      <c r="F1313" t="s">
        <v>23</v>
      </c>
      <c r="G1313" t="s">
        <v>24</v>
      </c>
      <c r="H1313">
        <v>5517</v>
      </c>
      <c r="I1313" t="s">
        <v>72</v>
      </c>
      <c r="J1313">
        <f>VLOOKUP(I1313,Key!$A$1:$C$72,2,FALSE)</f>
        <v>43.02948</v>
      </c>
      <c r="K1313">
        <f>VLOOKUP(I1313,Key!$A$1:$C$72,3,FALSE)</f>
        <v>-87.912819999999996</v>
      </c>
      <c r="L1313" t="s">
        <v>39</v>
      </c>
      <c r="M1313">
        <f>VLOOKUP(L1313,Key!$A$1:$C$72,2,FALSE)</f>
        <v>43.03913</v>
      </c>
      <c r="N1313">
        <f>VLOOKUP(L1313,Key!$A$1:$C$72,3,FALSE)</f>
        <v>-87.916150000000002</v>
      </c>
      <c r="O1313">
        <v>7</v>
      </c>
      <c r="P1313">
        <v>0</v>
      </c>
      <c r="Q1313">
        <v>1.1000000000000001</v>
      </c>
      <c r="R1313">
        <v>1</v>
      </c>
      <c r="S1313">
        <v>42</v>
      </c>
      <c r="T1313">
        <f t="shared" si="188"/>
        <v>-1</v>
      </c>
      <c r="U1313" s="1">
        <v>42825</v>
      </c>
      <c r="V1313" s="3">
        <f t="shared" si="182"/>
        <v>42795</v>
      </c>
      <c r="W1313" s="4">
        <f t="shared" si="189"/>
        <v>42825</v>
      </c>
      <c r="X1313" s="1" t="str">
        <f t="shared" si="183"/>
        <v>Friday</v>
      </c>
      <c r="Y1313" s="2">
        <v>0.47737268518518516</v>
      </c>
      <c r="Z1313" s="2">
        <f t="shared" si="184"/>
        <v>0.45833333333333331</v>
      </c>
      <c r="AA1313">
        <f>1</f>
        <v>1</v>
      </c>
      <c r="AB1313" s="1">
        <v>42825</v>
      </c>
      <c r="AC1313" s="3">
        <f t="shared" si="185"/>
        <v>42795</v>
      </c>
      <c r="AD1313" s="4">
        <f t="shared" si="190"/>
        <v>42825</v>
      </c>
      <c r="AE1313" s="1" t="str">
        <f t="shared" si="186"/>
        <v>Friday</v>
      </c>
      <c r="AF1313" s="2">
        <v>0.48216435185185186</v>
      </c>
      <c r="AG1313" s="2">
        <f t="shared" si="187"/>
        <v>0.5</v>
      </c>
      <c r="AH1313" t="s">
        <v>27</v>
      </c>
    </row>
    <row r="1314" spans="1:34" x14ac:dyDescent="0.25">
      <c r="A1314">
        <v>1328721</v>
      </c>
      <c r="B1314" t="s">
        <v>20</v>
      </c>
      <c r="C1314" t="s">
        <v>28</v>
      </c>
      <c r="D1314" t="s">
        <v>22</v>
      </c>
      <c r="E1314">
        <v>53207</v>
      </c>
      <c r="F1314" t="s">
        <v>23</v>
      </c>
      <c r="G1314" t="s">
        <v>24</v>
      </c>
      <c r="H1314">
        <v>43</v>
      </c>
      <c r="I1314" t="s">
        <v>85</v>
      </c>
      <c r="J1314">
        <f>VLOOKUP(I1314,Key!$A$1:$C$72,2,FALSE)</f>
        <v>43.041646999999998</v>
      </c>
      <c r="K1314">
        <f>VLOOKUP(I1314,Key!$A$1:$C$72,3,FALSE)</f>
        <v>-87.927257999999995</v>
      </c>
      <c r="L1314" t="s">
        <v>82</v>
      </c>
      <c r="M1314">
        <f>VLOOKUP(L1314,Key!$A$1:$C$72,2,FALSE)</f>
        <v>43.026229999999998</v>
      </c>
      <c r="N1314">
        <f>VLOOKUP(L1314,Key!$A$1:$C$72,3,FALSE)</f>
        <v>-87.912809999999993</v>
      </c>
      <c r="O1314">
        <v>14</v>
      </c>
      <c r="P1314">
        <v>0</v>
      </c>
      <c r="Q1314">
        <v>2.1</v>
      </c>
      <c r="R1314">
        <v>2</v>
      </c>
      <c r="S1314">
        <v>84</v>
      </c>
      <c r="T1314">
        <f t="shared" si="188"/>
        <v>-1</v>
      </c>
      <c r="U1314" s="1">
        <v>42825</v>
      </c>
      <c r="V1314" s="3">
        <f t="shared" si="182"/>
        <v>42795</v>
      </c>
      <c r="W1314" s="4">
        <f t="shared" si="189"/>
        <v>42825</v>
      </c>
      <c r="X1314" s="1" t="str">
        <f t="shared" si="183"/>
        <v>Friday</v>
      </c>
      <c r="Y1314" s="2">
        <v>0.48902777777777778</v>
      </c>
      <c r="Z1314" s="2">
        <f t="shared" si="184"/>
        <v>0.5</v>
      </c>
      <c r="AA1314">
        <f>1</f>
        <v>1</v>
      </c>
      <c r="AB1314" s="1">
        <v>42825</v>
      </c>
      <c r="AC1314" s="3">
        <f t="shared" si="185"/>
        <v>42795</v>
      </c>
      <c r="AD1314" s="4">
        <f t="shared" si="190"/>
        <v>42825</v>
      </c>
      <c r="AE1314" s="1" t="str">
        <f t="shared" si="186"/>
        <v>Friday</v>
      </c>
      <c r="AF1314" s="2">
        <v>0.49881944444444443</v>
      </c>
      <c r="AG1314" s="2">
        <f t="shared" si="187"/>
        <v>0.5</v>
      </c>
      <c r="AH1314" t="s">
        <v>27</v>
      </c>
    </row>
    <row r="1315" spans="1:34" x14ac:dyDescent="0.25">
      <c r="A1315">
        <v>558783</v>
      </c>
      <c r="B1315" t="s">
        <v>20</v>
      </c>
      <c r="C1315" t="s">
        <v>42</v>
      </c>
      <c r="D1315" t="s">
        <v>22</v>
      </c>
      <c r="E1315">
        <v>53066</v>
      </c>
      <c r="F1315" t="s">
        <v>23</v>
      </c>
      <c r="G1315" t="s">
        <v>24</v>
      </c>
      <c r="H1315">
        <v>5447</v>
      </c>
      <c r="I1315" t="s">
        <v>43</v>
      </c>
      <c r="J1315">
        <f>VLOOKUP(I1315,Key!$A$1:$C$72,2,FALSE)</f>
        <v>43.03886</v>
      </c>
      <c r="K1315">
        <f>VLOOKUP(I1315,Key!$A$1:$C$72,3,FALSE)</f>
        <v>-87.902720000000002</v>
      </c>
      <c r="L1315" t="s">
        <v>31</v>
      </c>
      <c r="M1315">
        <f>VLOOKUP(L1315,Key!$A$1:$C$72,2,FALSE)</f>
        <v>43.03519</v>
      </c>
      <c r="N1315">
        <f>VLOOKUP(L1315,Key!$A$1:$C$72,3,FALSE)</f>
        <v>-87.907390000000007</v>
      </c>
      <c r="O1315">
        <v>3</v>
      </c>
      <c r="P1315">
        <v>0</v>
      </c>
      <c r="Q1315">
        <v>0.5</v>
      </c>
      <c r="R1315">
        <v>0.4</v>
      </c>
      <c r="S1315">
        <v>18</v>
      </c>
      <c r="T1315">
        <f t="shared" si="188"/>
        <v>-1</v>
      </c>
      <c r="U1315" s="1">
        <v>42825</v>
      </c>
      <c r="V1315" s="3">
        <f t="shared" si="182"/>
        <v>42795</v>
      </c>
      <c r="W1315" s="4">
        <f t="shared" si="189"/>
        <v>42825</v>
      </c>
      <c r="X1315" s="1" t="str">
        <f t="shared" si="183"/>
        <v>Friday</v>
      </c>
      <c r="Y1315" s="2">
        <v>0.71184027777777781</v>
      </c>
      <c r="Z1315" s="2">
        <f t="shared" si="184"/>
        <v>0.70833333333333326</v>
      </c>
      <c r="AA1315">
        <f>1</f>
        <v>1</v>
      </c>
      <c r="AB1315" s="1">
        <v>42825</v>
      </c>
      <c r="AC1315" s="3">
        <f t="shared" si="185"/>
        <v>42795</v>
      </c>
      <c r="AD1315" s="4">
        <f t="shared" si="190"/>
        <v>42825</v>
      </c>
      <c r="AE1315" s="1" t="str">
        <f t="shared" si="186"/>
        <v>Friday</v>
      </c>
      <c r="AF1315" s="2">
        <v>0.71422453703703714</v>
      </c>
      <c r="AG1315" s="2">
        <f t="shared" si="187"/>
        <v>0.70833333333333326</v>
      </c>
      <c r="AH1315" t="s">
        <v>27</v>
      </c>
    </row>
    <row r="1316" spans="1:34" x14ac:dyDescent="0.25">
      <c r="A1316">
        <v>1328721</v>
      </c>
      <c r="B1316" t="s">
        <v>20</v>
      </c>
      <c r="C1316" t="s">
        <v>28</v>
      </c>
      <c r="D1316" t="s">
        <v>22</v>
      </c>
      <c r="E1316">
        <v>53207</v>
      </c>
      <c r="F1316" t="s">
        <v>23</v>
      </c>
      <c r="G1316" t="s">
        <v>24</v>
      </c>
      <c r="H1316">
        <v>43</v>
      </c>
      <c r="I1316" t="s">
        <v>36</v>
      </c>
      <c r="J1316">
        <f>VLOOKUP(I1316,Key!$A$1:$C$72,2,FALSE)</f>
        <v>43.038580000000003</v>
      </c>
      <c r="K1316">
        <f>VLOOKUP(I1316,Key!$A$1:$C$72,3,FALSE)</f>
        <v>-87.90934</v>
      </c>
      <c r="L1316" t="s">
        <v>38</v>
      </c>
      <c r="M1316">
        <f>VLOOKUP(L1316,Key!$A$1:$C$72,2,FALSE)</f>
        <v>43.004728999999998</v>
      </c>
      <c r="N1316">
        <f>VLOOKUP(L1316,Key!$A$1:$C$72,3,FALSE)</f>
        <v>-87.905463999999995</v>
      </c>
      <c r="O1316">
        <v>26</v>
      </c>
      <c r="P1316">
        <v>0</v>
      </c>
      <c r="Q1316">
        <v>3.9</v>
      </c>
      <c r="R1316">
        <v>3.7</v>
      </c>
      <c r="S1316">
        <v>156</v>
      </c>
      <c r="T1316">
        <f t="shared" si="188"/>
        <v>-1</v>
      </c>
      <c r="U1316" s="1">
        <v>42825</v>
      </c>
      <c r="V1316" s="3">
        <f t="shared" si="182"/>
        <v>42795</v>
      </c>
      <c r="W1316" s="4">
        <f t="shared" si="189"/>
        <v>42825</v>
      </c>
      <c r="X1316" s="1" t="str">
        <f t="shared" si="183"/>
        <v>Friday</v>
      </c>
      <c r="Y1316" s="2">
        <v>0.86468750000000005</v>
      </c>
      <c r="Z1316" s="2">
        <f t="shared" si="184"/>
        <v>0.875</v>
      </c>
      <c r="AA1316">
        <f>1</f>
        <v>1</v>
      </c>
      <c r="AB1316" s="1">
        <v>42825</v>
      </c>
      <c r="AC1316" s="3">
        <f t="shared" si="185"/>
        <v>42795</v>
      </c>
      <c r="AD1316" s="4">
        <f t="shared" si="190"/>
        <v>42825</v>
      </c>
      <c r="AE1316" s="1" t="str">
        <f t="shared" si="186"/>
        <v>Friday</v>
      </c>
      <c r="AF1316" s="2">
        <v>0.88298611111111114</v>
      </c>
      <c r="AG1316" s="2">
        <f t="shared" si="187"/>
        <v>0.875</v>
      </c>
      <c r="AH1316" t="s">
        <v>27</v>
      </c>
    </row>
    <row r="1317" spans="1:34" x14ac:dyDescent="0.25">
      <c r="A1317">
        <v>1482626</v>
      </c>
      <c r="B1317" t="s">
        <v>20</v>
      </c>
      <c r="C1317" t="s">
        <v>28</v>
      </c>
      <c r="D1317" t="s">
        <v>22</v>
      </c>
      <c r="E1317">
        <v>53207</v>
      </c>
      <c r="F1317" t="s">
        <v>23</v>
      </c>
      <c r="G1317" t="s">
        <v>24</v>
      </c>
      <c r="H1317">
        <v>11134</v>
      </c>
      <c r="I1317" t="s">
        <v>29</v>
      </c>
      <c r="J1317">
        <f>VLOOKUP(I1317,Key!$A$1:$C$72,2,FALSE)</f>
        <v>43.042490000000001</v>
      </c>
      <c r="K1317">
        <f>VLOOKUP(I1317,Key!$A$1:$C$72,3,FALSE)</f>
        <v>-87.909959999999998</v>
      </c>
      <c r="L1317" t="s">
        <v>82</v>
      </c>
      <c r="M1317">
        <f>VLOOKUP(L1317,Key!$A$1:$C$72,2,FALSE)</f>
        <v>43.026229999999998</v>
      </c>
      <c r="N1317">
        <f>VLOOKUP(L1317,Key!$A$1:$C$72,3,FALSE)</f>
        <v>-87.912809999999993</v>
      </c>
      <c r="O1317">
        <v>8</v>
      </c>
      <c r="P1317">
        <v>0</v>
      </c>
      <c r="Q1317">
        <v>1.2</v>
      </c>
      <c r="R1317">
        <v>1.1000000000000001</v>
      </c>
      <c r="S1317">
        <v>48</v>
      </c>
      <c r="T1317">
        <f t="shared" si="188"/>
        <v>-1</v>
      </c>
      <c r="U1317" s="1">
        <v>42824</v>
      </c>
      <c r="V1317" s="3">
        <f t="shared" si="182"/>
        <v>42795</v>
      </c>
      <c r="W1317" s="4">
        <f t="shared" si="189"/>
        <v>42824</v>
      </c>
      <c r="X1317" s="1" t="str">
        <f t="shared" si="183"/>
        <v>Thursday</v>
      </c>
      <c r="Y1317" s="2">
        <v>0.7871527777777777</v>
      </c>
      <c r="Z1317" s="2">
        <f t="shared" si="184"/>
        <v>0.79166666666666663</v>
      </c>
      <c r="AA1317">
        <f>1</f>
        <v>1</v>
      </c>
      <c r="AB1317" s="1">
        <v>42824</v>
      </c>
      <c r="AC1317" s="3">
        <f t="shared" si="185"/>
        <v>42795</v>
      </c>
      <c r="AD1317" s="4">
        <f t="shared" si="190"/>
        <v>42824</v>
      </c>
      <c r="AE1317" s="1" t="str">
        <f t="shared" si="186"/>
        <v>Thursday</v>
      </c>
      <c r="AF1317" s="2">
        <v>0.79244212962962957</v>
      </c>
      <c r="AG1317" s="2">
        <f t="shared" si="187"/>
        <v>0.79166666666666663</v>
      </c>
      <c r="AH1317" t="s">
        <v>27</v>
      </c>
    </row>
    <row r="1318" spans="1:34" x14ac:dyDescent="0.25">
      <c r="A1318">
        <v>1381218</v>
      </c>
      <c r="B1318" t="s">
        <v>20</v>
      </c>
      <c r="C1318" t="s">
        <v>101</v>
      </c>
      <c r="D1318" t="s">
        <v>22</v>
      </c>
      <c r="E1318">
        <v>53211</v>
      </c>
      <c r="F1318" t="s">
        <v>23</v>
      </c>
      <c r="G1318" t="s">
        <v>91</v>
      </c>
      <c r="H1318">
        <v>99</v>
      </c>
      <c r="I1318" t="s">
        <v>87</v>
      </c>
      <c r="J1318">
        <f>VLOOKUP(I1318,Key!$A$1:$C$72,2,FALSE)</f>
        <v>43.077359999999999</v>
      </c>
      <c r="K1318">
        <f>VLOOKUP(I1318,Key!$A$1:$C$72,3,FALSE)</f>
        <v>-87.880769999999998</v>
      </c>
      <c r="L1318" t="s">
        <v>61</v>
      </c>
      <c r="M1318">
        <f>VLOOKUP(L1318,Key!$A$1:$C$72,2,FALSE)</f>
        <v>43.058619999999998</v>
      </c>
      <c r="N1318">
        <f>VLOOKUP(L1318,Key!$A$1:$C$72,3,FALSE)</f>
        <v>-87.885319999999993</v>
      </c>
      <c r="O1318">
        <v>14</v>
      </c>
      <c r="P1318">
        <v>0</v>
      </c>
      <c r="Q1318">
        <v>2.1</v>
      </c>
      <c r="R1318">
        <v>2</v>
      </c>
      <c r="S1318">
        <v>84</v>
      </c>
      <c r="T1318">
        <f t="shared" si="188"/>
        <v>-1</v>
      </c>
      <c r="U1318" s="1">
        <v>42815</v>
      </c>
      <c r="V1318" s="3">
        <f t="shared" si="182"/>
        <v>42795</v>
      </c>
      <c r="W1318" s="4">
        <f t="shared" si="189"/>
        <v>42815</v>
      </c>
      <c r="X1318" s="1" t="str">
        <f t="shared" si="183"/>
        <v>Tuesday</v>
      </c>
      <c r="Y1318" s="2">
        <v>0.48822916666666666</v>
      </c>
      <c r="Z1318" s="2">
        <f t="shared" si="184"/>
        <v>0.5</v>
      </c>
      <c r="AA1318">
        <f>1</f>
        <v>1</v>
      </c>
      <c r="AB1318" s="1">
        <v>42815</v>
      </c>
      <c r="AC1318" s="3">
        <f t="shared" si="185"/>
        <v>42795</v>
      </c>
      <c r="AD1318" s="4">
        <f t="shared" si="190"/>
        <v>42815</v>
      </c>
      <c r="AE1318" s="1" t="str">
        <f t="shared" si="186"/>
        <v>Tuesday</v>
      </c>
      <c r="AF1318" s="2">
        <v>0.49793981481481481</v>
      </c>
      <c r="AG1318" s="2">
        <f t="shared" si="187"/>
        <v>0.5</v>
      </c>
      <c r="AH1318" t="s">
        <v>27</v>
      </c>
    </row>
    <row r="1319" spans="1:34" x14ac:dyDescent="0.25">
      <c r="A1319">
        <v>550946</v>
      </c>
      <c r="B1319" t="s">
        <v>20</v>
      </c>
      <c r="C1319" t="s">
        <v>28</v>
      </c>
      <c r="D1319" t="s">
        <v>22</v>
      </c>
      <c r="E1319">
        <v>53202</v>
      </c>
      <c r="F1319" t="s">
        <v>23</v>
      </c>
      <c r="G1319" t="s">
        <v>24</v>
      </c>
      <c r="H1319">
        <v>11107</v>
      </c>
      <c r="I1319" t="s">
        <v>31</v>
      </c>
      <c r="J1319">
        <f>VLOOKUP(I1319,Key!$A$1:$C$72,2,FALSE)</f>
        <v>43.03519</v>
      </c>
      <c r="K1319">
        <f>VLOOKUP(I1319,Key!$A$1:$C$72,3,FALSE)</f>
        <v>-87.907390000000007</v>
      </c>
      <c r="L1319" t="s">
        <v>33</v>
      </c>
      <c r="M1319">
        <f>VLOOKUP(L1319,Key!$A$1:$C$72,2,FALSE)</f>
        <v>43.034619999999997</v>
      </c>
      <c r="N1319">
        <f>VLOOKUP(L1319,Key!$A$1:$C$72,3,FALSE)</f>
        <v>-87.917500000000004</v>
      </c>
      <c r="O1319">
        <v>10</v>
      </c>
      <c r="P1319">
        <v>0</v>
      </c>
      <c r="Q1319">
        <v>1.5</v>
      </c>
      <c r="R1319">
        <v>1.4</v>
      </c>
      <c r="S1319">
        <v>60</v>
      </c>
      <c r="T1319">
        <f t="shared" si="188"/>
        <v>-1</v>
      </c>
      <c r="U1319" s="1">
        <v>42795</v>
      </c>
      <c r="V1319" s="3">
        <f t="shared" si="182"/>
        <v>42795</v>
      </c>
      <c r="W1319" s="4">
        <f t="shared" si="189"/>
        <v>42795</v>
      </c>
      <c r="X1319" s="1" t="str">
        <f t="shared" si="183"/>
        <v>Wednesday</v>
      </c>
      <c r="Y1319" s="2">
        <v>0.36489583333333336</v>
      </c>
      <c r="Z1319" s="2">
        <f t="shared" si="184"/>
        <v>0.375</v>
      </c>
      <c r="AA1319">
        <f>1</f>
        <v>1</v>
      </c>
      <c r="AB1319" s="1">
        <v>42795</v>
      </c>
      <c r="AC1319" s="3">
        <f t="shared" si="185"/>
        <v>42795</v>
      </c>
      <c r="AD1319" s="4">
        <f t="shared" si="190"/>
        <v>42795</v>
      </c>
      <c r="AE1319" s="1" t="str">
        <f t="shared" si="186"/>
        <v>Wednesday</v>
      </c>
      <c r="AF1319" s="2">
        <v>0.37170138888888887</v>
      </c>
      <c r="AG1319" s="2">
        <f t="shared" si="187"/>
        <v>0.375</v>
      </c>
      <c r="AH1319" t="s">
        <v>27</v>
      </c>
    </row>
    <row r="1320" spans="1:34" x14ac:dyDescent="0.25">
      <c r="A1320">
        <v>1328721</v>
      </c>
      <c r="B1320" t="s">
        <v>20</v>
      </c>
      <c r="C1320" t="s">
        <v>28</v>
      </c>
      <c r="D1320" t="s">
        <v>22</v>
      </c>
      <c r="E1320">
        <v>53207</v>
      </c>
      <c r="F1320" t="s">
        <v>23</v>
      </c>
      <c r="G1320" t="s">
        <v>24</v>
      </c>
      <c r="H1320">
        <v>997</v>
      </c>
      <c r="I1320" t="s">
        <v>38</v>
      </c>
      <c r="J1320">
        <f>VLOOKUP(I1320,Key!$A$1:$C$72,2,FALSE)</f>
        <v>43.004728999999998</v>
      </c>
      <c r="K1320">
        <f>VLOOKUP(I1320,Key!$A$1:$C$72,3,FALSE)</f>
        <v>-87.905463999999995</v>
      </c>
      <c r="L1320" t="s">
        <v>82</v>
      </c>
      <c r="M1320">
        <f>VLOOKUP(L1320,Key!$A$1:$C$72,2,FALSE)</f>
        <v>43.026229999999998</v>
      </c>
      <c r="N1320">
        <f>VLOOKUP(L1320,Key!$A$1:$C$72,3,FALSE)</f>
        <v>-87.912809999999993</v>
      </c>
      <c r="O1320">
        <v>9</v>
      </c>
      <c r="P1320">
        <v>0</v>
      </c>
      <c r="Q1320">
        <v>1.4</v>
      </c>
      <c r="R1320">
        <v>1.3</v>
      </c>
      <c r="S1320">
        <v>54</v>
      </c>
      <c r="T1320">
        <f t="shared" si="188"/>
        <v>-1</v>
      </c>
      <c r="U1320" s="1">
        <v>42795</v>
      </c>
      <c r="V1320" s="3">
        <f t="shared" si="182"/>
        <v>42795</v>
      </c>
      <c r="W1320" s="4">
        <f t="shared" si="189"/>
        <v>42795</v>
      </c>
      <c r="X1320" s="1" t="str">
        <f t="shared" si="183"/>
        <v>Wednesday</v>
      </c>
      <c r="Y1320" s="2">
        <v>0.38299768518518523</v>
      </c>
      <c r="Z1320" s="2">
        <f t="shared" si="184"/>
        <v>0.375</v>
      </c>
      <c r="AA1320">
        <f>1</f>
        <v>1</v>
      </c>
      <c r="AB1320" s="1">
        <v>42795</v>
      </c>
      <c r="AC1320" s="3">
        <f t="shared" si="185"/>
        <v>42795</v>
      </c>
      <c r="AD1320" s="4">
        <f t="shared" si="190"/>
        <v>42795</v>
      </c>
      <c r="AE1320" s="1" t="str">
        <f t="shared" si="186"/>
        <v>Wednesday</v>
      </c>
      <c r="AF1320" s="2">
        <v>0.38902777777777775</v>
      </c>
      <c r="AG1320" s="2">
        <f t="shared" si="187"/>
        <v>0.375</v>
      </c>
      <c r="AH1320" t="s">
        <v>27</v>
      </c>
    </row>
    <row r="1321" spans="1:34" x14ac:dyDescent="0.25">
      <c r="A1321">
        <v>1260485</v>
      </c>
      <c r="B1321" t="s">
        <v>20</v>
      </c>
      <c r="C1321" t="s">
        <v>101</v>
      </c>
      <c r="D1321" t="s">
        <v>22</v>
      </c>
      <c r="E1321">
        <v>53211</v>
      </c>
      <c r="F1321" t="s">
        <v>23</v>
      </c>
      <c r="G1321" t="s">
        <v>24</v>
      </c>
      <c r="H1321">
        <v>5</v>
      </c>
      <c r="I1321" t="s">
        <v>43</v>
      </c>
      <c r="J1321">
        <f>VLOOKUP(I1321,Key!$A$1:$C$72,2,FALSE)</f>
        <v>43.03886</v>
      </c>
      <c r="K1321">
        <f>VLOOKUP(I1321,Key!$A$1:$C$72,3,FALSE)</f>
        <v>-87.902720000000002</v>
      </c>
      <c r="L1321" t="s">
        <v>32</v>
      </c>
      <c r="M1321">
        <f>VLOOKUP(L1321,Key!$A$1:$C$72,2,FALSE)</f>
        <v>43.038719999999998</v>
      </c>
      <c r="N1321">
        <f>VLOOKUP(L1321,Key!$A$1:$C$72,3,FALSE)</f>
        <v>-87.905339999999995</v>
      </c>
      <c r="O1321">
        <v>2</v>
      </c>
      <c r="P1321">
        <v>0</v>
      </c>
      <c r="Q1321">
        <v>0.3</v>
      </c>
      <c r="R1321">
        <v>0.3</v>
      </c>
      <c r="S1321">
        <v>12</v>
      </c>
      <c r="T1321">
        <f t="shared" si="188"/>
        <v>-1</v>
      </c>
      <c r="U1321" s="1">
        <v>42795</v>
      </c>
      <c r="V1321" s="3">
        <f t="shared" si="182"/>
        <v>42795</v>
      </c>
      <c r="W1321" s="4">
        <f t="shared" si="189"/>
        <v>42795</v>
      </c>
      <c r="X1321" s="1" t="str">
        <f t="shared" si="183"/>
        <v>Wednesday</v>
      </c>
      <c r="Y1321" s="2">
        <v>0.53245370370370371</v>
      </c>
      <c r="Z1321" s="2">
        <f t="shared" si="184"/>
        <v>0.54166666666666663</v>
      </c>
      <c r="AA1321">
        <f>1</f>
        <v>1</v>
      </c>
      <c r="AB1321" s="1">
        <v>42795</v>
      </c>
      <c r="AC1321" s="3">
        <f t="shared" si="185"/>
        <v>42795</v>
      </c>
      <c r="AD1321" s="4">
        <f t="shared" si="190"/>
        <v>42795</v>
      </c>
      <c r="AE1321" s="1" t="str">
        <f t="shared" si="186"/>
        <v>Wednesday</v>
      </c>
      <c r="AF1321" s="2">
        <v>0.53386574074074067</v>
      </c>
      <c r="AG1321" s="2">
        <f t="shared" si="187"/>
        <v>0.54166666666666663</v>
      </c>
      <c r="AH1321" t="s">
        <v>27</v>
      </c>
    </row>
    <row r="1322" spans="1:34" x14ac:dyDescent="0.25">
      <c r="A1322">
        <v>1357250</v>
      </c>
      <c r="B1322" t="s">
        <v>20</v>
      </c>
      <c r="C1322" t="s">
        <v>28</v>
      </c>
      <c r="D1322" t="s">
        <v>22</v>
      </c>
      <c r="E1322">
        <v>53202</v>
      </c>
      <c r="F1322" t="s">
        <v>23</v>
      </c>
      <c r="G1322" t="s">
        <v>24</v>
      </c>
      <c r="H1322">
        <v>5440</v>
      </c>
      <c r="I1322" t="s">
        <v>69</v>
      </c>
      <c r="J1322">
        <f>VLOOKUP(I1322,Key!$A$1:$C$72,2,FALSE)</f>
        <v>43.048200000000001</v>
      </c>
      <c r="K1322">
        <f>VLOOKUP(I1322,Key!$A$1:$C$72,3,FALSE)</f>
        <v>-87.900859999999994</v>
      </c>
      <c r="L1322" t="s">
        <v>43</v>
      </c>
      <c r="M1322">
        <f>VLOOKUP(L1322,Key!$A$1:$C$72,2,FALSE)</f>
        <v>43.03886</v>
      </c>
      <c r="N1322">
        <f>VLOOKUP(L1322,Key!$A$1:$C$72,3,FALSE)</f>
        <v>-87.902720000000002</v>
      </c>
      <c r="O1322">
        <v>5</v>
      </c>
      <c r="P1322">
        <v>0</v>
      </c>
      <c r="Q1322">
        <v>0.8</v>
      </c>
      <c r="R1322">
        <v>0.7</v>
      </c>
      <c r="S1322">
        <v>30</v>
      </c>
      <c r="T1322">
        <f t="shared" si="188"/>
        <v>-1</v>
      </c>
      <c r="U1322" s="1">
        <v>42796</v>
      </c>
      <c r="V1322" s="3">
        <f t="shared" si="182"/>
        <v>42795</v>
      </c>
      <c r="W1322" s="4">
        <f t="shared" si="189"/>
        <v>42796</v>
      </c>
      <c r="X1322" s="1" t="str">
        <f t="shared" si="183"/>
        <v>Thursday</v>
      </c>
      <c r="Y1322" s="2">
        <v>0.27313657407407405</v>
      </c>
      <c r="Z1322" s="2">
        <f t="shared" si="184"/>
        <v>0.29166666666666663</v>
      </c>
      <c r="AA1322">
        <f>1</f>
        <v>1</v>
      </c>
      <c r="AB1322" s="1">
        <v>42796</v>
      </c>
      <c r="AC1322" s="3">
        <f t="shared" si="185"/>
        <v>42795</v>
      </c>
      <c r="AD1322" s="4">
        <f t="shared" si="190"/>
        <v>42796</v>
      </c>
      <c r="AE1322" s="1" t="str">
        <f t="shared" si="186"/>
        <v>Thursday</v>
      </c>
      <c r="AF1322" s="2">
        <v>0.27675925925925926</v>
      </c>
      <c r="AG1322" s="2">
        <f t="shared" si="187"/>
        <v>0.29166666666666663</v>
      </c>
      <c r="AH1322" t="s">
        <v>27</v>
      </c>
    </row>
    <row r="1323" spans="1:34" x14ac:dyDescent="0.25">
      <c r="A1323">
        <v>1489319</v>
      </c>
      <c r="B1323" t="s">
        <v>20</v>
      </c>
      <c r="C1323" t="s">
        <v>100</v>
      </c>
      <c r="D1323" t="s">
        <v>22</v>
      </c>
      <c r="E1323">
        <v>53045</v>
      </c>
      <c r="F1323" t="s">
        <v>23</v>
      </c>
      <c r="G1323" t="s">
        <v>24</v>
      </c>
      <c r="H1323">
        <v>5477</v>
      </c>
      <c r="I1323" t="s">
        <v>65</v>
      </c>
      <c r="J1323">
        <f>VLOOKUP(I1323,Key!$A$1:$C$72,2,FALSE)</f>
        <v>43.060786</v>
      </c>
      <c r="K1323">
        <f>VLOOKUP(I1323,Key!$A$1:$C$72,3,FALSE)</f>
        <v>-87.883825999999999</v>
      </c>
      <c r="L1323" t="s">
        <v>87</v>
      </c>
      <c r="M1323">
        <f>VLOOKUP(L1323,Key!$A$1:$C$72,2,FALSE)</f>
        <v>43.077359999999999</v>
      </c>
      <c r="N1323">
        <f>VLOOKUP(L1323,Key!$A$1:$C$72,3,FALSE)</f>
        <v>-87.880769999999998</v>
      </c>
      <c r="O1323">
        <v>11</v>
      </c>
      <c r="P1323">
        <v>0</v>
      </c>
      <c r="Q1323">
        <v>1.7</v>
      </c>
      <c r="R1323">
        <v>1.6</v>
      </c>
      <c r="S1323">
        <v>66</v>
      </c>
      <c r="T1323">
        <f t="shared" si="188"/>
        <v>-1</v>
      </c>
      <c r="U1323" s="1">
        <v>42796</v>
      </c>
      <c r="V1323" s="3">
        <f t="shared" si="182"/>
        <v>42795</v>
      </c>
      <c r="W1323" s="4">
        <f t="shared" si="189"/>
        <v>42796</v>
      </c>
      <c r="X1323" s="1" t="str">
        <f t="shared" si="183"/>
        <v>Thursday</v>
      </c>
      <c r="Y1323" s="2">
        <v>0.3628703703703704</v>
      </c>
      <c r="Z1323" s="2">
        <f t="shared" si="184"/>
        <v>0.375</v>
      </c>
      <c r="AA1323">
        <f>1</f>
        <v>1</v>
      </c>
      <c r="AB1323" s="1">
        <v>42796</v>
      </c>
      <c r="AC1323" s="3">
        <f t="shared" si="185"/>
        <v>42795</v>
      </c>
      <c r="AD1323" s="4">
        <f t="shared" si="190"/>
        <v>42796</v>
      </c>
      <c r="AE1323" s="1" t="str">
        <f t="shared" si="186"/>
        <v>Thursday</v>
      </c>
      <c r="AF1323" s="2">
        <v>0.3704513888888889</v>
      </c>
      <c r="AG1323" s="2">
        <f t="shared" si="187"/>
        <v>0.375</v>
      </c>
      <c r="AH1323" t="s">
        <v>27</v>
      </c>
    </row>
    <row r="1324" spans="1:34" x14ac:dyDescent="0.25">
      <c r="A1324">
        <v>558783</v>
      </c>
      <c r="B1324" t="s">
        <v>20</v>
      </c>
      <c r="C1324" t="s">
        <v>42</v>
      </c>
      <c r="D1324" t="s">
        <v>22</v>
      </c>
      <c r="E1324">
        <v>53066</v>
      </c>
      <c r="F1324" t="s">
        <v>23</v>
      </c>
      <c r="G1324" t="s">
        <v>24</v>
      </c>
      <c r="H1324">
        <v>11066</v>
      </c>
      <c r="I1324" t="s">
        <v>43</v>
      </c>
      <c r="J1324">
        <f>VLOOKUP(I1324,Key!$A$1:$C$72,2,FALSE)</f>
        <v>43.03886</v>
      </c>
      <c r="K1324">
        <f>VLOOKUP(I1324,Key!$A$1:$C$72,3,FALSE)</f>
        <v>-87.902720000000002</v>
      </c>
      <c r="L1324" t="s">
        <v>31</v>
      </c>
      <c r="M1324">
        <f>VLOOKUP(L1324,Key!$A$1:$C$72,2,FALSE)</f>
        <v>43.03519</v>
      </c>
      <c r="N1324">
        <f>VLOOKUP(L1324,Key!$A$1:$C$72,3,FALSE)</f>
        <v>-87.907390000000007</v>
      </c>
      <c r="O1324">
        <v>3</v>
      </c>
      <c r="P1324">
        <v>0</v>
      </c>
      <c r="Q1324">
        <v>0.5</v>
      </c>
      <c r="R1324">
        <v>0.4</v>
      </c>
      <c r="S1324">
        <v>18</v>
      </c>
      <c r="T1324">
        <f t="shared" si="188"/>
        <v>-1</v>
      </c>
      <c r="U1324" s="1">
        <v>42796</v>
      </c>
      <c r="V1324" s="3">
        <f t="shared" si="182"/>
        <v>42795</v>
      </c>
      <c r="W1324" s="4">
        <f t="shared" si="189"/>
        <v>42796</v>
      </c>
      <c r="X1324" s="1" t="str">
        <f t="shared" si="183"/>
        <v>Thursday</v>
      </c>
      <c r="Y1324" s="2">
        <v>0.48322916666666665</v>
      </c>
      <c r="Z1324" s="2">
        <f t="shared" si="184"/>
        <v>0.5</v>
      </c>
      <c r="AA1324">
        <f>1</f>
        <v>1</v>
      </c>
      <c r="AB1324" s="1">
        <v>42796</v>
      </c>
      <c r="AC1324" s="3">
        <f t="shared" si="185"/>
        <v>42795</v>
      </c>
      <c r="AD1324" s="4">
        <f t="shared" si="190"/>
        <v>42796</v>
      </c>
      <c r="AE1324" s="1" t="str">
        <f t="shared" si="186"/>
        <v>Thursday</v>
      </c>
      <c r="AF1324" s="2">
        <v>0.4852893518518519</v>
      </c>
      <c r="AG1324" s="2">
        <f t="shared" si="187"/>
        <v>0.5</v>
      </c>
      <c r="AH1324" t="s">
        <v>27</v>
      </c>
    </row>
    <row r="1325" spans="1:34" x14ac:dyDescent="0.25">
      <c r="A1325">
        <v>1280631</v>
      </c>
      <c r="B1325" t="s">
        <v>20</v>
      </c>
      <c r="C1325" t="s">
        <v>28</v>
      </c>
      <c r="D1325" t="s">
        <v>22</v>
      </c>
      <c r="E1325">
        <v>53202</v>
      </c>
      <c r="F1325" t="s">
        <v>23</v>
      </c>
      <c r="G1325" t="s">
        <v>24</v>
      </c>
      <c r="H1325">
        <v>11148</v>
      </c>
      <c r="I1325" t="s">
        <v>32</v>
      </c>
      <c r="J1325">
        <f>VLOOKUP(I1325,Key!$A$1:$C$72,2,FALSE)</f>
        <v>43.038719999999998</v>
      </c>
      <c r="K1325">
        <f>VLOOKUP(I1325,Key!$A$1:$C$72,3,FALSE)</f>
        <v>-87.905339999999995</v>
      </c>
      <c r="L1325" t="s">
        <v>39</v>
      </c>
      <c r="M1325">
        <f>VLOOKUP(L1325,Key!$A$1:$C$72,2,FALSE)</f>
        <v>43.03913</v>
      </c>
      <c r="N1325">
        <f>VLOOKUP(L1325,Key!$A$1:$C$72,3,FALSE)</f>
        <v>-87.916150000000002</v>
      </c>
      <c r="O1325">
        <v>5</v>
      </c>
      <c r="P1325">
        <v>0</v>
      </c>
      <c r="Q1325">
        <v>0.8</v>
      </c>
      <c r="R1325">
        <v>0.7</v>
      </c>
      <c r="S1325">
        <v>30</v>
      </c>
      <c r="T1325">
        <f t="shared" si="188"/>
        <v>-1</v>
      </c>
      <c r="U1325" s="1">
        <v>42796</v>
      </c>
      <c r="V1325" s="3">
        <f t="shared" si="182"/>
        <v>42795</v>
      </c>
      <c r="W1325" s="4">
        <f t="shared" si="189"/>
        <v>42796</v>
      </c>
      <c r="X1325" s="1" t="str">
        <f t="shared" si="183"/>
        <v>Thursday</v>
      </c>
      <c r="Y1325" s="2">
        <v>0.48876157407407406</v>
      </c>
      <c r="Z1325" s="2">
        <f t="shared" si="184"/>
        <v>0.5</v>
      </c>
      <c r="AA1325">
        <f>1</f>
        <v>1</v>
      </c>
      <c r="AB1325" s="1">
        <v>42796</v>
      </c>
      <c r="AC1325" s="3">
        <f t="shared" si="185"/>
        <v>42795</v>
      </c>
      <c r="AD1325" s="4">
        <f t="shared" si="190"/>
        <v>42796</v>
      </c>
      <c r="AE1325" s="1" t="str">
        <f t="shared" si="186"/>
        <v>Thursday</v>
      </c>
      <c r="AF1325" s="2">
        <v>0.49226851851851849</v>
      </c>
      <c r="AG1325" s="2">
        <f t="shared" si="187"/>
        <v>0.5</v>
      </c>
      <c r="AH1325" t="s">
        <v>27</v>
      </c>
    </row>
    <row r="1326" spans="1:34" x14ac:dyDescent="0.25">
      <c r="A1326">
        <v>1489319</v>
      </c>
      <c r="B1326" t="s">
        <v>20</v>
      </c>
      <c r="C1326" t="s">
        <v>100</v>
      </c>
      <c r="D1326" t="s">
        <v>22</v>
      </c>
      <c r="E1326">
        <v>53045</v>
      </c>
      <c r="F1326" t="s">
        <v>23</v>
      </c>
      <c r="G1326" t="s">
        <v>24</v>
      </c>
      <c r="H1326">
        <v>11108</v>
      </c>
      <c r="I1326" t="s">
        <v>67</v>
      </c>
      <c r="J1326">
        <f>VLOOKUP(I1326,Key!$A$1:$C$72,2,FALSE)</f>
        <v>43.074890000000003</v>
      </c>
      <c r="K1326">
        <f>VLOOKUP(I1326,Key!$A$1:$C$72,3,FALSE)</f>
        <v>-87.882810000000006</v>
      </c>
      <c r="L1326" t="s">
        <v>87</v>
      </c>
      <c r="M1326">
        <f>VLOOKUP(L1326,Key!$A$1:$C$72,2,FALSE)</f>
        <v>43.077359999999999</v>
      </c>
      <c r="N1326">
        <f>VLOOKUP(L1326,Key!$A$1:$C$72,3,FALSE)</f>
        <v>-87.880769999999998</v>
      </c>
      <c r="O1326">
        <v>19</v>
      </c>
      <c r="P1326">
        <v>0</v>
      </c>
      <c r="Q1326">
        <v>2.9</v>
      </c>
      <c r="R1326">
        <v>2.7</v>
      </c>
      <c r="S1326">
        <v>114</v>
      </c>
      <c r="T1326">
        <f t="shared" si="188"/>
        <v>-1</v>
      </c>
      <c r="U1326" s="1">
        <v>42796</v>
      </c>
      <c r="V1326" s="3">
        <f t="shared" si="182"/>
        <v>42795</v>
      </c>
      <c r="W1326" s="4">
        <f t="shared" si="189"/>
        <v>42796</v>
      </c>
      <c r="X1326" s="1" t="str">
        <f t="shared" si="183"/>
        <v>Thursday</v>
      </c>
      <c r="Y1326" s="2">
        <v>0.60318287037037044</v>
      </c>
      <c r="Z1326" s="2">
        <f t="shared" si="184"/>
        <v>0.58333333333333326</v>
      </c>
      <c r="AA1326">
        <f>1</f>
        <v>1</v>
      </c>
      <c r="AB1326" s="1">
        <v>42796</v>
      </c>
      <c r="AC1326" s="3">
        <f t="shared" si="185"/>
        <v>42795</v>
      </c>
      <c r="AD1326" s="4">
        <f t="shared" si="190"/>
        <v>42796</v>
      </c>
      <c r="AE1326" s="1" t="str">
        <f t="shared" si="186"/>
        <v>Thursday</v>
      </c>
      <c r="AF1326" s="2">
        <v>0.61652777777777779</v>
      </c>
      <c r="AG1326" s="2">
        <f t="shared" si="187"/>
        <v>0.625</v>
      </c>
      <c r="AH1326" t="s">
        <v>27</v>
      </c>
    </row>
    <row r="1327" spans="1:34" x14ac:dyDescent="0.25">
      <c r="A1327">
        <v>1250902</v>
      </c>
      <c r="B1327" t="s">
        <v>20</v>
      </c>
      <c r="C1327" t="s">
        <v>21</v>
      </c>
      <c r="D1327" t="s">
        <v>22</v>
      </c>
      <c r="E1327">
        <v>53213</v>
      </c>
      <c r="F1327" t="s">
        <v>23</v>
      </c>
      <c r="G1327" t="s">
        <v>96</v>
      </c>
      <c r="H1327">
        <v>11053</v>
      </c>
      <c r="I1327" t="s">
        <v>78</v>
      </c>
      <c r="J1327">
        <f>VLOOKUP(I1327,Key!$A$1:$C$72,2,FALSE)</f>
        <v>43.060250000000003</v>
      </c>
      <c r="K1327">
        <f>VLOOKUP(I1327,Key!$A$1:$C$72,3,FALSE)</f>
        <v>-87.892169999999993</v>
      </c>
      <c r="L1327" t="s">
        <v>81</v>
      </c>
      <c r="M1327">
        <f>VLOOKUP(L1327,Key!$A$1:$C$72,2,FALSE)</f>
        <v>43.06033</v>
      </c>
      <c r="N1327">
        <f>VLOOKUP(L1327,Key!$A$1:$C$72,3,FALSE)</f>
        <v>-87.89546</v>
      </c>
      <c r="O1327">
        <v>1</v>
      </c>
      <c r="P1327">
        <v>0</v>
      </c>
      <c r="Q1327">
        <v>0.2</v>
      </c>
      <c r="R1327">
        <v>0.1</v>
      </c>
      <c r="S1327">
        <v>6</v>
      </c>
      <c r="T1327">
        <f t="shared" si="188"/>
        <v>-1</v>
      </c>
      <c r="U1327" s="1">
        <v>42796</v>
      </c>
      <c r="V1327" s="3">
        <f t="shared" si="182"/>
        <v>42795</v>
      </c>
      <c r="W1327" s="4">
        <f t="shared" si="189"/>
        <v>42796</v>
      </c>
      <c r="X1327" s="1" t="str">
        <f t="shared" si="183"/>
        <v>Thursday</v>
      </c>
      <c r="Y1327" s="2">
        <v>0.66718749999999993</v>
      </c>
      <c r="Z1327" s="2">
        <f t="shared" si="184"/>
        <v>0.66666666666666663</v>
      </c>
      <c r="AA1327">
        <f>1</f>
        <v>1</v>
      </c>
      <c r="AB1327" s="1">
        <v>42796</v>
      </c>
      <c r="AC1327" s="3">
        <f t="shared" si="185"/>
        <v>42795</v>
      </c>
      <c r="AD1327" s="4">
        <f t="shared" si="190"/>
        <v>42796</v>
      </c>
      <c r="AE1327" s="1" t="str">
        <f t="shared" si="186"/>
        <v>Thursday</v>
      </c>
      <c r="AF1327" s="2">
        <v>0.66796296296296298</v>
      </c>
      <c r="AG1327" s="2">
        <f t="shared" si="187"/>
        <v>0.66666666666666663</v>
      </c>
      <c r="AH1327" t="s">
        <v>27</v>
      </c>
    </row>
    <row r="1328" spans="1:34" x14ac:dyDescent="0.25">
      <c r="A1328">
        <v>928245</v>
      </c>
      <c r="B1328" t="s">
        <v>20</v>
      </c>
      <c r="C1328" t="s">
        <v>90</v>
      </c>
      <c r="D1328" t="s">
        <v>22</v>
      </c>
      <c r="E1328">
        <v>53202</v>
      </c>
      <c r="F1328" t="s">
        <v>23</v>
      </c>
      <c r="G1328" t="s">
        <v>24</v>
      </c>
      <c r="H1328">
        <v>199</v>
      </c>
      <c r="I1328" t="s">
        <v>76</v>
      </c>
      <c r="J1328">
        <f>VLOOKUP(I1328,Key!$A$1:$C$72,2,FALSE)</f>
        <v>43.063749000000001</v>
      </c>
      <c r="K1328">
        <f>VLOOKUP(I1328,Key!$A$1:$C$72,3,FALSE)</f>
        <v>-87.887962999999999</v>
      </c>
      <c r="L1328" t="s">
        <v>76</v>
      </c>
      <c r="M1328">
        <f>VLOOKUP(L1328,Key!$A$1:$C$72,2,FALSE)</f>
        <v>43.063749000000001</v>
      </c>
      <c r="N1328">
        <f>VLOOKUP(L1328,Key!$A$1:$C$72,3,FALSE)</f>
        <v>-87.887962999999999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f t="shared" si="188"/>
        <v>-1</v>
      </c>
      <c r="U1328" s="1">
        <v>42796</v>
      </c>
      <c r="V1328" s="3">
        <f t="shared" si="182"/>
        <v>42795</v>
      </c>
      <c r="W1328" s="4">
        <f t="shared" si="189"/>
        <v>42796</v>
      </c>
      <c r="X1328" s="1" t="str">
        <f t="shared" si="183"/>
        <v>Thursday</v>
      </c>
      <c r="Y1328" s="2">
        <v>0.73482638888888896</v>
      </c>
      <c r="Z1328" s="2">
        <f t="shared" si="184"/>
        <v>0.75</v>
      </c>
      <c r="AA1328">
        <f>1</f>
        <v>1</v>
      </c>
      <c r="AB1328" s="1">
        <v>42796</v>
      </c>
      <c r="AC1328" s="3">
        <f t="shared" si="185"/>
        <v>42795</v>
      </c>
      <c r="AD1328" s="4">
        <f t="shared" si="190"/>
        <v>42796</v>
      </c>
      <c r="AE1328" s="1" t="str">
        <f t="shared" si="186"/>
        <v>Thursday</v>
      </c>
      <c r="AF1328" s="2">
        <v>0.73510416666666656</v>
      </c>
      <c r="AG1328" s="2">
        <f t="shared" si="187"/>
        <v>0.75</v>
      </c>
      <c r="AH1328" t="s">
        <v>35</v>
      </c>
    </row>
    <row r="1329" spans="1:34" x14ac:dyDescent="0.25">
      <c r="A1329">
        <v>1088320</v>
      </c>
      <c r="B1329" t="s">
        <v>20</v>
      </c>
      <c r="C1329" t="s">
        <v>95</v>
      </c>
      <c r="D1329" t="s">
        <v>22</v>
      </c>
      <c r="E1329">
        <v>53202</v>
      </c>
      <c r="F1329" t="s">
        <v>23</v>
      </c>
      <c r="G1329" t="s">
        <v>24</v>
      </c>
      <c r="H1329">
        <v>16</v>
      </c>
      <c r="I1329" t="s">
        <v>43</v>
      </c>
      <c r="J1329">
        <f>VLOOKUP(I1329,Key!$A$1:$C$72,2,FALSE)</f>
        <v>43.03886</v>
      </c>
      <c r="K1329">
        <f>VLOOKUP(I1329,Key!$A$1:$C$72,3,FALSE)</f>
        <v>-87.902720000000002</v>
      </c>
      <c r="L1329" t="s">
        <v>41</v>
      </c>
      <c r="M1329">
        <f>VLOOKUP(L1329,Key!$A$1:$C$72,2,FALSE)</f>
        <v>43.04824</v>
      </c>
      <c r="N1329">
        <f>VLOOKUP(L1329,Key!$A$1:$C$72,3,FALSE)</f>
        <v>-87.904970000000006</v>
      </c>
      <c r="O1329">
        <v>6</v>
      </c>
      <c r="P1329">
        <v>0</v>
      </c>
      <c r="Q1329">
        <v>0.9</v>
      </c>
      <c r="R1329">
        <v>0.9</v>
      </c>
      <c r="S1329">
        <v>36</v>
      </c>
      <c r="T1329">
        <f t="shared" si="188"/>
        <v>-1</v>
      </c>
      <c r="U1329" s="1">
        <v>42796</v>
      </c>
      <c r="V1329" s="3">
        <f t="shared" si="182"/>
        <v>42795</v>
      </c>
      <c r="W1329" s="4">
        <f t="shared" si="189"/>
        <v>42796</v>
      </c>
      <c r="X1329" s="1" t="str">
        <f t="shared" si="183"/>
        <v>Thursday</v>
      </c>
      <c r="Y1329" s="2">
        <v>0.73568287037037028</v>
      </c>
      <c r="Z1329" s="2">
        <f t="shared" si="184"/>
        <v>0.75</v>
      </c>
      <c r="AA1329">
        <f>1</f>
        <v>1</v>
      </c>
      <c r="AB1329" s="1">
        <v>42796</v>
      </c>
      <c r="AC1329" s="3">
        <f t="shared" si="185"/>
        <v>42795</v>
      </c>
      <c r="AD1329" s="4">
        <f t="shared" si="190"/>
        <v>42796</v>
      </c>
      <c r="AE1329" s="1" t="str">
        <f t="shared" si="186"/>
        <v>Thursday</v>
      </c>
      <c r="AF1329" s="2">
        <v>0.73976851851851855</v>
      </c>
      <c r="AG1329" s="2">
        <f t="shared" si="187"/>
        <v>0.75</v>
      </c>
      <c r="AH1329" t="s">
        <v>27</v>
      </c>
    </row>
    <row r="1330" spans="1:34" x14ac:dyDescent="0.25">
      <c r="A1330">
        <v>1417084</v>
      </c>
      <c r="B1330" t="s">
        <v>20</v>
      </c>
      <c r="C1330" t="s">
        <v>125</v>
      </c>
      <c r="D1330" t="s">
        <v>22</v>
      </c>
      <c r="E1330">
        <v>53188</v>
      </c>
      <c r="F1330" t="s">
        <v>23</v>
      </c>
      <c r="G1330" t="s">
        <v>24</v>
      </c>
      <c r="H1330">
        <v>5574</v>
      </c>
      <c r="I1330" t="s">
        <v>67</v>
      </c>
      <c r="J1330">
        <f>VLOOKUP(I1330,Key!$A$1:$C$72,2,FALSE)</f>
        <v>43.074890000000003</v>
      </c>
      <c r="K1330">
        <f>VLOOKUP(I1330,Key!$A$1:$C$72,3,FALSE)</f>
        <v>-87.882810000000006</v>
      </c>
      <c r="L1330" t="s">
        <v>92</v>
      </c>
      <c r="M1330">
        <f>VLOOKUP(L1330,Key!$A$1:$C$72,2,FALSE)</f>
        <v>43.069021999999997</v>
      </c>
      <c r="N1330">
        <f>VLOOKUP(L1330,Key!$A$1:$C$72,3,FALSE)</f>
        <v>-87.887940999999998</v>
      </c>
      <c r="O1330">
        <v>4</v>
      </c>
      <c r="P1330">
        <v>0</v>
      </c>
      <c r="Q1330">
        <v>0.6</v>
      </c>
      <c r="R1330">
        <v>0.6</v>
      </c>
      <c r="S1330">
        <v>24</v>
      </c>
      <c r="T1330">
        <f t="shared" si="188"/>
        <v>-1</v>
      </c>
      <c r="U1330" s="1">
        <v>42796</v>
      </c>
      <c r="V1330" s="3">
        <f t="shared" si="182"/>
        <v>42795</v>
      </c>
      <c r="W1330" s="4">
        <f t="shared" si="189"/>
        <v>42796</v>
      </c>
      <c r="X1330" s="1" t="str">
        <f t="shared" si="183"/>
        <v>Thursday</v>
      </c>
      <c r="Y1330" s="2">
        <v>0.74047453703703703</v>
      </c>
      <c r="Z1330" s="2">
        <f t="shared" si="184"/>
        <v>0.75</v>
      </c>
      <c r="AA1330">
        <f>1</f>
        <v>1</v>
      </c>
      <c r="AB1330" s="1">
        <v>42796</v>
      </c>
      <c r="AC1330" s="3">
        <f t="shared" si="185"/>
        <v>42795</v>
      </c>
      <c r="AD1330" s="4">
        <f t="shared" si="190"/>
        <v>42796</v>
      </c>
      <c r="AE1330" s="1" t="str">
        <f t="shared" si="186"/>
        <v>Thursday</v>
      </c>
      <c r="AF1330" s="2">
        <v>0.74343750000000008</v>
      </c>
      <c r="AG1330" s="2">
        <f t="shared" si="187"/>
        <v>0.75</v>
      </c>
      <c r="AH1330" t="s">
        <v>27</v>
      </c>
    </row>
    <row r="1331" spans="1:34" x14ac:dyDescent="0.25">
      <c r="A1331">
        <v>1276651</v>
      </c>
      <c r="B1331" t="s">
        <v>20</v>
      </c>
      <c r="C1331" t="s">
        <v>28</v>
      </c>
      <c r="D1331" t="s">
        <v>22</v>
      </c>
      <c r="E1331">
        <v>53211</v>
      </c>
      <c r="F1331" t="s">
        <v>23</v>
      </c>
      <c r="G1331" t="s">
        <v>24</v>
      </c>
      <c r="H1331">
        <v>112</v>
      </c>
      <c r="I1331" t="s">
        <v>87</v>
      </c>
      <c r="J1331">
        <f>VLOOKUP(I1331,Key!$A$1:$C$72,2,FALSE)</f>
        <v>43.077359999999999</v>
      </c>
      <c r="K1331">
        <f>VLOOKUP(I1331,Key!$A$1:$C$72,3,FALSE)</f>
        <v>-87.880769999999998</v>
      </c>
      <c r="L1331" t="s">
        <v>50</v>
      </c>
      <c r="M1331">
        <f>VLOOKUP(L1331,Key!$A$1:$C$72,2,FALSE)</f>
        <v>43.052549999999997</v>
      </c>
      <c r="N1331">
        <f>VLOOKUP(L1331,Key!$A$1:$C$72,3,FALSE)</f>
        <v>-87.909329999999997</v>
      </c>
      <c r="O1331">
        <v>18</v>
      </c>
      <c r="P1331">
        <v>0</v>
      </c>
      <c r="Q1331">
        <v>2.7</v>
      </c>
      <c r="R1331">
        <v>2.6</v>
      </c>
      <c r="S1331">
        <v>108</v>
      </c>
      <c r="T1331">
        <f t="shared" si="188"/>
        <v>-1</v>
      </c>
      <c r="U1331" s="1">
        <v>42797</v>
      </c>
      <c r="V1331" s="3">
        <f t="shared" si="182"/>
        <v>42795</v>
      </c>
      <c r="W1331" s="4">
        <f t="shared" si="189"/>
        <v>42797</v>
      </c>
      <c r="X1331" s="1" t="str">
        <f t="shared" si="183"/>
        <v>Friday</v>
      </c>
      <c r="Y1331" s="2">
        <v>0.30832175925925925</v>
      </c>
      <c r="Z1331" s="2">
        <f t="shared" si="184"/>
        <v>0.29166666666666663</v>
      </c>
      <c r="AA1331">
        <f>1</f>
        <v>1</v>
      </c>
      <c r="AB1331" s="1">
        <v>42797</v>
      </c>
      <c r="AC1331" s="3">
        <f t="shared" si="185"/>
        <v>42795</v>
      </c>
      <c r="AD1331" s="4">
        <f t="shared" si="190"/>
        <v>42797</v>
      </c>
      <c r="AE1331" s="1" t="str">
        <f t="shared" si="186"/>
        <v>Friday</v>
      </c>
      <c r="AF1331" s="2">
        <v>0.32075231481481481</v>
      </c>
      <c r="AG1331" s="2">
        <f t="shared" si="187"/>
        <v>0.33333333333333331</v>
      </c>
      <c r="AH1331" t="s">
        <v>27</v>
      </c>
    </row>
    <row r="1332" spans="1:34" x14ac:dyDescent="0.25">
      <c r="A1332">
        <v>1243444</v>
      </c>
      <c r="B1332" t="s">
        <v>20</v>
      </c>
      <c r="C1332" t="s">
        <v>28</v>
      </c>
      <c r="D1332" t="s">
        <v>134</v>
      </c>
      <c r="E1332">
        <v>53212</v>
      </c>
      <c r="F1332" t="s">
        <v>23</v>
      </c>
      <c r="G1332" t="s">
        <v>96</v>
      </c>
      <c r="H1332">
        <v>224</v>
      </c>
      <c r="I1332" t="s">
        <v>77</v>
      </c>
      <c r="J1332">
        <f>VLOOKUP(I1332,Key!$A$1:$C$72,2,FALSE)</f>
        <v>43.074655999999997</v>
      </c>
      <c r="K1332">
        <f>VLOOKUP(I1332,Key!$A$1:$C$72,3,FALSE)</f>
        <v>-87.889011999999994</v>
      </c>
      <c r="L1332" t="s">
        <v>63</v>
      </c>
      <c r="M1332">
        <f>VLOOKUP(L1332,Key!$A$1:$C$72,2,FALSE)</f>
        <v>43.078530000000001</v>
      </c>
      <c r="N1332">
        <f>VLOOKUP(L1332,Key!$A$1:$C$72,3,FALSE)</f>
        <v>-87.882620000000003</v>
      </c>
      <c r="O1332">
        <v>7</v>
      </c>
      <c r="P1332">
        <v>0</v>
      </c>
      <c r="Q1332">
        <v>1.1000000000000001</v>
      </c>
      <c r="R1332">
        <v>1</v>
      </c>
      <c r="S1332">
        <v>42</v>
      </c>
      <c r="T1332">
        <f t="shared" si="188"/>
        <v>-1</v>
      </c>
      <c r="U1332" s="1">
        <v>42797</v>
      </c>
      <c r="V1332" s="3">
        <f t="shared" si="182"/>
        <v>42795</v>
      </c>
      <c r="W1332" s="4">
        <f t="shared" si="189"/>
        <v>42797</v>
      </c>
      <c r="X1332" s="1" t="str">
        <f t="shared" si="183"/>
        <v>Friday</v>
      </c>
      <c r="Y1332" s="2">
        <v>0.66223379629629631</v>
      </c>
      <c r="Z1332" s="2">
        <f t="shared" si="184"/>
        <v>0.66666666666666663</v>
      </c>
      <c r="AA1332">
        <f>1</f>
        <v>1</v>
      </c>
      <c r="AB1332" s="1">
        <v>42797</v>
      </c>
      <c r="AC1332" s="3">
        <f t="shared" si="185"/>
        <v>42795</v>
      </c>
      <c r="AD1332" s="4">
        <f t="shared" si="190"/>
        <v>42797</v>
      </c>
      <c r="AE1332" s="1" t="str">
        <f t="shared" si="186"/>
        <v>Friday</v>
      </c>
      <c r="AF1332" s="2">
        <v>0.66680555555555554</v>
      </c>
      <c r="AG1332" s="2">
        <f t="shared" si="187"/>
        <v>0.66666666666666663</v>
      </c>
      <c r="AH1332" t="s">
        <v>27</v>
      </c>
    </row>
    <row r="1333" spans="1:34" x14ac:dyDescent="0.25">
      <c r="A1333">
        <v>1276651</v>
      </c>
      <c r="B1333" t="s">
        <v>20</v>
      </c>
      <c r="C1333" t="s">
        <v>28</v>
      </c>
      <c r="D1333" t="s">
        <v>22</v>
      </c>
      <c r="E1333">
        <v>53211</v>
      </c>
      <c r="F1333" t="s">
        <v>23</v>
      </c>
      <c r="G1333" t="s">
        <v>24</v>
      </c>
      <c r="H1333">
        <v>976</v>
      </c>
      <c r="I1333" t="s">
        <v>60</v>
      </c>
      <c r="J1333">
        <f>VLOOKUP(I1333,Key!$A$1:$C$72,2,FALSE)</f>
        <v>43.066893999999998</v>
      </c>
      <c r="K1333">
        <f>VLOOKUP(I1333,Key!$A$1:$C$72,3,FALSE)</f>
        <v>-87.877936000000005</v>
      </c>
      <c r="L1333" t="s">
        <v>87</v>
      </c>
      <c r="M1333">
        <f>VLOOKUP(L1333,Key!$A$1:$C$72,2,FALSE)</f>
        <v>43.077359999999999</v>
      </c>
      <c r="N1333">
        <f>VLOOKUP(L1333,Key!$A$1:$C$72,3,FALSE)</f>
        <v>-87.880769999999998</v>
      </c>
      <c r="O1333">
        <v>7</v>
      </c>
      <c r="P1333">
        <v>0</v>
      </c>
      <c r="Q1333">
        <v>1.1000000000000001</v>
      </c>
      <c r="R1333">
        <v>1</v>
      </c>
      <c r="S1333">
        <v>42</v>
      </c>
      <c r="T1333">
        <f t="shared" si="188"/>
        <v>-1</v>
      </c>
      <c r="U1333" s="1">
        <v>42797</v>
      </c>
      <c r="V1333" s="3">
        <f t="shared" si="182"/>
        <v>42795</v>
      </c>
      <c r="W1333" s="4">
        <f t="shared" si="189"/>
        <v>42797</v>
      </c>
      <c r="X1333" s="1" t="str">
        <f t="shared" si="183"/>
        <v>Friday</v>
      </c>
      <c r="Y1333" s="2">
        <v>0.75067129629629636</v>
      </c>
      <c r="Z1333" s="2">
        <f t="shared" si="184"/>
        <v>0.75</v>
      </c>
      <c r="AA1333">
        <f>1</f>
        <v>1</v>
      </c>
      <c r="AB1333" s="1">
        <v>42797</v>
      </c>
      <c r="AC1333" s="3">
        <f t="shared" si="185"/>
        <v>42795</v>
      </c>
      <c r="AD1333" s="4">
        <f t="shared" si="190"/>
        <v>42797</v>
      </c>
      <c r="AE1333" s="1" t="str">
        <f t="shared" si="186"/>
        <v>Friday</v>
      </c>
      <c r="AF1333" s="2">
        <v>0.75528935185185186</v>
      </c>
      <c r="AG1333" s="2">
        <f t="shared" si="187"/>
        <v>0.75</v>
      </c>
      <c r="AH1333" t="s">
        <v>27</v>
      </c>
    </row>
    <row r="1334" spans="1:34" x14ac:dyDescent="0.25">
      <c r="A1334">
        <v>1328721</v>
      </c>
      <c r="B1334" t="s">
        <v>20</v>
      </c>
      <c r="C1334" t="s">
        <v>28</v>
      </c>
      <c r="D1334" t="s">
        <v>22</v>
      </c>
      <c r="E1334">
        <v>53207</v>
      </c>
      <c r="F1334" t="s">
        <v>23</v>
      </c>
      <c r="G1334" t="s">
        <v>24</v>
      </c>
      <c r="H1334">
        <v>2</v>
      </c>
      <c r="I1334" t="s">
        <v>36</v>
      </c>
      <c r="J1334">
        <f>VLOOKUP(I1334,Key!$A$1:$C$72,2,FALSE)</f>
        <v>43.038580000000003</v>
      </c>
      <c r="K1334">
        <f>VLOOKUP(I1334,Key!$A$1:$C$72,3,FALSE)</f>
        <v>-87.90934</v>
      </c>
      <c r="L1334" t="s">
        <v>82</v>
      </c>
      <c r="M1334">
        <f>VLOOKUP(L1334,Key!$A$1:$C$72,2,FALSE)</f>
        <v>43.026229999999998</v>
      </c>
      <c r="N1334">
        <f>VLOOKUP(L1334,Key!$A$1:$C$72,3,FALSE)</f>
        <v>-87.912809999999993</v>
      </c>
      <c r="O1334">
        <v>15</v>
      </c>
      <c r="P1334">
        <v>0</v>
      </c>
      <c r="Q1334">
        <v>2.2999999999999998</v>
      </c>
      <c r="R1334">
        <v>2.1</v>
      </c>
      <c r="S1334">
        <v>90</v>
      </c>
      <c r="T1334">
        <f t="shared" si="188"/>
        <v>-1</v>
      </c>
      <c r="U1334" s="1">
        <v>42797</v>
      </c>
      <c r="V1334" s="3">
        <f t="shared" si="182"/>
        <v>42795</v>
      </c>
      <c r="W1334" s="4">
        <f t="shared" si="189"/>
        <v>42797</v>
      </c>
      <c r="X1334" s="1" t="str">
        <f t="shared" si="183"/>
        <v>Friday</v>
      </c>
      <c r="Y1334" s="2">
        <v>0.87652777777777768</v>
      </c>
      <c r="Z1334" s="2">
        <f t="shared" si="184"/>
        <v>0.875</v>
      </c>
      <c r="AA1334">
        <f>1</f>
        <v>1</v>
      </c>
      <c r="AB1334" s="1">
        <v>42797</v>
      </c>
      <c r="AC1334" s="3">
        <f t="shared" si="185"/>
        <v>42795</v>
      </c>
      <c r="AD1334" s="4">
        <f t="shared" si="190"/>
        <v>42797</v>
      </c>
      <c r="AE1334" s="1" t="str">
        <f t="shared" si="186"/>
        <v>Friday</v>
      </c>
      <c r="AF1334" s="2">
        <v>0.88692129629629635</v>
      </c>
      <c r="AG1334" s="2">
        <f t="shared" si="187"/>
        <v>0.875</v>
      </c>
      <c r="AH1334" t="s">
        <v>27</v>
      </c>
    </row>
    <row r="1335" spans="1:34" x14ac:dyDescent="0.25">
      <c r="A1335">
        <v>986622</v>
      </c>
      <c r="B1335" t="s">
        <v>20</v>
      </c>
      <c r="C1335" t="s">
        <v>94</v>
      </c>
      <c r="D1335" t="s">
        <v>46</v>
      </c>
      <c r="E1335">
        <v>60085</v>
      </c>
      <c r="F1335" t="s">
        <v>23</v>
      </c>
      <c r="G1335" t="s">
        <v>24</v>
      </c>
      <c r="H1335">
        <v>11079</v>
      </c>
      <c r="I1335" t="s">
        <v>44</v>
      </c>
      <c r="J1335">
        <f>VLOOKUP(I1335,Key!$A$1:$C$72,2,FALSE)</f>
        <v>43.045712999999999</v>
      </c>
      <c r="K1335">
        <f>VLOOKUP(I1335,Key!$A$1:$C$72,3,FALSE)</f>
        <v>-87.899756999999994</v>
      </c>
      <c r="L1335" t="s">
        <v>80</v>
      </c>
      <c r="M1335">
        <f>VLOOKUP(L1335,Key!$A$1:$C$72,2,FALSE)</f>
        <v>43.052460000000004</v>
      </c>
      <c r="N1335">
        <f>VLOOKUP(L1335,Key!$A$1:$C$72,3,FALSE)</f>
        <v>-87.891000000000005</v>
      </c>
      <c r="O1335">
        <v>5</v>
      </c>
      <c r="P1335">
        <v>0</v>
      </c>
      <c r="Q1335">
        <v>0.8</v>
      </c>
      <c r="R1335">
        <v>0.7</v>
      </c>
      <c r="S1335">
        <v>30</v>
      </c>
      <c r="T1335">
        <f t="shared" si="188"/>
        <v>-1</v>
      </c>
      <c r="U1335" s="1">
        <v>42798</v>
      </c>
      <c r="V1335" s="3">
        <f t="shared" si="182"/>
        <v>42795</v>
      </c>
      <c r="W1335" s="4">
        <f t="shared" si="189"/>
        <v>42798</v>
      </c>
      <c r="X1335" s="1" t="str">
        <f t="shared" si="183"/>
        <v>Saturday</v>
      </c>
      <c r="Y1335" s="2">
        <v>0.49559027777777781</v>
      </c>
      <c r="Z1335" s="2">
        <f t="shared" si="184"/>
        <v>0.5</v>
      </c>
      <c r="AA1335">
        <f>1</f>
        <v>1</v>
      </c>
      <c r="AB1335" s="1">
        <v>42798</v>
      </c>
      <c r="AC1335" s="3">
        <f t="shared" si="185"/>
        <v>42795</v>
      </c>
      <c r="AD1335" s="4">
        <f t="shared" si="190"/>
        <v>42798</v>
      </c>
      <c r="AE1335" s="1" t="str">
        <f t="shared" si="186"/>
        <v>Saturday</v>
      </c>
      <c r="AF1335" s="2">
        <v>0.49863425925925925</v>
      </c>
      <c r="AG1335" s="2">
        <f t="shared" si="187"/>
        <v>0.5</v>
      </c>
      <c r="AH1335" t="s">
        <v>27</v>
      </c>
    </row>
    <row r="1336" spans="1:34" x14ac:dyDescent="0.25">
      <c r="A1336">
        <v>1425087</v>
      </c>
      <c r="B1336" t="s">
        <v>20</v>
      </c>
      <c r="C1336" t="s">
        <v>95</v>
      </c>
      <c r="D1336" t="s">
        <v>22</v>
      </c>
      <c r="E1336">
        <v>53212</v>
      </c>
      <c r="F1336" t="s">
        <v>23</v>
      </c>
      <c r="G1336" t="s">
        <v>24</v>
      </c>
      <c r="H1336">
        <v>11077</v>
      </c>
      <c r="I1336" t="s">
        <v>81</v>
      </c>
      <c r="J1336">
        <f>VLOOKUP(I1336,Key!$A$1:$C$72,2,FALSE)</f>
        <v>43.06033</v>
      </c>
      <c r="K1336">
        <f>VLOOKUP(I1336,Key!$A$1:$C$72,3,FALSE)</f>
        <v>-87.89546</v>
      </c>
      <c r="L1336" t="s">
        <v>39</v>
      </c>
      <c r="M1336">
        <f>VLOOKUP(L1336,Key!$A$1:$C$72,2,FALSE)</f>
        <v>43.03913</v>
      </c>
      <c r="N1336">
        <f>VLOOKUP(L1336,Key!$A$1:$C$72,3,FALSE)</f>
        <v>-87.916150000000002</v>
      </c>
      <c r="O1336">
        <v>14</v>
      </c>
      <c r="P1336">
        <v>0</v>
      </c>
      <c r="Q1336">
        <v>2.1</v>
      </c>
      <c r="R1336">
        <v>2</v>
      </c>
      <c r="S1336">
        <v>84</v>
      </c>
      <c r="T1336">
        <f t="shared" si="188"/>
        <v>-1</v>
      </c>
      <c r="U1336" s="1">
        <v>42798</v>
      </c>
      <c r="V1336" s="3">
        <f t="shared" si="182"/>
        <v>42795</v>
      </c>
      <c r="W1336" s="4">
        <f t="shared" si="189"/>
        <v>42798</v>
      </c>
      <c r="X1336" s="1" t="str">
        <f t="shared" si="183"/>
        <v>Saturday</v>
      </c>
      <c r="Y1336" s="2">
        <v>0.56032407407407414</v>
      </c>
      <c r="Z1336" s="2">
        <f t="shared" si="184"/>
        <v>0.54166666666666663</v>
      </c>
      <c r="AA1336">
        <f>1</f>
        <v>1</v>
      </c>
      <c r="AB1336" s="1">
        <v>42798</v>
      </c>
      <c r="AC1336" s="3">
        <f t="shared" si="185"/>
        <v>42795</v>
      </c>
      <c r="AD1336" s="4">
        <f t="shared" si="190"/>
        <v>42798</v>
      </c>
      <c r="AE1336" s="1" t="str">
        <f t="shared" si="186"/>
        <v>Saturday</v>
      </c>
      <c r="AF1336" s="2">
        <v>0.57012731481481482</v>
      </c>
      <c r="AG1336" s="2">
        <f t="shared" si="187"/>
        <v>0.58333333333333326</v>
      </c>
      <c r="AH1336" t="s">
        <v>27</v>
      </c>
    </row>
    <row r="1337" spans="1:34" x14ac:dyDescent="0.25">
      <c r="A1337">
        <v>1371872</v>
      </c>
      <c r="B1337" t="s">
        <v>20</v>
      </c>
      <c r="C1337" t="s">
        <v>21</v>
      </c>
      <c r="D1337" t="s">
        <v>22</v>
      </c>
      <c r="E1337">
        <v>53222</v>
      </c>
      <c r="F1337" t="s">
        <v>23</v>
      </c>
      <c r="G1337" t="s">
        <v>24</v>
      </c>
      <c r="H1337">
        <v>127</v>
      </c>
      <c r="I1337" t="s">
        <v>78</v>
      </c>
      <c r="J1337">
        <f>VLOOKUP(I1337,Key!$A$1:$C$72,2,FALSE)</f>
        <v>43.060250000000003</v>
      </c>
      <c r="K1337">
        <f>VLOOKUP(I1337,Key!$A$1:$C$72,3,FALSE)</f>
        <v>-87.892169999999993</v>
      </c>
      <c r="L1337" t="s">
        <v>61</v>
      </c>
      <c r="M1337">
        <f>VLOOKUP(L1337,Key!$A$1:$C$72,2,FALSE)</f>
        <v>43.058619999999998</v>
      </c>
      <c r="N1337">
        <f>VLOOKUP(L1337,Key!$A$1:$C$72,3,FALSE)</f>
        <v>-87.885319999999993</v>
      </c>
      <c r="O1337">
        <v>5</v>
      </c>
      <c r="P1337">
        <v>0</v>
      </c>
      <c r="Q1337">
        <v>0.8</v>
      </c>
      <c r="R1337">
        <v>0.7</v>
      </c>
      <c r="S1337">
        <v>30</v>
      </c>
      <c r="T1337">
        <f t="shared" si="188"/>
        <v>-1</v>
      </c>
      <c r="U1337" s="1">
        <v>42798</v>
      </c>
      <c r="V1337" s="3">
        <f t="shared" si="182"/>
        <v>42795</v>
      </c>
      <c r="W1337" s="4">
        <f t="shared" si="189"/>
        <v>42798</v>
      </c>
      <c r="X1337" s="1" t="str">
        <f t="shared" si="183"/>
        <v>Saturday</v>
      </c>
      <c r="Y1337" s="2">
        <v>0.64399305555555553</v>
      </c>
      <c r="Z1337" s="2">
        <f t="shared" si="184"/>
        <v>0.625</v>
      </c>
      <c r="AA1337">
        <f>1</f>
        <v>1</v>
      </c>
      <c r="AB1337" s="1">
        <v>42798</v>
      </c>
      <c r="AC1337" s="3">
        <f t="shared" si="185"/>
        <v>42795</v>
      </c>
      <c r="AD1337" s="4">
        <f t="shared" si="190"/>
        <v>42798</v>
      </c>
      <c r="AE1337" s="1" t="str">
        <f t="shared" si="186"/>
        <v>Saturday</v>
      </c>
      <c r="AF1337" s="2">
        <v>0.64733796296296298</v>
      </c>
      <c r="AG1337" s="2">
        <f t="shared" si="187"/>
        <v>0.66666666666666663</v>
      </c>
      <c r="AH1337" t="s">
        <v>27</v>
      </c>
    </row>
    <row r="1338" spans="1:34" x14ac:dyDescent="0.25">
      <c r="A1338">
        <v>1360169</v>
      </c>
      <c r="B1338" t="s">
        <v>20</v>
      </c>
      <c r="C1338" t="s">
        <v>105</v>
      </c>
      <c r="D1338" t="s">
        <v>22</v>
      </c>
      <c r="E1338">
        <v>53121</v>
      </c>
      <c r="F1338" t="s">
        <v>23</v>
      </c>
      <c r="G1338" t="s">
        <v>24</v>
      </c>
      <c r="H1338">
        <v>5534</v>
      </c>
      <c r="I1338" t="s">
        <v>78</v>
      </c>
      <c r="J1338">
        <f>VLOOKUP(I1338,Key!$A$1:$C$72,2,FALSE)</f>
        <v>43.060250000000003</v>
      </c>
      <c r="K1338">
        <f>VLOOKUP(I1338,Key!$A$1:$C$72,3,FALSE)</f>
        <v>-87.892169999999993</v>
      </c>
      <c r="L1338" t="s">
        <v>67</v>
      </c>
      <c r="M1338">
        <f>VLOOKUP(L1338,Key!$A$1:$C$72,2,FALSE)</f>
        <v>43.074890000000003</v>
      </c>
      <c r="N1338">
        <f>VLOOKUP(L1338,Key!$A$1:$C$72,3,FALSE)</f>
        <v>-87.882810000000006</v>
      </c>
      <c r="O1338">
        <v>11</v>
      </c>
      <c r="P1338">
        <v>0</v>
      </c>
      <c r="Q1338">
        <v>1.7</v>
      </c>
      <c r="R1338">
        <v>1.6</v>
      </c>
      <c r="S1338">
        <v>66</v>
      </c>
      <c r="T1338">
        <f t="shared" si="188"/>
        <v>-1</v>
      </c>
      <c r="U1338" s="1">
        <v>42799</v>
      </c>
      <c r="V1338" s="3">
        <f t="shared" si="182"/>
        <v>42795</v>
      </c>
      <c r="W1338" s="4">
        <f t="shared" si="189"/>
        <v>42799</v>
      </c>
      <c r="X1338" s="1" t="str">
        <f t="shared" si="183"/>
        <v>Sunday</v>
      </c>
      <c r="Y1338" s="2">
        <v>0.58690972222222226</v>
      </c>
      <c r="Z1338" s="2">
        <f t="shared" si="184"/>
        <v>0.58333333333333326</v>
      </c>
      <c r="AA1338">
        <f>1</f>
        <v>1</v>
      </c>
      <c r="AB1338" s="1">
        <v>42799</v>
      </c>
      <c r="AC1338" s="3">
        <f t="shared" si="185"/>
        <v>42795</v>
      </c>
      <c r="AD1338" s="4">
        <f t="shared" si="190"/>
        <v>42799</v>
      </c>
      <c r="AE1338" s="1" t="str">
        <f t="shared" si="186"/>
        <v>Sunday</v>
      </c>
      <c r="AF1338" s="2">
        <v>0.59459490740740739</v>
      </c>
      <c r="AG1338" s="2">
        <f t="shared" si="187"/>
        <v>0.58333333333333326</v>
      </c>
      <c r="AH1338" t="s">
        <v>27</v>
      </c>
    </row>
    <row r="1339" spans="1:34" x14ac:dyDescent="0.25">
      <c r="A1339">
        <v>1365846</v>
      </c>
      <c r="B1339" t="s">
        <v>20</v>
      </c>
      <c r="C1339" t="s">
        <v>99</v>
      </c>
      <c r="D1339" t="s">
        <v>22</v>
      </c>
      <c r="E1339">
        <v>53233</v>
      </c>
      <c r="F1339" t="s">
        <v>23</v>
      </c>
      <c r="G1339" t="s">
        <v>24</v>
      </c>
      <c r="H1339">
        <v>243</v>
      </c>
      <c r="I1339" t="s">
        <v>36</v>
      </c>
      <c r="J1339">
        <f>VLOOKUP(I1339,Key!$A$1:$C$72,2,FALSE)</f>
        <v>43.038580000000003</v>
      </c>
      <c r="K1339">
        <f>VLOOKUP(I1339,Key!$A$1:$C$72,3,FALSE)</f>
        <v>-87.90934</v>
      </c>
      <c r="L1339" t="s">
        <v>74</v>
      </c>
      <c r="M1339">
        <f>VLOOKUP(L1339,Key!$A$1:$C$72,2,FALSE)</f>
        <v>43.040154000000001</v>
      </c>
      <c r="N1339">
        <f>VLOOKUP(L1339,Key!$A$1:$C$72,3,FALSE)</f>
        <v>-87.932113000000001</v>
      </c>
      <c r="O1339">
        <v>10</v>
      </c>
      <c r="P1339">
        <v>0</v>
      </c>
      <c r="Q1339">
        <v>1.5</v>
      </c>
      <c r="R1339">
        <v>1.4</v>
      </c>
      <c r="S1339">
        <v>60</v>
      </c>
      <c r="T1339">
        <f t="shared" si="188"/>
        <v>-1</v>
      </c>
      <c r="U1339" s="1">
        <v>42800</v>
      </c>
      <c r="V1339" s="3">
        <f t="shared" si="182"/>
        <v>42795</v>
      </c>
      <c r="W1339" s="4">
        <f t="shared" si="189"/>
        <v>42800</v>
      </c>
      <c r="X1339" s="1" t="str">
        <f t="shared" si="183"/>
        <v>Monday</v>
      </c>
      <c r="Y1339" s="2">
        <v>2.5370370370370366E-2</v>
      </c>
      <c r="Z1339" s="2">
        <f t="shared" si="184"/>
        <v>4.1666666666666664E-2</v>
      </c>
      <c r="AA1339">
        <f>1</f>
        <v>1</v>
      </c>
      <c r="AB1339" s="1">
        <v>42800</v>
      </c>
      <c r="AC1339" s="3">
        <f t="shared" si="185"/>
        <v>42795</v>
      </c>
      <c r="AD1339" s="4">
        <f t="shared" si="190"/>
        <v>42800</v>
      </c>
      <c r="AE1339" s="1" t="str">
        <f t="shared" si="186"/>
        <v>Monday</v>
      </c>
      <c r="AF1339" s="2">
        <v>3.2361111111111111E-2</v>
      </c>
      <c r="AG1339" s="2">
        <f t="shared" si="187"/>
        <v>4.1666666666666664E-2</v>
      </c>
      <c r="AH1339" t="s">
        <v>27</v>
      </c>
    </row>
    <row r="1340" spans="1:34" x14ac:dyDescent="0.25">
      <c r="A1340">
        <v>1441219</v>
      </c>
      <c r="B1340" t="s">
        <v>20</v>
      </c>
      <c r="C1340" t="s">
        <v>28</v>
      </c>
      <c r="D1340" t="s">
        <v>22</v>
      </c>
      <c r="E1340">
        <v>53202</v>
      </c>
      <c r="F1340" t="s">
        <v>23</v>
      </c>
      <c r="G1340" t="s">
        <v>24</v>
      </c>
      <c r="H1340">
        <v>5461</v>
      </c>
      <c r="I1340" t="s">
        <v>68</v>
      </c>
      <c r="J1340">
        <f>VLOOKUP(I1340,Key!$A$1:$C$72,2,FALSE)</f>
        <v>43.04804</v>
      </c>
      <c r="K1340">
        <f>VLOOKUP(I1340,Key!$A$1:$C$72,3,FALSE)</f>
        <v>-87.896720000000002</v>
      </c>
      <c r="L1340" t="s">
        <v>68</v>
      </c>
      <c r="M1340">
        <f>VLOOKUP(L1340,Key!$A$1:$C$72,2,FALSE)</f>
        <v>43.04804</v>
      </c>
      <c r="N1340">
        <f>VLOOKUP(L1340,Key!$A$1:$C$72,3,FALSE)</f>
        <v>-87.896720000000002</v>
      </c>
      <c r="O1340">
        <v>11</v>
      </c>
      <c r="P1340">
        <v>0</v>
      </c>
      <c r="Q1340">
        <v>1.7</v>
      </c>
      <c r="R1340">
        <v>1.6</v>
      </c>
      <c r="S1340">
        <v>66</v>
      </c>
      <c r="T1340">
        <f t="shared" si="188"/>
        <v>-1</v>
      </c>
      <c r="U1340" s="1">
        <v>42800</v>
      </c>
      <c r="V1340" s="3">
        <f t="shared" si="182"/>
        <v>42795</v>
      </c>
      <c r="W1340" s="4">
        <f t="shared" si="189"/>
        <v>42800</v>
      </c>
      <c r="X1340" s="1" t="str">
        <f t="shared" si="183"/>
        <v>Monday</v>
      </c>
      <c r="Y1340" s="2">
        <v>0.10942129629629631</v>
      </c>
      <c r="Z1340" s="2">
        <f t="shared" si="184"/>
        <v>0.125</v>
      </c>
      <c r="AA1340">
        <f>1</f>
        <v>1</v>
      </c>
      <c r="AB1340" s="1">
        <v>42800</v>
      </c>
      <c r="AC1340" s="3">
        <f t="shared" si="185"/>
        <v>42795</v>
      </c>
      <c r="AD1340" s="4">
        <f t="shared" si="190"/>
        <v>42800</v>
      </c>
      <c r="AE1340" s="1" t="str">
        <f t="shared" si="186"/>
        <v>Monday</v>
      </c>
      <c r="AF1340" s="2">
        <v>0.11684027777777778</v>
      </c>
      <c r="AG1340" s="2">
        <f t="shared" si="187"/>
        <v>0.125</v>
      </c>
      <c r="AH1340" t="s">
        <v>35</v>
      </c>
    </row>
    <row r="1341" spans="1:34" x14ac:dyDescent="0.25">
      <c r="A1341">
        <v>1004235</v>
      </c>
      <c r="B1341" t="s">
        <v>20</v>
      </c>
      <c r="C1341" t="s">
        <v>28</v>
      </c>
      <c r="D1341" t="s">
        <v>22</v>
      </c>
      <c r="E1341">
        <v>53203</v>
      </c>
      <c r="F1341" t="s">
        <v>23</v>
      </c>
      <c r="G1341" t="s">
        <v>24</v>
      </c>
      <c r="H1341">
        <v>182</v>
      </c>
      <c r="I1341" t="s">
        <v>41</v>
      </c>
      <c r="J1341">
        <f>VLOOKUP(I1341,Key!$A$1:$C$72,2,FALSE)</f>
        <v>43.04824</v>
      </c>
      <c r="K1341">
        <f>VLOOKUP(I1341,Key!$A$1:$C$72,3,FALSE)</f>
        <v>-87.904970000000006</v>
      </c>
      <c r="L1341" t="s">
        <v>40</v>
      </c>
      <c r="M1341">
        <f>VLOOKUP(L1341,Key!$A$1:$C$72,2,FALSE)</f>
        <v>43.031480000000002</v>
      </c>
      <c r="N1341">
        <f>VLOOKUP(L1341,Key!$A$1:$C$72,3,FALSE)</f>
        <v>-87.908169999999998</v>
      </c>
      <c r="O1341">
        <v>12</v>
      </c>
      <c r="P1341">
        <v>0</v>
      </c>
      <c r="Q1341">
        <v>1.8</v>
      </c>
      <c r="R1341">
        <v>1.7</v>
      </c>
      <c r="S1341">
        <v>72</v>
      </c>
      <c r="T1341">
        <f t="shared" si="188"/>
        <v>-1</v>
      </c>
      <c r="U1341" s="1">
        <v>42800</v>
      </c>
      <c r="V1341" s="3">
        <f t="shared" si="182"/>
        <v>42795</v>
      </c>
      <c r="W1341" s="4">
        <f t="shared" si="189"/>
        <v>42800</v>
      </c>
      <c r="X1341" s="1" t="str">
        <f t="shared" si="183"/>
        <v>Monday</v>
      </c>
      <c r="Y1341" s="2">
        <v>0.37359953703703702</v>
      </c>
      <c r="Z1341" s="2">
        <f t="shared" si="184"/>
        <v>0.375</v>
      </c>
      <c r="AA1341">
        <f>1</f>
        <v>1</v>
      </c>
      <c r="AB1341" s="1">
        <v>42800</v>
      </c>
      <c r="AC1341" s="3">
        <f t="shared" si="185"/>
        <v>42795</v>
      </c>
      <c r="AD1341" s="4">
        <f t="shared" si="190"/>
        <v>42800</v>
      </c>
      <c r="AE1341" s="1" t="str">
        <f t="shared" si="186"/>
        <v>Monday</v>
      </c>
      <c r="AF1341" s="2">
        <v>0.3817592592592593</v>
      </c>
      <c r="AG1341" s="2">
        <f t="shared" si="187"/>
        <v>0.375</v>
      </c>
      <c r="AH1341" t="s">
        <v>27</v>
      </c>
    </row>
    <row r="1342" spans="1:34" x14ac:dyDescent="0.25">
      <c r="A1342">
        <v>1135547</v>
      </c>
      <c r="B1342" t="s">
        <v>20</v>
      </c>
      <c r="C1342" t="s">
        <v>28</v>
      </c>
      <c r="D1342" t="s">
        <v>22</v>
      </c>
      <c r="E1342">
        <v>53202</v>
      </c>
      <c r="F1342" t="s">
        <v>23</v>
      </c>
      <c r="G1342" t="s">
        <v>24</v>
      </c>
      <c r="H1342">
        <v>175</v>
      </c>
      <c r="I1342" t="s">
        <v>41</v>
      </c>
      <c r="J1342">
        <f>VLOOKUP(I1342,Key!$A$1:$C$72,2,FALSE)</f>
        <v>43.04824</v>
      </c>
      <c r="K1342">
        <f>VLOOKUP(I1342,Key!$A$1:$C$72,3,FALSE)</f>
        <v>-87.904970000000006</v>
      </c>
      <c r="L1342" t="s">
        <v>41</v>
      </c>
      <c r="M1342">
        <f>VLOOKUP(L1342,Key!$A$1:$C$72,2,FALSE)</f>
        <v>43.04824</v>
      </c>
      <c r="N1342">
        <f>VLOOKUP(L1342,Key!$A$1:$C$72,3,FALSE)</f>
        <v>-87.904970000000006</v>
      </c>
      <c r="O1342">
        <v>51</v>
      </c>
      <c r="P1342">
        <v>0</v>
      </c>
      <c r="Q1342">
        <v>7.7</v>
      </c>
      <c r="R1342">
        <v>7.3</v>
      </c>
      <c r="S1342">
        <v>306</v>
      </c>
      <c r="T1342">
        <f t="shared" si="188"/>
        <v>-1</v>
      </c>
      <c r="U1342" s="1">
        <v>42800</v>
      </c>
      <c r="V1342" s="3">
        <f t="shared" si="182"/>
        <v>42795</v>
      </c>
      <c r="W1342" s="4">
        <f t="shared" si="189"/>
        <v>42800</v>
      </c>
      <c r="X1342" s="1" t="str">
        <f t="shared" si="183"/>
        <v>Monday</v>
      </c>
      <c r="Y1342" s="2">
        <v>0.47210648148148149</v>
      </c>
      <c r="Z1342" s="2">
        <f t="shared" si="184"/>
        <v>0.45833333333333331</v>
      </c>
      <c r="AA1342">
        <f>1</f>
        <v>1</v>
      </c>
      <c r="AB1342" s="1">
        <v>42800</v>
      </c>
      <c r="AC1342" s="3">
        <f t="shared" si="185"/>
        <v>42795</v>
      </c>
      <c r="AD1342" s="4">
        <f t="shared" si="190"/>
        <v>42800</v>
      </c>
      <c r="AE1342" s="1" t="str">
        <f t="shared" si="186"/>
        <v>Monday</v>
      </c>
      <c r="AF1342" s="2">
        <v>0.50737268518518519</v>
      </c>
      <c r="AG1342" s="2">
        <f t="shared" si="187"/>
        <v>0.5</v>
      </c>
      <c r="AH1342" t="s">
        <v>35</v>
      </c>
    </row>
    <row r="1343" spans="1:34" x14ac:dyDescent="0.25">
      <c r="A1343">
        <v>1397107</v>
      </c>
      <c r="B1343" t="s">
        <v>20</v>
      </c>
      <c r="C1343" t="s">
        <v>90</v>
      </c>
      <c r="D1343" t="s">
        <v>22</v>
      </c>
      <c r="E1343">
        <v>53233</v>
      </c>
      <c r="F1343" t="s">
        <v>23</v>
      </c>
      <c r="G1343" t="s">
        <v>24</v>
      </c>
      <c r="H1343">
        <v>11134</v>
      </c>
      <c r="I1343" t="s">
        <v>73</v>
      </c>
      <c r="J1343">
        <f>VLOOKUP(I1343,Key!$A$1:$C$72,2,FALSE)</f>
        <v>43.040349999999997</v>
      </c>
      <c r="K1343">
        <f>VLOOKUP(I1343,Key!$A$1:$C$72,3,FALSE)</f>
        <v>-87.920760000000001</v>
      </c>
      <c r="L1343" t="s">
        <v>75</v>
      </c>
      <c r="M1343">
        <f>VLOOKUP(L1343,Key!$A$1:$C$72,2,FALSE)</f>
        <v>43.056539999999998</v>
      </c>
      <c r="N1343">
        <f>VLOOKUP(L1343,Key!$A$1:$C$72,3,FALSE)</f>
        <v>-87.914370000000005</v>
      </c>
      <c r="O1343">
        <v>9</v>
      </c>
      <c r="P1343">
        <v>0</v>
      </c>
      <c r="Q1343">
        <v>1.4</v>
      </c>
      <c r="R1343">
        <v>1.3</v>
      </c>
      <c r="S1343">
        <v>54</v>
      </c>
      <c r="T1343">
        <f t="shared" si="188"/>
        <v>-1</v>
      </c>
      <c r="U1343" s="1">
        <v>42800</v>
      </c>
      <c r="V1343" s="3">
        <f t="shared" si="182"/>
        <v>42795</v>
      </c>
      <c r="W1343" s="4">
        <f t="shared" si="189"/>
        <v>42800</v>
      </c>
      <c r="X1343" s="1" t="str">
        <f t="shared" si="183"/>
        <v>Monday</v>
      </c>
      <c r="Y1343" s="2">
        <v>0.49129629629629629</v>
      </c>
      <c r="Z1343" s="2">
        <f t="shared" si="184"/>
        <v>0.5</v>
      </c>
      <c r="AA1343">
        <f>1</f>
        <v>1</v>
      </c>
      <c r="AB1343" s="1">
        <v>42800</v>
      </c>
      <c r="AC1343" s="3">
        <f t="shared" si="185"/>
        <v>42795</v>
      </c>
      <c r="AD1343" s="4">
        <f t="shared" si="190"/>
        <v>42800</v>
      </c>
      <c r="AE1343" s="1" t="str">
        <f t="shared" si="186"/>
        <v>Monday</v>
      </c>
      <c r="AF1343" s="2">
        <v>0.49763888888888891</v>
      </c>
      <c r="AG1343" s="2">
        <f t="shared" si="187"/>
        <v>0.5</v>
      </c>
      <c r="AH1343" t="s">
        <v>27</v>
      </c>
    </row>
    <row r="1344" spans="1:34" x14ac:dyDescent="0.25">
      <c r="A1344">
        <v>1004775</v>
      </c>
      <c r="B1344" t="s">
        <v>20</v>
      </c>
      <c r="C1344" t="s">
        <v>28</v>
      </c>
      <c r="D1344" t="s">
        <v>22</v>
      </c>
      <c r="E1344">
        <v>53202</v>
      </c>
      <c r="F1344" t="s">
        <v>23</v>
      </c>
      <c r="G1344" t="s">
        <v>24</v>
      </c>
      <c r="H1344">
        <v>209</v>
      </c>
      <c r="I1344" t="s">
        <v>61</v>
      </c>
      <c r="J1344">
        <f>VLOOKUP(I1344,Key!$A$1:$C$72,2,FALSE)</f>
        <v>43.058619999999998</v>
      </c>
      <c r="K1344">
        <f>VLOOKUP(I1344,Key!$A$1:$C$72,3,FALSE)</f>
        <v>-87.885319999999993</v>
      </c>
      <c r="L1344" t="s">
        <v>41</v>
      </c>
      <c r="M1344">
        <f>VLOOKUP(L1344,Key!$A$1:$C$72,2,FALSE)</f>
        <v>43.04824</v>
      </c>
      <c r="N1344">
        <f>VLOOKUP(L1344,Key!$A$1:$C$72,3,FALSE)</f>
        <v>-87.904970000000006</v>
      </c>
      <c r="O1344">
        <v>9</v>
      </c>
      <c r="P1344">
        <v>0</v>
      </c>
      <c r="Q1344">
        <v>1.4</v>
      </c>
      <c r="R1344">
        <v>1.3</v>
      </c>
      <c r="S1344">
        <v>54</v>
      </c>
      <c r="T1344">
        <f t="shared" si="188"/>
        <v>-1</v>
      </c>
      <c r="U1344" s="1">
        <v>42800</v>
      </c>
      <c r="V1344" s="3">
        <f t="shared" si="182"/>
        <v>42795</v>
      </c>
      <c r="W1344" s="4">
        <f t="shared" si="189"/>
        <v>42800</v>
      </c>
      <c r="X1344" s="1" t="str">
        <f t="shared" si="183"/>
        <v>Monday</v>
      </c>
      <c r="Y1344" s="2">
        <v>0.5076504629629629</v>
      </c>
      <c r="Z1344" s="2">
        <f t="shared" si="184"/>
        <v>0.5</v>
      </c>
      <c r="AA1344">
        <f>1</f>
        <v>1</v>
      </c>
      <c r="AB1344" s="1">
        <v>42800</v>
      </c>
      <c r="AC1344" s="3">
        <f t="shared" si="185"/>
        <v>42795</v>
      </c>
      <c r="AD1344" s="4">
        <f t="shared" si="190"/>
        <v>42800</v>
      </c>
      <c r="AE1344" s="1" t="str">
        <f t="shared" si="186"/>
        <v>Monday</v>
      </c>
      <c r="AF1344" s="2">
        <v>0.51446759259259256</v>
      </c>
      <c r="AG1344" s="2">
        <f t="shared" si="187"/>
        <v>0.5</v>
      </c>
      <c r="AH1344" t="s">
        <v>27</v>
      </c>
    </row>
    <row r="1345" spans="1:34" x14ac:dyDescent="0.25">
      <c r="A1345">
        <v>1449580</v>
      </c>
      <c r="B1345" t="s">
        <v>20</v>
      </c>
      <c r="C1345" t="s">
        <v>139</v>
      </c>
      <c r="D1345" t="s">
        <v>140</v>
      </c>
      <c r="E1345">
        <v>55746</v>
      </c>
      <c r="F1345" t="s">
        <v>23</v>
      </c>
      <c r="G1345" t="s">
        <v>24</v>
      </c>
      <c r="H1345">
        <v>13</v>
      </c>
      <c r="I1345" t="s">
        <v>67</v>
      </c>
      <c r="J1345">
        <f>VLOOKUP(I1345,Key!$A$1:$C$72,2,FALSE)</f>
        <v>43.074890000000003</v>
      </c>
      <c r="K1345">
        <f>VLOOKUP(I1345,Key!$A$1:$C$72,3,FALSE)</f>
        <v>-87.882810000000006</v>
      </c>
      <c r="L1345" t="s">
        <v>60</v>
      </c>
      <c r="M1345">
        <f>VLOOKUP(L1345,Key!$A$1:$C$72,2,FALSE)</f>
        <v>43.066893999999998</v>
      </c>
      <c r="N1345">
        <f>VLOOKUP(L1345,Key!$A$1:$C$72,3,FALSE)</f>
        <v>-87.877936000000005</v>
      </c>
      <c r="O1345">
        <v>5</v>
      </c>
      <c r="P1345">
        <v>0</v>
      </c>
      <c r="Q1345">
        <v>0.8</v>
      </c>
      <c r="R1345">
        <v>0.7</v>
      </c>
      <c r="S1345">
        <v>30</v>
      </c>
      <c r="T1345">
        <f t="shared" si="188"/>
        <v>-1</v>
      </c>
      <c r="U1345" s="1">
        <v>42800</v>
      </c>
      <c r="V1345" s="3">
        <f t="shared" si="182"/>
        <v>42795</v>
      </c>
      <c r="W1345" s="4">
        <f t="shared" si="189"/>
        <v>42800</v>
      </c>
      <c r="X1345" s="1" t="str">
        <f t="shared" si="183"/>
        <v>Monday</v>
      </c>
      <c r="Y1345" s="2">
        <v>0.72564814814814815</v>
      </c>
      <c r="Z1345" s="2">
        <f t="shared" si="184"/>
        <v>0.70833333333333326</v>
      </c>
      <c r="AA1345">
        <f>1</f>
        <v>1</v>
      </c>
      <c r="AB1345" s="1">
        <v>42800</v>
      </c>
      <c r="AC1345" s="3">
        <f t="shared" si="185"/>
        <v>42795</v>
      </c>
      <c r="AD1345" s="4">
        <f t="shared" si="190"/>
        <v>42800</v>
      </c>
      <c r="AE1345" s="1" t="str">
        <f t="shared" si="186"/>
        <v>Monday</v>
      </c>
      <c r="AF1345" s="2">
        <v>0.72887731481481488</v>
      </c>
      <c r="AG1345" s="2">
        <f t="shared" si="187"/>
        <v>0.70833333333333326</v>
      </c>
      <c r="AH1345" t="s">
        <v>27</v>
      </c>
    </row>
    <row r="1346" spans="1:34" x14ac:dyDescent="0.25">
      <c r="A1346">
        <v>1527212</v>
      </c>
      <c r="B1346" t="s">
        <v>20</v>
      </c>
      <c r="C1346" t="s">
        <v>28</v>
      </c>
      <c r="D1346" t="s">
        <v>22</v>
      </c>
      <c r="E1346">
        <v>53202</v>
      </c>
      <c r="F1346" t="s">
        <v>23</v>
      </c>
      <c r="G1346" t="s">
        <v>24</v>
      </c>
      <c r="H1346">
        <v>9</v>
      </c>
      <c r="I1346" t="s">
        <v>67</v>
      </c>
      <c r="J1346">
        <f>VLOOKUP(I1346,Key!$A$1:$C$72,2,FALSE)</f>
        <v>43.074890000000003</v>
      </c>
      <c r="K1346">
        <f>VLOOKUP(I1346,Key!$A$1:$C$72,3,FALSE)</f>
        <v>-87.882810000000006</v>
      </c>
      <c r="L1346" t="s">
        <v>65</v>
      </c>
      <c r="M1346">
        <f>VLOOKUP(L1346,Key!$A$1:$C$72,2,FALSE)</f>
        <v>43.060786</v>
      </c>
      <c r="N1346">
        <f>VLOOKUP(L1346,Key!$A$1:$C$72,3,FALSE)</f>
        <v>-87.883825999999999</v>
      </c>
      <c r="O1346">
        <v>9</v>
      </c>
      <c r="P1346">
        <v>0</v>
      </c>
      <c r="Q1346">
        <v>1.4</v>
      </c>
      <c r="R1346">
        <v>1.3</v>
      </c>
      <c r="S1346">
        <v>54</v>
      </c>
      <c r="T1346">
        <f t="shared" si="188"/>
        <v>-1</v>
      </c>
      <c r="U1346" s="1">
        <v>42800</v>
      </c>
      <c r="V1346" s="3">
        <f t="shared" ref="V1346:V1409" si="191">DATE(YEAR(U1346), MONTH(U1346), 1)</f>
        <v>42795</v>
      </c>
      <c r="W1346" s="4">
        <f t="shared" si="189"/>
        <v>42800</v>
      </c>
      <c r="X1346" s="1" t="str">
        <f t="shared" ref="X1346:X1409" si="192">TEXT(W1346,"dddd")</f>
        <v>Monday</v>
      </c>
      <c r="Y1346" s="2">
        <v>0.73043981481481479</v>
      </c>
      <c r="Z1346" s="2">
        <f t="shared" ref="Z1346:Z1409" si="193">MROUND(Y1346, "1:00")</f>
        <v>0.75</v>
      </c>
      <c r="AA1346">
        <f>1</f>
        <v>1</v>
      </c>
      <c r="AB1346" s="1">
        <v>42800</v>
      </c>
      <c r="AC1346" s="3">
        <f t="shared" ref="AC1346:AC1409" si="194">DATE(YEAR(AB1346), MONTH(AB1346), 1)</f>
        <v>42795</v>
      </c>
      <c r="AD1346" s="4">
        <f t="shared" si="190"/>
        <v>42800</v>
      </c>
      <c r="AE1346" s="1" t="str">
        <f t="shared" ref="AE1346:AE1409" si="195">TEXT(AD1346,"dddd")</f>
        <v>Monday</v>
      </c>
      <c r="AF1346" s="2">
        <v>0.7365046296296297</v>
      </c>
      <c r="AG1346" s="2">
        <f t="shared" ref="AG1346:AG1409" si="196">MROUND(AF1346, "1:00")</f>
        <v>0.75</v>
      </c>
      <c r="AH1346" t="s">
        <v>27</v>
      </c>
    </row>
    <row r="1347" spans="1:34" x14ac:dyDescent="0.25">
      <c r="A1347">
        <v>1517760</v>
      </c>
      <c r="B1347" t="s">
        <v>20</v>
      </c>
      <c r="C1347" t="s">
        <v>28</v>
      </c>
      <c r="D1347" t="s">
        <v>22</v>
      </c>
      <c r="E1347">
        <v>53212</v>
      </c>
      <c r="F1347" t="s">
        <v>23</v>
      </c>
      <c r="G1347" t="s">
        <v>24</v>
      </c>
      <c r="H1347">
        <v>11148</v>
      </c>
      <c r="I1347" t="s">
        <v>32</v>
      </c>
      <c r="J1347">
        <f>VLOOKUP(I1347,Key!$A$1:$C$72,2,FALSE)</f>
        <v>43.038719999999998</v>
      </c>
      <c r="K1347">
        <f>VLOOKUP(I1347,Key!$A$1:$C$72,3,FALSE)</f>
        <v>-87.905339999999995</v>
      </c>
      <c r="L1347" t="s">
        <v>50</v>
      </c>
      <c r="M1347">
        <f>VLOOKUP(L1347,Key!$A$1:$C$72,2,FALSE)</f>
        <v>43.052549999999997</v>
      </c>
      <c r="N1347">
        <f>VLOOKUP(L1347,Key!$A$1:$C$72,3,FALSE)</f>
        <v>-87.909329999999997</v>
      </c>
      <c r="O1347">
        <v>11</v>
      </c>
      <c r="P1347">
        <v>0</v>
      </c>
      <c r="Q1347">
        <v>1.7</v>
      </c>
      <c r="R1347">
        <v>1.6</v>
      </c>
      <c r="S1347">
        <v>66</v>
      </c>
      <c r="T1347">
        <f t="shared" ref="T1347:T1410" si="197">-1</f>
        <v>-1</v>
      </c>
      <c r="U1347" s="1">
        <v>42800</v>
      </c>
      <c r="V1347" s="3">
        <f t="shared" si="191"/>
        <v>42795</v>
      </c>
      <c r="W1347" s="4">
        <f t="shared" ref="W1347:W1410" si="198">U1347</f>
        <v>42800</v>
      </c>
      <c r="X1347" s="1" t="str">
        <f t="shared" si="192"/>
        <v>Monday</v>
      </c>
      <c r="Y1347" s="2">
        <v>0.73306712962962972</v>
      </c>
      <c r="Z1347" s="2">
        <f t="shared" si="193"/>
        <v>0.75</v>
      </c>
      <c r="AA1347">
        <f>1</f>
        <v>1</v>
      </c>
      <c r="AB1347" s="1">
        <v>42800</v>
      </c>
      <c r="AC1347" s="3">
        <f t="shared" si="194"/>
        <v>42795</v>
      </c>
      <c r="AD1347" s="4">
        <f t="shared" ref="AD1347:AD1410" si="199">AB1347</f>
        <v>42800</v>
      </c>
      <c r="AE1347" s="1" t="str">
        <f t="shared" si="195"/>
        <v>Monday</v>
      </c>
      <c r="AF1347" s="2">
        <v>0.74094907407407407</v>
      </c>
      <c r="AG1347" s="2">
        <f t="shared" si="196"/>
        <v>0.75</v>
      </c>
      <c r="AH1347" t="s">
        <v>27</v>
      </c>
    </row>
    <row r="1348" spans="1:34" x14ac:dyDescent="0.25">
      <c r="A1348">
        <v>1298099</v>
      </c>
      <c r="B1348" t="s">
        <v>20</v>
      </c>
      <c r="C1348" t="s">
        <v>28</v>
      </c>
      <c r="D1348" t="s">
        <v>22</v>
      </c>
      <c r="E1348">
        <v>53233</v>
      </c>
      <c r="F1348" t="s">
        <v>23</v>
      </c>
      <c r="G1348" t="s">
        <v>24</v>
      </c>
      <c r="H1348">
        <v>11158</v>
      </c>
      <c r="I1348" t="s">
        <v>61</v>
      </c>
      <c r="J1348">
        <f>VLOOKUP(I1348,Key!$A$1:$C$72,2,FALSE)</f>
        <v>43.058619999999998</v>
      </c>
      <c r="K1348">
        <f>VLOOKUP(I1348,Key!$A$1:$C$72,3,FALSE)</f>
        <v>-87.885319999999993</v>
      </c>
      <c r="L1348" t="s">
        <v>85</v>
      </c>
      <c r="M1348">
        <f>VLOOKUP(L1348,Key!$A$1:$C$72,2,FALSE)</f>
        <v>43.041646999999998</v>
      </c>
      <c r="N1348">
        <f>VLOOKUP(L1348,Key!$A$1:$C$72,3,FALSE)</f>
        <v>-87.927257999999995</v>
      </c>
      <c r="O1348">
        <v>18</v>
      </c>
      <c r="P1348">
        <v>0</v>
      </c>
      <c r="Q1348">
        <v>2.7</v>
      </c>
      <c r="R1348">
        <v>2.6</v>
      </c>
      <c r="S1348">
        <v>108</v>
      </c>
      <c r="T1348">
        <f t="shared" si="197"/>
        <v>-1</v>
      </c>
      <c r="U1348" s="1">
        <v>42801</v>
      </c>
      <c r="V1348" s="3">
        <f t="shared" si="191"/>
        <v>42795</v>
      </c>
      <c r="W1348" s="4">
        <f t="shared" si="198"/>
        <v>42801</v>
      </c>
      <c r="X1348" s="1" t="str">
        <f t="shared" si="192"/>
        <v>Tuesday</v>
      </c>
      <c r="Y1348" s="2">
        <v>8.6805555555555559E-3</v>
      </c>
      <c r="Z1348" s="2">
        <f t="shared" si="193"/>
        <v>0</v>
      </c>
      <c r="AA1348">
        <f>1</f>
        <v>1</v>
      </c>
      <c r="AB1348" s="1">
        <v>42801</v>
      </c>
      <c r="AC1348" s="3">
        <f t="shared" si="194"/>
        <v>42795</v>
      </c>
      <c r="AD1348" s="4">
        <f t="shared" si="199"/>
        <v>42801</v>
      </c>
      <c r="AE1348" s="1" t="str">
        <f t="shared" si="195"/>
        <v>Tuesday</v>
      </c>
      <c r="AF1348" s="2">
        <v>2.1446759259259259E-2</v>
      </c>
      <c r="AG1348" s="2">
        <f t="shared" si="196"/>
        <v>4.1666666666666664E-2</v>
      </c>
      <c r="AH1348" t="s">
        <v>27</v>
      </c>
    </row>
    <row r="1349" spans="1:34" x14ac:dyDescent="0.25">
      <c r="A1349">
        <v>717793</v>
      </c>
      <c r="B1349" t="s">
        <v>20</v>
      </c>
      <c r="C1349" t="s">
        <v>28</v>
      </c>
      <c r="D1349" t="s">
        <v>22</v>
      </c>
      <c r="E1349">
        <v>53202</v>
      </c>
      <c r="F1349" t="s">
        <v>23</v>
      </c>
      <c r="G1349" t="s">
        <v>24</v>
      </c>
      <c r="H1349">
        <v>76</v>
      </c>
      <c r="I1349" t="s">
        <v>32</v>
      </c>
      <c r="J1349">
        <f>VLOOKUP(I1349,Key!$A$1:$C$72,2,FALSE)</f>
        <v>43.038719999999998</v>
      </c>
      <c r="K1349">
        <f>VLOOKUP(I1349,Key!$A$1:$C$72,3,FALSE)</f>
        <v>-87.905339999999995</v>
      </c>
      <c r="L1349" t="s">
        <v>31</v>
      </c>
      <c r="M1349">
        <f>VLOOKUP(L1349,Key!$A$1:$C$72,2,FALSE)</f>
        <v>43.03519</v>
      </c>
      <c r="N1349">
        <f>VLOOKUP(L1349,Key!$A$1:$C$72,3,FALSE)</f>
        <v>-87.907390000000007</v>
      </c>
      <c r="O1349">
        <v>5</v>
      </c>
      <c r="P1349">
        <v>0</v>
      </c>
      <c r="Q1349">
        <v>0.8</v>
      </c>
      <c r="R1349">
        <v>0.7</v>
      </c>
      <c r="S1349">
        <v>30</v>
      </c>
      <c r="T1349">
        <f t="shared" si="197"/>
        <v>-1</v>
      </c>
      <c r="U1349" s="1">
        <v>42801</v>
      </c>
      <c r="V1349" s="3">
        <f t="shared" si="191"/>
        <v>42795</v>
      </c>
      <c r="W1349" s="4">
        <f t="shared" si="198"/>
        <v>42801</v>
      </c>
      <c r="X1349" s="1" t="str">
        <f t="shared" si="192"/>
        <v>Tuesday</v>
      </c>
      <c r="Y1349" s="2">
        <v>0.44523148148148151</v>
      </c>
      <c r="Z1349" s="2">
        <f t="shared" si="193"/>
        <v>0.45833333333333331</v>
      </c>
      <c r="AA1349">
        <f>1</f>
        <v>1</v>
      </c>
      <c r="AB1349" s="1">
        <v>42801</v>
      </c>
      <c r="AC1349" s="3">
        <f t="shared" si="194"/>
        <v>42795</v>
      </c>
      <c r="AD1349" s="4">
        <f t="shared" si="199"/>
        <v>42801</v>
      </c>
      <c r="AE1349" s="1" t="str">
        <f t="shared" si="195"/>
        <v>Tuesday</v>
      </c>
      <c r="AF1349" s="2">
        <v>0.44923611111111111</v>
      </c>
      <c r="AG1349" s="2">
        <f t="shared" si="196"/>
        <v>0.45833333333333331</v>
      </c>
      <c r="AH1349" t="s">
        <v>27</v>
      </c>
    </row>
    <row r="1350" spans="1:34" x14ac:dyDescent="0.25">
      <c r="A1350">
        <v>1260485</v>
      </c>
      <c r="B1350" t="s">
        <v>20</v>
      </c>
      <c r="C1350" t="s">
        <v>101</v>
      </c>
      <c r="D1350" t="s">
        <v>22</v>
      </c>
      <c r="E1350">
        <v>53211</v>
      </c>
      <c r="F1350" t="s">
        <v>23</v>
      </c>
      <c r="G1350" t="s">
        <v>24</v>
      </c>
      <c r="H1350">
        <v>5506</v>
      </c>
      <c r="I1350" t="s">
        <v>43</v>
      </c>
      <c r="J1350">
        <f>VLOOKUP(I1350,Key!$A$1:$C$72,2,FALSE)</f>
        <v>43.03886</v>
      </c>
      <c r="K1350">
        <f>VLOOKUP(I1350,Key!$A$1:$C$72,3,FALSE)</f>
        <v>-87.902720000000002</v>
      </c>
      <c r="L1350" t="s">
        <v>32</v>
      </c>
      <c r="M1350">
        <f>VLOOKUP(L1350,Key!$A$1:$C$72,2,FALSE)</f>
        <v>43.038719999999998</v>
      </c>
      <c r="N1350">
        <f>VLOOKUP(L1350,Key!$A$1:$C$72,3,FALSE)</f>
        <v>-87.905339999999995</v>
      </c>
      <c r="O1350">
        <v>2</v>
      </c>
      <c r="P1350">
        <v>0</v>
      </c>
      <c r="Q1350">
        <v>0.3</v>
      </c>
      <c r="R1350">
        <v>0.3</v>
      </c>
      <c r="S1350">
        <v>12</v>
      </c>
      <c r="T1350">
        <f t="shared" si="197"/>
        <v>-1</v>
      </c>
      <c r="U1350" s="1">
        <v>42801</v>
      </c>
      <c r="V1350" s="3">
        <f t="shared" si="191"/>
        <v>42795</v>
      </c>
      <c r="W1350" s="4">
        <f t="shared" si="198"/>
        <v>42801</v>
      </c>
      <c r="X1350" s="1" t="str">
        <f t="shared" si="192"/>
        <v>Tuesday</v>
      </c>
      <c r="Y1350" s="2">
        <v>0.52400462962962957</v>
      </c>
      <c r="Z1350" s="2">
        <f t="shared" si="193"/>
        <v>0.54166666666666663</v>
      </c>
      <c r="AA1350">
        <f>1</f>
        <v>1</v>
      </c>
      <c r="AB1350" s="1">
        <v>42801</v>
      </c>
      <c r="AC1350" s="3">
        <f t="shared" si="194"/>
        <v>42795</v>
      </c>
      <c r="AD1350" s="4">
        <f t="shared" si="199"/>
        <v>42801</v>
      </c>
      <c r="AE1350" s="1" t="str">
        <f t="shared" si="195"/>
        <v>Tuesday</v>
      </c>
      <c r="AF1350" s="2">
        <v>0.5251851851851852</v>
      </c>
      <c r="AG1350" s="2">
        <f t="shared" si="196"/>
        <v>0.54166666666666663</v>
      </c>
      <c r="AH1350" t="s">
        <v>27</v>
      </c>
    </row>
    <row r="1351" spans="1:34" x14ac:dyDescent="0.25">
      <c r="A1351">
        <v>1152387</v>
      </c>
      <c r="B1351" t="s">
        <v>20</v>
      </c>
      <c r="C1351" t="s">
        <v>28</v>
      </c>
      <c r="D1351" t="s">
        <v>22</v>
      </c>
      <c r="E1351">
        <v>53211</v>
      </c>
      <c r="F1351" t="s">
        <v>23</v>
      </c>
      <c r="G1351" t="s">
        <v>96</v>
      </c>
      <c r="H1351">
        <v>5567</v>
      </c>
      <c r="I1351" t="s">
        <v>60</v>
      </c>
      <c r="J1351">
        <f>VLOOKUP(I1351,Key!$A$1:$C$72,2,FALSE)</f>
        <v>43.066893999999998</v>
      </c>
      <c r="K1351">
        <f>VLOOKUP(I1351,Key!$A$1:$C$72,3,FALSE)</f>
        <v>-87.877936000000005</v>
      </c>
      <c r="L1351" t="s">
        <v>87</v>
      </c>
      <c r="M1351">
        <f>VLOOKUP(L1351,Key!$A$1:$C$72,2,FALSE)</f>
        <v>43.077359999999999</v>
      </c>
      <c r="N1351">
        <f>VLOOKUP(L1351,Key!$A$1:$C$72,3,FALSE)</f>
        <v>-87.880769999999998</v>
      </c>
      <c r="O1351">
        <v>6</v>
      </c>
      <c r="P1351">
        <v>0</v>
      </c>
      <c r="Q1351">
        <v>0.9</v>
      </c>
      <c r="R1351">
        <v>0.9</v>
      </c>
      <c r="S1351">
        <v>36</v>
      </c>
      <c r="T1351">
        <f t="shared" si="197"/>
        <v>-1</v>
      </c>
      <c r="U1351" s="1">
        <v>42801</v>
      </c>
      <c r="V1351" s="3">
        <f t="shared" si="191"/>
        <v>42795</v>
      </c>
      <c r="W1351" s="4">
        <f t="shared" si="198"/>
        <v>42801</v>
      </c>
      <c r="X1351" s="1" t="str">
        <f t="shared" si="192"/>
        <v>Tuesday</v>
      </c>
      <c r="Y1351" s="2">
        <v>0.53586805555555561</v>
      </c>
      <c r="Z1351" s="2">
        <f t="shared" si="193"/>
        <v>0.54166666666666663</v>
      </c>
      <c r="AA1351">
        <f>1</f>
        <v>1</v>
      </c>
      <c r="AB1351" s="1">
        <v>42801</v>
      </c>
      <c r="AC1351" s="3">
        <f t="shared" si="194"/>
        <v>42795</v>
      </c>
      <c r="AD1351" s="4">
        <f t="shared" si="199"/>
        <v>42801</v>
      </c>
      <c r="AE1351" s="1" t="str">
        <f t="shared" si="195"/>
        <v>Tuesday</v>
      </c>
      <c r="AF1351" s="2">
        <v>0.53997685185185185</v>
      </c>
      <c r="AG1351" s="2">
        <f t="shared" si="196"/>
        <v>0.54166666666666663</v>
      </c>
      <c r="AH1351" t="s">
        <v>27</v>
      </c>
    </row>
    <row r="1352" spans="1:34" x14ac:dyDescent="0.25">
      <c r="A1352">
        <v>1251858</v>
      </c>
      <c r="B1352" t="s">
        <v>20</v>
      </c>
      <c r="C1352" t="s">
        <v>131</v>
      </c>
      <c r="D1352" t="s">
        <v>22</v>
      </c>
      <c r="E1352">
        <v>53531</v>
      </c>
      <c r="F1352" t="s">
        <v>23</v>
      </c>
      <c r="G1352" t="s">
        <v>96</v>
      </c>
      <c r="H1352">
        <v>5435</v>
      </c>
      <c r="I1352" t="s">
        <v>81</v>
      </c>
      <c r="J1352">
        <f>VLOOKUP(I1352,Key!$A$1:$C$72,2,FALSE)</f>
        <v>43.06033</v>
      </c>
      <c r="K1352">
        <f>VLOOKUP(I1352,Key!$A$1:$C$72,3,FALSE)</f>
        <v>-87.89546</v>
      </c>
      <c r="L1352" t="s">
        <v>61</v>
      </c>
      <c r="M1352">
        <f>VLOOKUP(L1352,Key!$A$1:$C$72,2,FALSE)</f>
        <v>43.058619999999998</v>
      </c>
      <c r="N1352">
        <f>VLOOKUP(L1352,Key!$A$1:$C$72,3,FALSE)</f>
        <v>-87.885319999999993</v>
      </c>
      <c r="O1352">
        <v>4</v>
      </c>
      <c r="P1352">
        <v>0</v>
      </c>
      <c r="Q1352">
        <v>0.6</v>
      </c>
      <c r="R1352">
        <v>0.6</v>
      </c>
      <c r="S1352">
        <v>24</v>
      </c>
      <c r="T1352">
        <f t="shared" si="197"/>
        <v>-1</v>
      </c>
      <c r="U1352" s="1">
        <v>42801</v>
      </c>
      <c r="V1352" s="3">
        <f t="shared" si="191"/>
        <v>42795</v>
      </c>
      <c r="W1352" s="4">
        <f t="shared" si="198"/>
        <v>42801</v>
      </c>
      <c r="X1352" s="1" t="str">
        <f t="shared" si="192"/>
        <v>Tuesday</v>
      </c>
      <c r="Y1352" s="2">
        <v>0.54924768518518519</v>
      </c>
      <c r="Z1352" s="2">
        <f t="shared" si="193"/>
        <v>0.54166666666666663</v>
      </c>
      <c r="AA1352">
        <f>1</f>
        <v>1</v>
      </c>
      <c r="AB1352" s="1">
        <v>42801</v>
      </c>
      <c r="AC1352" s="3">
        <f t="shared" si="194"/>
        <v>42795</v>
      </c>
      <c r="AD1352" s="4">
        <f t="shared" si="199"/>
        <v>42801</v>
      </c>
      <c r="AE1352" s="1" t="str">
        <f t="shared" si="195"/>
        <v>Tuesday</v>
      </c>
      <c r="AF1352" s="2">
        <v>0.55190972222222223</v>
      </c>
      <c r="AG1352" s="2">
        <f t="shared" si="196"/>
        <v>0.54166666666666663</v>
      </c>
      <c r="AH1352" t="s">
        <v>27</v>
      </c>
    </row>
    <row r="1353" spans="1:34" x14ac:dyDescent="0.25">
      <c r="A1353">
        <v>1010620</v>
      </c>
      <c r="B1353" t="s">
        <v>20</v>
      </c>
      <c r="C1353" t="s">
        <v>28</v>
      </c>
      <c r="D1353" t="s">
        <v>22</v>
      </c>
      <c r="E1353">
        <v>53202</v>
      </c>
      <c r="F1353" t="s">
        <v>23</v>
      </c>
      <c r="G1353" t="s">
        <v>24</v>
      </c>
      <c r="H1353">
        <v>5455</v>
      </c>
      <c r="I1353" t="s">
        <v>69</v>
      </c>
      <c r="J1353">
        <f>VLOOKUP(I1353,Key!$A$1:$C$72,2,FALSE)</f>
        <v>43.048200000000001</v>
      </c>
      <c r="K1353">
        <f>VLOOKUP(I1353,Key!$A$1:$C$72,3,FALSE)</f>
        <v>-87.900859999999994</v>
      </c>
      <c r="L1353" t="s">
        <v>77</v>
      </c>
      <c r="M1353">
        <f>VLOOKUP(L1353,Key!$A$1:$C$72,2,FALSE)</f>
        <v>43.074655999999997</v>
      </c>
      <c r="N1353">
        <f>VLOOKUP(L1353,Key!$A$1:$C$72,3,FALSE)</f>
        <v>-87.889011999999994</v>
      </c>
      <c r="O1353">
        <v>14</v>
      </c>
      <c r="P1353">
        <v>0</v>
      </c>
      <c r="Q1353">
        <v>2.1</v>
      </c>
      <c r="R1353">
        <v>2</v>
      </c>
      <c r="S1353">
        <v>84</v>
      </c>
      <c r="T1353">
        <f t="shared" si="197"/>
        <v>-1</v>
      </c>
      <c r="U1353" s="1">
        <v>42801</v>
      </c>
      <c r="V1353" s="3">
        <f t="shared" si="191"/>
        <v>42795</v>
      </c>
      <c r="W1353" s="4">
        <f t="shared" si="198"/>
        <v>42801</v>
      </c>
      <c r="X1353" s="1" t="str">
        <f t="shared" si="192"/>
        <v>Tuesday</v>
      </c>
      <c r="Y1353" s="2">
        <v>0.61526620370370366</v>
      </c>
      <c r="Z1353" s="2">
        <f t="shared" si="193"/>
        <v>0.625</v>
      </c>
      <c r="AA1353">
        <f>1</f>
        <v>1</v>
      </c>
      <c r="AB1353" s="1">
        <v>42801</v>
      </c>
      <c r="AC1353" s="3">
        <f t="shared" si="194"/>
        <v>42795</v>
      </c>
      <c r="AD1353" s="4">
        <f t="shared" si="199"/>
        <v>42801</v>
      </c>
      <c r="AE1353" s="1" t="str">
        <f t="shared" si="195"/>
        <v>Tuesday</v>
      </c>
      <c r="AF1353" s="2">
        <v>0.6248379629629629</v>
      </c>
      <c r="AG1353" s="2">
        <f t="shared" si="196"/>
        <v>0.625</v>
      </c>
      <c r="AH1353" t="s">
        <v>27</v>
      </c>
    </row>
    <row r="1354" spans="1:34" x14ac:dyDescent="0.25">
      <c r="A1354">
        <v>1442430</v>
      </c>
      <c r="B1354" t="s">
        <v>20</v>
      </c>
      <c r="C1354" t="s">
        <v>28</v>
      </c>
      <c r="D1354" t="s">
        <v>22</v>
      </c>
      <c r="E1354">
        <v>53211</v>
      </c>
      <c r="F1354" t="s">
        <v>23</v>
      </c>
      <c r="G1354" t="s">
        <v>24</v>
      </c>
      <c r="H1354">
        <v>11072</v>
      </c>
      <c r="I1354" t="s">
        <v>77</v>
      </c>
      <c r="J1354">
        <f>VLOOKUP(I1354,Key!$A$1:$C$72,2,FALSE)</f>
        <v>43.074655999999997</v>
      </c>
      <c r="K1354">
        <f>VLOOKUP(I1354,Key!$A$1:$C$72,3,FALSE)</f>
        <v>-87.889011999999994</v>
      </c>
      <c r="L1354" t="s">
        <v>67</v>
      </c>
      <c r="M1354">
        <f>VLOOKUP(L1354,Key!$A$1:$C$72,2,FALSE)</f>
        <v>43.074890000000003</v>
      </c>
      <c r="N1354">
        <f>VLOOKUP(L1354,Key!$A$1:$C$72,3,FALSE)</f>
        <v>-87.882810000000006</v>
      </c>
      <c r="O1354">
        <v>2</v>
      </c>
      <c r="P1354">
        <v>0</v>
      </c>
      <c r="Q1354">
        <v>0.3</v>
      </c>
      <c r="R1354">
        <v>0.3</v>
      </c>
      <c r="S1354">
        <v>12</v>
      </c>
      <c r="T1354">
        <f t="shared" si="197"/>
        <v>-1</v>
      </c>
      <c r="U1354" s="1">
        <v>42801</v>
      </c>
      <c r="V1354" s="3">
        <f t="shared" si="191"/>
        <v>42795</v>
      </c>
      <c r="W1354" s="4">
        <f t="shared" si="198"/>
        <v>42801</v>
      </c>
      <c r="X1354" s="1" t="str">
        <f t="shared" si="192"/>
        <v>Tuesday</v>
      </c>
      <c r="Y1354" s="2">
        <v>0.64532407407407411</v>
      </c>
      <c r="Z1354" s="2">
        <f t="shared" si="193"/>
        <v>0.625</v>
      </c>
      <c r="AA1354">
        <f>1</f>
        <v>1</v>
      </c>
      <c r="AB1354" s="1">
        <v>42801</v>
      </c>
      <c r="AC1354" s="3">
        <f t="shared" si="194"/>
        <v>42795</v>
      </c>
      <c r="AD1354" s="4">
        <f t="shared" si="199"/>
        <v>42801</v>
      </c>
      <c r="AE1354" s="1" t="str">
        <f t="shared" si="195"/>
        <v>Tuesday</v>
      </c>
      <c r="AF1354" s="2">
        <v>0.64686342592592594</v>
      </c>
      <c r="AG1354" s="2">
        <f t="shared" si="196"/>
        <v>0.66666666666666663</v>
      </c>
      <c r="AH1354" t="s">
        <v>27</v>
      </c>
    </row>
    <row r="1355" spans="1:34" x14ac:dyDescent="0.25">
      <c r="A1355">
        <v>1269318</v>
      </c>
      <c r="B1355" t="s">
        <v>20</v>
      </c>
      <c r="C1355" t="s">
        <v>28</v>
      </c>
      <c r="D1355" t="s">
        <v>22</v>
      </c>
      <c r="E1355">
        <v>53204</v>
      </c>
      <c r="F1355" t="s">
        <v>23</v>
      </c>
      <c r="G1355" t="s">
        <v>24</v>
      </c>
      <c r="H1355">
        <v>11129</v>
      </c>
      <c r="I1355" t="s">
        <v>39</v>
      </c>
      <c r="J1355">
        <f>VLOOKUP(I1355,Key!$A$1:$C$72,2,FALSE)</f>
        <v>43.03913</v>
      </c>
      <c r="K1355">
        <f>VLOOKUP(I1355,Key!$A$1:$C$72,3,FALSE)</f>
        <v>-87.916150000000002</v>
      </c>
      <c r="L1355" t="s">
        <v>40</v>
      </c>
      <c r="M1355">
        <f>VLOOKUP(L1355,Key!$A$1:$C$72,2,FALSE)</f>
        <v>43.031480000000002</v>
      </c>
      <c r="N1355">
        <f>VLOOKUP(L1355,Key!$A$1:$C$72,3,FALSE)</f>
        <v>-87.908169999999998</v>
      </c>
      <c r="O1355">
        <v>9</v>
      </c>
      <c r="P1355">
        <v>0</v>
      </c>
      <c r="Q1355">
        <v>1.4</v>
      </c>
      <c r="R1355">
        <v>1.3</v>
      </c>
      <c r="S1355">
        <v>54</v>
      </c>
      <c r="T1355">
        <f t="shared" si="197"/>
        <v>-1</v>
      </c>
      <c r="U1355" s="1">
        <v>42801</v>
      </c>
      <c r="V1355" s="3">
        <f t="shared" si="191"/>
        <v>42795</v>
      </c>
      <c r="W1355" s="4">
        <f t="shared" si="198"/>
        <v>42801</v>
      </c>
      <c r="X1355" s="1" t="str">
        <f t="shared" si="192"/>
        <v>Tuesday</v>
      </c>
      <c r="Y1355" s="2">
        <v>0.64807870370370368</v>
      </c>
      <c r="Z1355" s="2">
        <f t="shared" si="193"/>
        <v>0.66666666666666663</v>
      </c>
      <c r="AA1355">
        <f>1</f>
        <v>1</v>
      </c>
      <c r="AB1355" s="1">
        <v>42801</v>
      </c>
      <c r="AC1355" s="3">
        <f t="shared" si="194"/>
        <v>42795</v>
      </c>
      <c r="AD1355" s="4">
        <f t="shared" si="199"/>
        <v>42801</v>
      </c>
      <c r="AE1355" s="1" t="str">
        <f t="shared" si="195"/>
        <v>Tuesday</v>
      </c>
      <c r="AF1355" s="2">
        <v>0.65436342592592589</v>
      </c>
      <c r="AG1355" s="2">
        <f t="shared" si="196"/>
        <v>0.66666666666666663</v>
      </c>
      <c r="AH1355" t="s">
        <v>27</v>
      </c>
    </row>
    <row r="1356" spans="1:34" x14ac:dyDescent="0.25">
      <c r="A1356">
        <v>1406251</v>
      </c>
      <c r="B1356" t="s">
        <v>20</v>
      </c>
      <c r="C1356" t="s">
        <v>28</v>
      </c>
      <c r="D1356" t="s">
        <v>22</v>
      </c>
      <c r="E1356">
        <v>53211</v>
      </c>
      <c r="F1356" t="s">
        <v>23</v>
      </c>
      <c r="G1356" t="s">
        <v>24</v>
      </c>
      <c r="H1356">
        <v>5510</v>
      </c>
      <c r="I1356" t="s">
        <v>87</v>
      </c>
      <c r="J1356">
        <f>VLOOKUP(I1356,Key!$A$1:$C$72,2,FALSE)</f>
        <v>43.077359999999999</v>
      </c>
      <c r="K1356">
        <f>VLOOKUP(I1356,Key!$A$1:$C$72,3,FALSE)</f>
        <v>-87.880769999999998</v>
      </c>
      <c r="L1356" t="s">
        <v>61</v>
      </c>
      <c r="M1356">
        <f>VLOOKUP(L1356,Key!$A$1:$C$72,2,FALSE)</f>
        <v>43.058619999999998</v>
      </c>
      <c r="N1356">
        <f>VLOOKUP(L1356,Key!$A$1:$C$72,3,FALSE)</f>
        <v>-87.885319999999993</v>
      </c>
      <c r="O1356">
        <v>27</v>
      </c>
      <c r="P1356">
        <v>0</v>
      </c>
      <c r="Q1356">
        <v>4.0999999999999996</v>
      </c>
      <c r="R1356">
        <v>3.8</v>
      </c>
      <c r="S1356">
        <v>162</v>
      </c>
      <c r="T1356">
        <f t="shared" si="197"/>
        <v>-1</v>
      </c>
      <c r="U1356" s="1">
        <v>42801</v>
      </c>
      <c r="V1356" s="3">
        <f t="shared" si="191"/>
        <v>42795</v>
      </c>
      <c r="W1356" s="4">
        <f t="shared" si="198"/>
        <v>42801</v>
      </c>
      <c r="X1356" s="1" t="str">
        <f t="shared" si="192"/>
        <v>Tuesday</v>
      </c>
      <c r="Y1356" s="2">
        <v>0.68714120370370368</v>
      </c>
      <c r="Z1356" s="2">
        <f t="shared" si="193"/>
        <v>0.66666666666666663</v>
      </c>
      <c r="AA1356">
        <f>1</f>
        <v>1</v>
      </c>
      <c r="AB1356" s="1">
        <v>42801</v>
      </c>
      <c r="AC1356" s="3">
        <f t="shared" si="194"/>
        <v>42795</v>
      </c>
      <c r="AD1356" s="4">
        <f t="shared" si="199"/>
        <v>42801</v>
      </c>
      <c r="AE1356" s="1" t="str">
        <f t="shared" si="195"/>
        <v>Tuesday</v>
      </c>
      <c r="AF1356" s="2">
        <v>0.70603009259259253</v>
      </c>
      <c r="AG1356" s="2">
        <f t="shared" si="196"/>
        <v>0.70833333333333326</v>
      </c>
      <c r="AH1356" t="s">
        <v>27</v>
      </c>
    </row>
    <row r="1357" spans="1:34" x14ac:dyDescent="0.25">
      <c r="A1357">
        <v>1494109</v>
      </c>
      <c r="B1357" t="s">
        <v>20</v>
      </c>
      <c r="C1357" t="s">
        <v>28</v>
      </c>
      <c r="D1357" t="s">
        <v>22</v>
      </c>
      <c r="E1357">
        <v>53233</v>
      </c>
      <c r="F1357" t="s">
        <v>23</v>
      </c>
      <c r="G1357" t="s">
        <v>24</v>
      </c>
      <c r="H1357">
        <v>5526</v>
      </c>
      <c r="I1357" t="s">
        <v>43</v>
      </c>
      <c r="J1357">
        <f>VLOOKUP(I1357,Key!$A$1:$C$72,2,FALSE)</f>
        <v>43.03886</v>
      </c>
      <c r="K1357">
        <f>VLOOKUP(I1357,Key!$A$1:$C$72,3,FALSE)</f>
        <v>-87.902720000000002</v>
      </c>
      <c r="L1357" t="s">
        <v>73</v>
      </c>
      <c r="M1357">
        <f>VLOOKUP(L1357,Key!$A$1:$C$72,2,FALSE)</f>
        <v>43.040349999999997</v>
      </c>
      <c r="N1357">
        <f>VLOOKUP(L1357,Key!$A$1:$C$72,3,FALSE)</f>
        <v>-87.920760000000001</v>
      </c>
      <c r="O1357">
        <v>10</v>
      </c>
      <c r="P1357">
        <v>0</v>
      </c>
      <c r="Q1357">
        <v>1.5</v>
      </c>
      <c r="R1357">
        <v>1.4</v>
      </c>
      <c r="S1357">
        <v>60</v>
      </c>
      <c r="T1357">
        <f t="shared" si="197"/>
        <v>-1</v>
      </c>
      <c r="U1357" s="1">
        <v>42801</v>
      </c>
      <c r="V1357" s="3">
        <f t="shared" si="191"/>
        <v>42795</v>
      </c>
      <c r="W1357" s="4">
        <f t="shared" si="198"/>
        <v>42801</v>
      </c>
      <c r="X1357" s="1" t="str">
        <f t="shared" si="192"/>
        <v>Tuesday</v>
      </c>
      <c r="Y1357" s="2">
        <v>0.69770833333333337</v>
      </c>
      <c r="Z1357" s="2">
        <f t="shared" si="193"/>
        <v>0.70833333333333326</v>
      </c>
      <c r="AA1357">
        <f>1</f>
        <v>1</v>
      </c>
      <c r="AB1357" s="1">
        <v>42801</v>
      </c>
      <c r="AC1357" s="3">
        <f t="shared" si="194"/>
        <v>42795</v>
      </c>
      <c r="AD1357" s="4">
        <f t="shared" si="199"/>
        <v>42801</v>
      </c>
      <c r="AE1357" s="1" t="str">
        <f t="shared" si="195"/>
        <v>Tuesday</v>
      </c>
      <c r="AF1357" s="2">
        <v>0.70468750000000002</v>
      </c>
      <c r="AG1357" s="2">
        <f t="shared" si="196"/>
        <v>0.70833333333333326</v>
      </c>
      <c r="AH1357" t="s">
        <v>27</v>
      </c>
    </row>
    <row r="1358" spans="1:34" x14ac:dyDescent="0.25">
      <c r="A1358">
        <v>1088320</v>
      </c>
      <c r="B1358" t="s">
        <v>20</v>
      </c>
      <c r="C1358" t="s">
        <v>95</v>
      </c>
      <c r="D1358" t="s">
        <v>22</v>
      </c>
      <c r="E1358">
        <v>53202</v>
      </c>
      <c r="F1358" t="s">
        <v>23</v>
      </c>
      <c r="G1358" t="s">
        <v>24</v>
      </c>
      <c r="H1358">
        <v>317</v>
      </c>
      <c r="I1358" t="s">
        <v>43</v>
      </c>
      <c r="J1358">
        <f>VLOOKUP(I1358,Key!$A$1:$C$72,2,FALSE)</f>
        <v>43.03886</v>
      </c>
      <c r="K1358">
        <f>VLOOKUP(I1358,Key!$A$1:$C$72,3,FALSE)</f>
        <v>-87.902720000000002</v>
      </c>
      <c r="L1358" t="s">
        <v>68</v>
      </c>
      <c r="M1358">
        <f>VLOOKUP(L1358,Key!$A$1:$C$72,2,FALSE)</f>
        <v>43.04804</v>
      </c>
      <c r="N1358">
        <f>VLOOKUP(L1358,Key!$A$1:$C$72,3,FALSE)</f>
        <v>-87.896720000000002</v>
      </c>
      <c r="O1358">
        <v>12</v>
      </c>
      <c r="P1358">
        <v>0</v>
      </c>
      <c r="Q1358">
        <v>1.8</v>
      </c>
      <c r="R1358">
        <v>1.7</v>
      </c>
      <c r="S1358">
        <v>72</v>
      </c>
      <c r="T1358">
        <f t="shared" si="197"/>
        <v>-1</v>
      </c>
      <c r="U1358" s="1">
        <v>42801</v>
      </c>
      <c r="V1358" s="3">
        <f t="shared" si="191"/>
        <v>42795</v>
      </c>
      <c r="W1358" s="4">
        <f t="shared" si="198"/>
        <v>42801</v>
      </c>
      <c r="X1358" s="1" t="str">
        <f t="shared" si="192"/>
        <v>Tuesday</v>
      </c>
      <c r="Y1358" s="2">
        <v>0.73686342592592602</v>
      </c>
      <c r="Z1358" s="2">
        <f t="shared" si="193"/>
        <v>0.75</v>
      </c>
      <c r="AA1358">
        <f>1</f>
        <v>1</v>
      </c>
      <c r="AB1358" s="1">
        <v>42801</v>
      </c>
      <c r="AC1358" s="3">
        <f t="shared" si="194"/>
        <v>42795</v>
      </c>
      <c r="AD1358" s="4">
        <f t="shared" si="199"/>
        <v>42801</v>
      </c>
      <c r="AE1358" s="1" t="str">
        <f t="shared" si="195"/>
        <v>Tuesday</v>
      </c>
      <c r="AF1358" s="2">
        <v>0.74569444444444455</v>
      </c>
      <c r="AG1358" s="2">
        <f t="shared" si="196"/>
        <v>0.75</v>
      </c>
      <c r="AH1358" t="s">
        <v>27</v>
      </c>
    </row>
    <row r="1359" spans="1:34" x14ac:dyDescent="0.25">
      <c r="A1359">
        <v>1518070</v>
      </c>
      <c r="B1359" t="s">
        <v>20</v>
      </c>
      <c r="C1359" t="s">
        <v>28</v>
      </c>
      <c r="D1359" t="s">
        <v>22</v>
      </c>
      <c r="E1359">
        <v>53211</v>
      </c>
      <c r="F1359" t="s">
        <v>23</v>
      </c>
      <c r="G1359" t="s">
        <v>91</v>
      </c>
      <c r="H1359">
        <v>5543</v>
      </c>
      <c r="I1359" t="s">
        <v>81</v>
      </c>
      <c r="J1359">
        <f>VLOOKUP(I1359,Key!$A$1:$C$72,2,FALSE)</f>
        <v>43.06033</v>
      </c>
      <c r="K1359">
        <f>VLOOKUP(I1359,Key!$A$1:$C$72,3,FALSE)</f>
        <v>-87.89546</v>
      </c>
      <c r="L1359" t="s">
        <v>92</v>
      </c>
      <c r="M1359">
        <f>VLOOKUP(L1359,Key!$A$1:$C$72,2,FALSE)</f>
        <v>43.069021999999997</v>
      </c>
      <c r="N1359">
        <f>VLOOKUP(L1359,Key!$A$1:$C$72,3,FALSE)</f>
        <v>-87.887940999999998</v>
      </c>
      <c r="O1359">
        <v>16</v>
      </c>
      <c r="P1359">
        <v>0</v>
      </c>
      <c r="Q1359">
        <v>2.4</v>
      </c>
      <c r="R1359">
        <v>2.2999999999999998</v>
      </c>
      <c r="S1359">
        <v>96</v>
      </c>
      <c r="T1359">
        <f t="shared" si="197"/>
        <v>-1</v>
      </c>
      <c r="U1359" s="1">
        <v>42801</v>
      </c>
      <c r="V1359" s="3">
        <f t="shared" si="191"/>
        <v>42795</v>
      </c>
      <c r="W1359" s="4">
        <f t="shared" si="198"/>
        <v>42801</v>
      </c>
      <c r="X1359" s="1" t="str">
        <f t="shared" si="192"/>
        <v>Tuesday</v>
      </c>
      <c r="Y1359" s="2">
        <v>0.83622685185185175</v>
      </c>
      <c r="Z1359" s="2">
        <f t="shared" si="193"/>
        <v>0.83333333333333326</v>
      </c>
      <c r="AA1359">
        <f>1</f>
        <v>1</v>
      </c>
      <c r="AB1359" s="1">
        <v>42801</v>
      </c>
      <c r="AC1359" s="3">
        <f t="shared" si="194"/>
        <v>42795</v>
      </c>
      <c r="AD1359" s="4">
        <f t="shared" si="199"/>
        <v>42801</v>
      </c>
      <c r="AE1359" s="1" t="str">
        <f t="shared" si="195"/>
        <v>Tuesday</v>
      </c>
      <c r="AF1359" s="2">
        <v>0.84782407407407412</v>
      </c>
      <c r="AG1359" s="2">
        <f t="shared" si="196"/>
        <v>0.83333333333333326</v>
      </c>
      <c r="AH1359" t="s">
        <v>27</v>
      </c>
    </row>
    <row r="1360" spans="1:34" x14ac:dyDescent="0.25">
      <c r="A1360">
        <v>1357250</v>
      </c>
      <c r="B1360" t="s">
        <v>20</v>
      </c>
      <c r="C1360" t="s">
        <v>28</v>
      </c>
      <c r="D1360" t="s">
        <v>22</v>
      </c>
      <c r="E1360">
        <v>53202</v>
      </c>
      <c r="F1360" t="s">
        <v>23</v>
      </c>
      <c r="G1360" t="s">
        <v>24</v>
      </c>
      <c r="H1360">
        <v>23</v>
      </c>
      <c r="I1360" t="s">
        <v>69</v>
      </c>
      <c r="J1360">
        <f>VLOOKUP(I1360,Key!$A$1:$C$72,2,FALSE)</f>
        <v>43.048200000000001</v>
      </c>
      <c r="K1360">
        <f>VLOOKUP(I1360,Key!$A$1:$C$72,3,FALSE)</f>
        <v>-87.900859999999994</v>
      </c>
      <c r="L1360" t="s">
        <v>43</v>
      </c>
      <c r="M1360">
        <f>VLOOKUP(L1360,Key!$A$1:$C$72,2,FALSE)</f>
        <v>43.03886</v>
      </c>
      <c r="N1360">
        <f>VLOOKUP(L1360,Key!$A$1:$C$72,3,FALSE)</f>
        <v>-87.902720000000002</v>
      </c>
      <c r="O1360">
        <v>4</v>
      </c>
      <c r="P1360">
        <v>0</v>
      </c>
      <c r="Q1360">
        <v>0.6</v>
      </c>
      <c r="R1360">
        <v>0.6</v>
      </c>
      <c r="S1360">
        <v>24</v>
      </c>
      <c r="T1360">
        <f t="shared" si="197"/>
        <v>-1</v>
      </c>
      <c r="U1360" s="1">
        <v>42802</v>
      </c>
      <c r="V1360" s="3">
        <f t="shared" si="191"/>
        <v>42795</v>
      </c>
      <c r="W1360" s="4">
        <f t="shared" si="198"/>
        <v>42802</v>
      </c>
      <c r="X1360" s="1" t="str">
        <f t="shared" si="192"/>
        <v>Wednesday</v>
      </c>
      <c r="Y1360" s="2">
        <v>0.27295138888888887</v>
      </c>
      <c r="Z1360" s="2">
        <f t="shared" si="193"/>
        <v>0.29166666666666663</v>
      </c>
      <c r="AA1360">
        <f>1</f>
        <v>1</v>
      </c>
      <c r="AB1360" s="1">
        <v>42802</v>
      </c>
      <c r="AC1360" s="3">
        <f t="shared" si="194"/>
        <v>42795</v>
      </c>
      <c r="AD1360" s="4">
        <f t="shared" si="199"/>
        <v>42802</v>
      </c>
      <c r="AE1360" s="1" t="str">
        <f t="shared" si="195"/>
        <v>Wednesday</v>
      </c>
      <c r="AF1360" s="2">
        <v>0.27577546296296296</v>
      </c>
      <c r="AG1360" s="2">
        <f t="shared" si="196"/>
        <v>0.29166666666666663</v>
      </c>
      <c r="AH1360" t="s">
        <v>27</v>
      </c>
    </row>
    <row r="1361" spans="1:34" x14ac:dyDescent="0.25">
      <c r="A1361">
        <v>1518070</v>
      </c>
      <c r="B1361" t="s">
        <v>20</v>
      </c>
      <c r="C1361" t="s">
        <v>28</v>
      </c>
      <c r="D1361" t="s">
        <v>22</v>
      </c>
      <c r="E1361">
        <v>53211</v>
      </c>
      <c r="F1361" t="s">
        <v>23</v>
      </c>
      <c r="G1361" t="s">
        <v>91</v>
      </c>
      <c r="H1361">
        <v>172</v>
      </c>
      <c r="I1361" t="s">
        <v>92</v>
      </c>
      <c r="J1361">
        <f>VLOOKUP(I1361,Key!$A$1:$C$72,2,FALSE)</f>
        <v>43.069021999999997</v>
      </c>
      <c r="K1361">
        <f>VLOOKUP(I1361,Key!$A$1:$C$72,3,FALSE)</f>
        <v>-87.887940999999998</v>
      </c>
      <c r="L1361" t="s">
        <v>50</v>
      </c>
      <c r="M1361">
        <f>VLOOKUP(L1361,Key!$A$1:$C$72,2,FALSE)</f>
        <v>43.052549999999997</v>
      </c>
      <c r="N1361">
        <f>VLOOKUP(L1361,Key!$A$1:$C$72,3,FALSE)</f>
        <v>-87.909329999999997</v>
      </c>
      <c r="O1361">
        <v>14</v>
      </c>
      <c r="P1361">
        <v>0</v>
      </c>
      <c r="Q1361">
        <v>2.1</v>
      </c>
      <c r="R1361">
        <v>2</v>
      </c>
      <c r="S1361">
        <v>84</v>
      </c>
      <c r="T1361">
        <f t="shared" si="197"/>
        <v>-1</v>
      </c>
      <c r="U1361" s="1">
        <v>42802</v>
      </c>
      <c r="V1361" s="3">
        <f t="shared" si="191"/>
        <v>42795</v>
      </c>
      <c r="W1361" s="4">
        <f t="shared" si="198"/>
        <v>42802</v>
      </c>
      <c r="X1361" s="1" t="str">
        <f t="shared" si="192"/>
        <v>Wednesday</v>
      </c>
      <c r="Y1361" s="2">
        <v>0.33934027777777781</v>
      </c>
      <c r="Z1361" s="2">
        <f t="shared" si="193"/>
        <v>0.33333333333333331</v>
      </c>
      <c r="AA1361">
        <f>1</f>
        <v>1</v>
      </c>
      <c r="AB1361" s="1">
        <v>42802</v>
      </c>
      <c r="AC1361" s="3">
        <f t="shared" si="194"/>
        <v>42795</v>
      </c>
      <c r="AD1361" s="4">
        <f t="shared" si="199"/>
        <v>42802</v>
      </c>
      <c r="AE1361" s="1" t="str">
        <f t="shared" si="195"/>
        <v>Wednesday</v>
      </c>
      <c r="AF1361" s="2">
        <v>0.34887731481481482</v>
      </c>
      <c r="AG1361" s="2">
        <f t="shared" si="196"/>
        <v>0.33333333333333331</v>
      </c>
      <c r="AH1361" t="s">
        <v>27</v>
      </c>
    </row>
    <row r="1362" spans="1:34" x14ac:dyDescent="0.25">
      <c r="A1362">
        <v>1255543</v>
      </c>
      <c r="B1362" t="s">
        <v>20</v>
      </c>
      <c r="C1362" t="s">
        <v>113</v>
      </c>
      <c r="D1362" t="s">
        <v>22</v>
      </c>
      <c r="E1362">
        <v>53105</v>
      </c>
      <c r="F1362" t="s">
        <v>23</v>
      </c>
      <c r="G1362" t="s">
        <v>96</v>
      </c>
      <c r="H1362">
        <v>99</v>
      </c>
      <c r="I1362" t="s">
        <v>61</v>
      </c>
      <c r="J1362">
        <f>VLOOKUP(I1362,Key!$A$1:$C$72,2,FALSE)</f>
        <v>43.058619999999998</v>
      </c>
      <c r="K1362">
        <f>VLOOKUP(I1362,Key!$A$1:$C$72,3,FALSE)</f>
        <v>-87.885319999999993</v>
      </c>
      <c r="L1362" t="s">
        <v>87</v>
      </c>
      <c r="M1362">
        <f>VLOOKUP(L1362,Key!$A$1:$C$72,2,FALSE)</f>
        <v>43.077359999999999</v>
      </c>
      <c r="N1362">
        <f>VLOOKUP(L1362,Key!$A$1:$C$72,3,FALSE)</f>
        <v>-87.880769999999998</v>
      </c>
      <c r="O1362">
        <v>62</v>
      </c>
      <c r="P1362">
        <v>0</v>
      </c>
      <c r="Q1362">
        <v>9.3000000000000007</v>
      </c>
      <c r="R1362">
        <v>8.8000000000000007</v>
      </c>
      <c r="S1362">
        <v>372</v>
      </c>
      <c r="T1362">
        <f t="shared" si="197"/>
        <v>-1</v>
      </c>
      <c r="U1362" s="1">
        <v>42802</v>
      </c>
      <c r="V1362" s="3">
        <f t="shared" si="191"/>
        <v>42795</v>
      </c>
      <c r="W1362" s="4">
        <f t="shared" si="198"/>
        <v>42802</v>
      </c>
      <c r="X1362" s="1" t="str">
        <f t="shared" si="192"/>
        <v>Wednesday</v>
      </c>
      <c r="Y1362" s="2">
        <v>0.59428240740740745</v>
      </c>
      <c r="Z1362" s="2">
        <f t="shared" si="193"/>
        <v>0.58333333333333326</v>
      </c>
      <c r="AA1362">
        <f>1</f>
        <v>1</v>
      </c>
      <c r="AB1362" s="1">
        <v>42802</v>
      </c>
      <c r="AC1362" s="3">
        <f t="shared" si="194"/>
        <v>42795</v>
      </c>
      <c r="AD1362" s="4">
        <f t="shared" si="199"/>
        <v>42802</v>
      </c>
      <c r="AE1362" s="1" t="str">
        <f t="shared" si="195"/>
        <v>Wednesday</v>
      </c>
      <c r="AF1362" s="2">
        <v>0.63703703703703707</v>
      </c>
      <c r="AG1362" s="2">
        <f t="shared" si="196"/>
        <v>0.625</v>
      </c>
      <c r="AH1362" t="s">
        <v>27</v>
      </c>
    </row>
    <row r="1363" spans="1:34" x14ac:dyDescent="0.25">
      <c r="A1363">
        <v>1406251</v>
      </c>
      <c r="B1363" t="s">
        <v>20</v>
      </c>
      <c r="C1363" t="s">
        <v>28</v>
      </c>
      <c r="D1363" t="s">
        <v>22</v>
      </c>
      <c r="E1363">
        <v>53211</v>
      </c>
      <c r="F1363" t="s">
        <v>23</v>
      </c>
      <c r="G1363" t="s">
        <v>24</v>
      </c>
      <c r="H1363">
        <v>11077</v>
      </c>
      <c r="I1363" t="s">
        <v>67</v>
      </c>
      <c r="J1363">
        <f>VLOOKUP(I1363,Key!$A$1:$C$72,2,FALSE)</f>
        <v>43.074890000000003</v>
      </c>
      <c r="K1363">
        <f>VLOOKUP(I1363,Key!$A$1:$C$72,3,FALSE)</f>
        <v>-87.882810000000006</v>
      </c>
      <c r="L1363" t="s">
        <v>61</v>
      </c>
      <c r="M1363">
        <f>VLOOKUP(L1363,Key!$A$1:$C$72,2,FALSE)</f>
        <v>43.058619999999998</v>
      </c>
      <c r="N1363">
        <f>VLOOKUP(L1363,Key!$A$1:$C$72,3,FALSE)</f>
        <v>-87.885319999999993</v>
      </c>
      <c r="O1363">
        <v>8</v>
      </c>
      <c r="P1363">
        <v>0</v>
      </c>
      <c r="Q1363">
        <v>1.2</v>
      </c>
      <c r="R1363">
        <v>1.1000000000000001</v>
      </c>
      <c r="S1363">
        <v>48</v>
      </c>
      <c r="T1363">
        <f t="shared" si="197"/>
        <v>-1</v>
      </c>
      <c r="U1363" s="1">
        <v>42802</v>
      </c>
      <c r="V1363" s="3">
        <f t="shared" si="191"/>
        <v>42795</v>
      </c>
      <c r="W1363" s="4">
        <f t="shared" si="198"/>
        <v>42802</v>
      </c>
      <c r="X1363" s="1" t="str">
        <f t="shared" si="192"/>
        <v>Wednesday</v>
      </c>
      <c r="Y1363" s="2">
        <v>0.61972222222222217</v>
      </c>
      <c r="Z1363" s="2">
        <f t="shared" si="193"/>
        <v>0.625</v>
      </c>
      <c r="AA1363">
        <f>1</f>
        <v>1</v>
      </c>
      <c r="AB1363" s="1">
        <v>42802</v>
      </c>
      <c r="AC1363" s="3">
        <f t="shared" si="194"/>
        <v>42795</v>
      </c>
      <c r="AD1363" s="4">
        <f t="shared" si="199"/>
        <v>42802</v>
      </c>
      <c r="AE1363" s="1" t="str">
        <f t="shared" si="195"/>
        <v>Wednesday</v>
      </c>
      <c r="AF1363" s="2">
        <v>0.62561342592592595</v>
      </c>
      <c r="AG1363" s="2">
        <f t="shared" si="196"/>
        <v>0.625</v>
      </c>
      <c r="AH1363" t="s">
        <v>27</v>
      </c>
    </row>
    <row r="1364" spans="1:34" x14ac:dyDescent="0.25">
      <c r="A1364">
        <v>1371345</v>
      </c>
      <c r="B1364" t="s">
        <v>20</v>
      </c>
      <c r="C1364" t="s">
        <v>130</v>
      </c>
      <c r="D1364" t="s">
        <v>22</v>
      </c>
      <c r="E1364">
        <v>53213</v>
      </c>
      <c r="F1364" t="s">
        <v>23</v>
      </c>
      <c r="G1364" t="s">
        <v>24</v>
      </c>
      <c r="H1364">
        <v>5520</v>
      </c>
      <c r="I1364" t="s">
        <v>32</v>
      </c>
      <c r="J1364">
        <f>VLOOKUP(I1364,Key!$A$1:$C$72,2,FALSE)</f>
        <v>43.038719999999998</v>
      </c>
      <c r="K1364">
        <f>VLOOKUP(I1364,Key!$A$1:$C$72,3,FALSE)</f>
        <v>-87.905339999999995</v>
      </c>
      <c r="L1364" t="s">
        <v>32</v>
      </c>
      <c r="M1364">
        <f>VLOOKUP(L1364,Key!$A$1:$C$72,2,FALSE)</f>
        <v>43.038719999999998</v>
      </c>
      <c r="N1364">
        <f>VLOOKUP(L1364,Key!$A$1:$C$72,3,FALSE)</f>
        <v>-87.905339999999995</v>
      </c>
      <c r="O1364">
        <v>1</v>
      </c>
      <c r="P1364">
        <v>0</v>
      </c>
      <c r="Q1364">
        <v>0.2</v>
      </c>
      <c r="R1364">
        <v>0.1</v>
      </c>
      <c r="S1364">
        <v>6</v>
      </c>
      <c r="T1364">
        <f t="shared" si="197"/>
        <v>-1</v>
      </c>
      <c r="U1364" s="1">
        <v>42802</v>
      </c>
      <c r="V1364" s="3">
        <f t="shared" si="191"/>
        <v>42795</v>
      </c>
      <c r="W1364" s="4">
        <f t="shared" si="198"/>
        <v>42802</v>
      </c>
      <c r="X1364" s="1" t="str">
        <f t="shared" si="192"/>
        <v>Wednesday</v>
      </c>
      <c r="Y1364" s="2">
        <v>0.62215277777777778</v>
      </c>
      <c r="Z1364" s="2">
        <f t="shared" si="193"/>
        <v>0.625</v>
      </c>
      <c r="AA1364">
        <f>1</f>
        <v>1</v>
      </c>
      <c r="AB1364" s="1">
        <v>42802</v>
      </c>
      <c r="AC1364" s="3">
        <f t="shared" si="194"/>
        <v>42795</v>
      </c>
      <c r="AD1364" s="4">
        <f t="shared" si="199"/>
        <v>42802</v>
      </c>
      <c r="AE1364" s="1" t="str">
        <f t="shared" si="195"/>
        <v>Wednesday</v>
      </c>
      <c r="AF1364" s="2">
        <v>0.62261574074074078</v>
      </c>
      <c r="AG1364" s="2">
        <f t="shared" si="196"/>
        <v>0.625</v>
      </c>
      <c r="AH1364" t="s">
        <v>35</v>
      </c>
    </row>
    <row r="1365" spans="1:34" x14ac:dyDescent="0.25">
      <c r="A1365">
        <v>1371345</v>
      </c>
      <c r="B1365" t="s">
        <v>20</v>
      </c>
      <c r="C1365" t="s">
        <v>130</v>
      </c>
      <c r="D1365" t="s">
        <v>22</v>
      </c>
      <c r="E1365">
        <v>53213</v>
      </c>
      <c r="F1365" t="s">
        <v>23</v>
      </c>
      <c r="G1365" t="s">
        <v>24</v>
      </c>
      <c r="H1365">
        <v>5520</v>
      </c>
      <c r="I1365" t="s">
        <v>32</v>
      </c>
      <c r="J1365">
        <f>VLOOKUP(I1365,Key!$A$1:$C$72,2,FALSE)</f>
        <v>43.038719999999998</v>
      </c>
      <c r="K1365">
        <f>VLOOKUP(I1365,Key!$A$1:$C$72,3,FALSE)</f>
        <v>-87.905339999999995</v>
      </c>
      <c r="L1365" t="s">
        <v>29</v>
      </c>
      <c r="M1365">
        <f>VLOOKUP(L1365,Key!$A$1:$C$72,2,FALSE)</f>
        <v>43.042490000000001</v>
      </c>
      <c r="N1365">
        <f>VLOOKUP(L1365,Key!$A$1:$C$72,3,FALSE)</f>
        <v>-87.909959999999998</v>
      </c>
      <c r="O1365">
        <v>5</v>
      </c>
      <c r="P1365">
        <v>0</v>
      </c>
      <c r="Q1365">
        <v>0.8</v>
      </c>
      <c r="R1365">
        <v>0.7</v>
      </c>
      <c r="S1365">
        <v>30</v>
      </c>
      <c r="T1365">
        <f t="shared" si="197"/>
        <v>-1</v>
      </c>
      <c r="U1365" s="1">
        <v>42802</v>
      </c>
      <c r="V1365" s="3">
        <f t="shared" si="191"/>
        <v>42795</v>
      </c>
      <c r="W1365" s="4">
        <f t="shared" si="198"/>
        <v>42802</v>
      </c>
      <c r="X1365" s="1" t="str">
        <f t="shared" si="192"/>
        <v>Wednesday</v>
      </c>
      <c r="Y1365" s="2">
        <v>0.6230324074074074</v>
      </c>
      <c r="Z1365" s="2">
        <f t="shared" si="193"/>
        <v>0.625</v>
      </c>
      <c r="AA1365">
        <f>1</f>
        <v>1</v>
      </c>
      <c r="AB1365" s="1">
        <v>42802</v>
      </c>
      <c r="AC1365" s="3">
        <f t="shared" si="194"/>
        <v>42795</v>
      </c>
      <c r="AD1365" s="4">
        <f t="shared" si="199"/>
        <v>42802</v>
      </c>
      <c r="AE1365" s="1" t="str">
        <f t="shared" si="195"/>
        <v>Wednesday</v>
      </c>
      <c r="AF1365" s="2">
        <v>0.62650462962962961</v>
      </c>
      <c r="AG1365" s="2">
        <f t="shared" si="196"/>
        <v>0.625</v>
      </c>
      <c r="AH1365" t="s">
        <v>27</v>
      </c>
    </row>
    <row r="1366" spans="1:34" x14ac:dyDescent="0.25">
      <c r="A1366">
        <v>1328721</v>
      </c>
      <c r="B1366" t="s">
        <v>20</v>
      </c>
      <c r="C1366" t="s">
        <v>28</v>
      </c>
      <c r="D1366" t="s">
        <v>22</v>
      </c>
      <c r="E1366">
        <v>53207</v>
      </c>
      <c r="F1366" t="s">
        <v>23</v>
      </c>
      <c r="G1366" t="s">
        <v>24</v>
      </c>
      <c r="H1366">
        <v>3</v>
      </c>
      <c r="I1366" t="s">
        <v>82</v>
      </c>
      <c r="J1366">
        <f>VLOOKUP(I1366,Key!$A$1:$C$72,2,FALSE)</f>
        <v>43.026229999999998</v>
      </c>
      <c r="K1366">
        <f>VLOOKUP(I1366,Key!$A$1:$C$72,3,FALSE)</f>
        <v>-87.912809999999993</v>
      </c>
      <c r="L1366" t="s">
        <v>33</v>
      </c>
      <c r="M1366">
        <f>VLOOKUP(L1366,Key!$A$1:$C$72,2,FALSE)</f>
        <v>43.034619999999997</v>
      </c>
      <c r="N1366">
        <f>VLOOKUP(L1366,Key!$A$1:$C$72,3,FALSE)</f>
        <v>-87.917500000000004</v>
      </c>
      <c r="O1366">
        <v>14</v>
      </c>
      <c r="P1366">
        <v>0</v>
      </c>
      <c r="Q1366">
        <v>2.1</v>
      </c>
      <c r="R1366">
        <v>2</v>
      </c>
      <c r="S1366">
        <v>84</v>
      </c>
      <c r="T1366">
        <f t="shared" si="197"/>
        <v>-1</v>
      </c>
      <c r="U1366" s="1">
        <v>42802</v>
      </c>
      <c r="V1366" s="3">
        <f t="shared" si="191"/>
        <v>42795</v>
      </c>
      <c r="W1366" s="4">
        <f t="shared" si="198"/>
        <v>42802</v>
      </c>
      <c r="X1366" s="1" t="str">
        <f t="shared" si="192"/>
        <v>Wednesday</v>
      </c>
      <c r="Y1366" s="2">
        <v>0.63248842592592591</v>
      </c>
      <c r="Z1366" s="2">
        <f t="shared" si="193"/>
        <v>0.625</v>
      </c>
      <c r="AA1366">
        <f>1</f>
        <v>1</v>
      </c>
      <c r="AB1366" s="1">
        <v>42802</v>
      </c>
      <c r="AC1366" s="3">
        <f t="shared" si="194"/>
        <v>42795</v>
      </c>
      <c r="AD1366" s="4">
        <f t="shared" si="199"/>
        <v>42802</v>
      </c>
      <c r="AE1366" s="1" t="str">
        <f t="shared" si="195"/>
        <v>Wednesday</v>
      </c>
      <c r="AF1366" s="2">
        <v>0.64215277777777779</v>
      </c>
      <c r="AG1366" s="2">
        <f t="shared" si="196"/>
        <v>0.625</v>
      </c>
      <c r="AH1366" t="s">
        <v>27</v>
      </c>
    </row>
    <row r="1367" spans="1:34" x14ac:dyDescent="0.25">
      <c r="A1367">
        <v>1371872</v>
      </c>
      <c r="B1367" t="s">
        <v>20</v>
      </c>
      <c r="C1367" t="s">
        <v>21</v>
      </c>
      <c r="D1367" t="s">
        <v>22</v>
      </c>
      <c r="E1367">
        <v>53222</v>
      </c>
      <c r="F1367" t="s">
        <v>23</v>
      </c>
      <c r="G1367" t="s">
        <v>24</v>
      </c>
      <c r="H1367">
        <v>9</v>
      </c>
      <c r="I1367" t="s">
        <v>36</v>
      </c>
      <c r="J1367">
        <f>VLOOKUP(I1367,Key!$A$1:$C$72,2,FALSE)</f>
        <v>43.038580000000003</v>
      </c>
      <c r="K1367">
        <f>VLOOKUP(I1367,Key!$A$1:$C$72,3,FALSE)</f>
        <v>-87.90934</v>
      </c>
      <c r="L1367" t="s">
        <v>78</v>
      </c>
      <c r="M1367">
        <f>VLOOKUP(L1367,Key!$A$1:$C$72,2,FALSE)</f>
        <v>43.060250000000003</v>
      </c>
      <c r="N1367">
        <f>VLOOKUP(L1367,Key!$A$1:$C$72,3,FALSE)</f>
        <v>-87.892169999999993</v>
      </c>
      <c r="O1367">
        <v>36</v>
      </c>
      <c r="P1367">
        <v>0</v>
      </c>
      <c r="Q1367">
        <v>5.4</v>
      </c>
      <c r="R1367">
        <v>5.0999999999999996</v>
      </c>
      <c r="S1367">
        <v>216</v>
      </c>
      <c r="T1367">
        <f t="shared" si="197"/>
        <v>-1</v>
      </c>
      <c r="U1367" s="1">
        <v>42802</v>
      </c>
      <c r="V1367" s="3">
        <f t="shared" si="191"/>
        <v>42795</v>
      </c>
      <c r="W1367" s="4">
        <f t="shared" si="198"/>
        <v>42802</v>
      </c>
      <c r="X1367" s="1" t="str">
        <f t="shared" si="192"/>
        <v>Wednesday</v>
      </c>
      <c r="Y1367" s="2">
        <v>0.66875000000000007</v>
      </c>
      <c r="Z1367" s="2">
        <f t="shared" si="193"/>
        <v>0.66666666666666663</v>
      </c>
      <c r="AA1367">
        <f>1</f>
        <v>1</v>
      </c>
      <c r="AB1367" s="1">
        <v>42802</v>
      </c>
      <c r="AC1367" s="3">
        <f t="shared" si="194"/>
        <v>42795</v>
      </c>
      <c r="AD1367" s="4">
        <f t="shared" si="199"/>
        <v>42802</v>
      </c>
      <c r="AE1367" s="1" t="str">
        <f t="shared" si="195"/>
        <v>Wednesday</v>
      </c>
      <c r="AF1367" s="2">
        <v>0.69442129629629623</v>
      </c>
      <c r="AG1367" s="2">
        <f t="shared" si="196"/>
        <v>0.70833333333333326</v>
      </c>
      <c r="AH1367" t="s">
        <v>27</v>
      </c>
    </row>
    <row r="1368" spans="1:34" x14ac:dyDescent="0.25">
      <c r="A1368">
        <v>1017964</v>
      </c>
      <c r="B1368" t="s">
        <v>20</v>
      </c>
      <c r="C1368" t="s">
        <v>28</v>
      </c>
      <c r="D1368" t="s">
        <v>22</v>
      </c>
      <c r="E1368">
        <v>53202</v>
      </c>
      <c r="F1368" t="s">
        <v>23</v>
      </c>
      <c r="G1368" t="s">
        <v>24</v>
      </c>
      <c r="H1368">
        <v>21</v>
      </c>
      <c r="I1368" t="s">
        <v>68</v>
      </c>
      <c r="J1368">
        <f>VLOOKUP(I1368,Key!$A$1:$C$72,2,FALSE)</f>
        <v>43.04804</v>
      </c>
      <c r="K1368">
        <f>VLOOKUP(I1368,Key!$A$1:$C$72,3,FALSE)</f>
        <v>-87.896720000000002</v>
      </c>
      <c r="L1368" t="s">
        <v>61</v>
      </c>
      <c r="M1368">
        <f>VLOOKUP(L1368,Key!$A$1:$C$72,2,FALSE)</f>
        <v>43.058619999999998</v>
      </c>
      <c r="N1368">
        <f>VLOOKUP(L1368,Key!$A$1:$C$72,3,FALSE)</f>
        <v>-87.885319999999993</v>
      </c>
      <c r="O1368">
        <v>6</v>
      </c>
      <c r="P1368">
        <v>0</v>
      </c>
      <c r="Q1368">
        <v>0.9</v>
      </c>
      <c r="R1368">
        <v>0.9</v>
      </c>
      <c r="S1368">
        <v>36</v>
      </c>
      <c r="T1368">
        <f t="shared" si="197"/>
        <v>-1</v>
      </c>
      <c r="U1368" s="1">
        <v>42802</v>
      </c>
      <c r="V1368" s="3">
        <f t="shared" si="191"/>
        <v>42795</v>
      </c>
      <c r="W1368" s="4">
        <f t="shared" si="198"/>
        <v>42802</v>
      </c>
      <c r="X1368" s="1" t="str">
        <f t="shared" si="192"/>
        <v>Wednesday</v>
      </c>
      <c r="Y1368" s="2">
        <v>0.86543981481481491</v>
      </c>
      <c r="Z1368" s="2">
        <f t="shared" si="193"/>
        <v>0.875</v>
      </c>
      <c r="AA1368">
        <f>1</f>
        <v>1</v>
      </c>
      <c r="AB1368" s="1">
        <v>42802</v>
      </c>
      <c r="AC1368" s="3">
        <f t="shared" si="194"/>
        <v>42795</v>
      </c>
      <c r="AD1368" s="4">
        <f t="shared" si="199"/>
        <v>42802</v>
      </c>
      <c r="AE1368" s="1" t="str">
        <f t="shared" si="195"/>
        <v>Wednesday</v>
      </c>
      <c r="AF1368" s="2">
        <v>0.86971064814814814</v>
      </c>
      <c r="AG1368" s="2">
        <f t="shared" si="196"/>
        <v>0.875</v>
      </c>
      <c r="AH1368" t="s">
        <v>27</v>
      </c>
    </row>
    <row r="1369" spans="1:34" x14ac:dyDescent="0.25">
      <c r="A1369">
        <v>1400126</v>
      </c>
      <c r="B1369" t="s">
        <v>20</v>
      </c>
      <c r="C1369" t="s">
        <v>28</v>
      </c>
      <c r="D1369" t="s">
        <v>22</v>
      </c>
      <c r="E1369">
        <v>53211</v>
      </c>
      <c r="F1369" t="s">
        <v>23</v>
      </c>
      <c r="G1369" t="s">
        <v>24</v>
      </c>
      <c r="H1369">
        <v>13</v>
      </c>
      <c r="I1369" t="s">
        <v>81</v>
      </c>
      <c r="J1369">
        <f>VLOOKUP(I1369,Key!$A$1:$C$72,2,FALSE)</f>
        <v>43.06033</v>
      </c>
      <c r="K1369">
        <f>VLOOKUP(I1369,Key!$A$1:$C$72,3,FALSE)</f>
        <v>-87.89546</v>
      </c>
      <c r="L1369" t="s">
        <v>60</v>
      </c>
      <c r="M1369">
        <f>VLOOKUP(L1369,Key!$A$1:$C$72,2,FALSE)</f>
        <v>43.066893999999998</v>
      </c>
      <c r="N1369">
        <f>VLOOKUP(L1369,Key!$A$1:$C$72,3,FALSE)</f>
        <v>-87.877936000000005</v>
      </c>
      <c r="O1369">
        <v>8</v>
      </c>
      <c r="P1369">
        <v>0</v>
      </c>
      <c r="Q1369">
        <v>1.2</v>
      </c>
      <c r="R1369">
        <v>1.1000000000000001</v>
      </c>
      <c r="S1369">
        <v>48</v>
      </c>
      <c r="T1369">
        <f t="shared" si="197"/>
        <v>-1</v>
      </c>
      <c r="U1369" s="1">
        <v>42802</v>
      </c>
      <c r="V1369" s="3">
        <f t="shared" si="191"/>
        <v>42795</v>
      </c>
      <c r="W1369" s="4">
        <f t="shared" si="198"/>
        <v>42802</v>
      </c>
      <c r="X1369" s="1" t="str">
        <f t="shared" si="192"/>
        <v>Wednesday</v>
      </c>
      <c r="Y1369" s="2">
        <v>0.9293865740740741</v>
      </c>
      <c r="Z1369" s="2">
        <f t="shared" si="193"/>
        <v>0.91666666666666663</v>
      </c>
      <c r="AA1369">
        <f>1</f>
        <v>1</v>
      </c>
      <c r="AB1369" s="1">
        <v>42802</v>
      </c>
      <c r="AC1369" s="3">
        <f t="shared" si="194"/>
        <v>42795</v>
      </c>
      <c r="AD1369" s="4">
        <f t="shared" si="199"/>
        <v>42802</v>
      </c>
      <c r="AE1369" s="1" t="str">
        <f t="shared" si="195"/>
        <v>Wednesday</v>
      </c>
      <c r="AF1369" s="2">
        <v>0.93524305555555554</v>
      </c>
      <c r="AG1369" s="2">
        <f t="shared" si="196"/>
        <v>0.91666666666666663</v>
      </c>
      <c r="AH1369" t="s">
        <v>27</v>
      </c>
    </row>
    <row r="1370" spans="1:34" x14ac:dyDescent="0.25">
      <c r="A1370">
        <v>1387054</v>
      </c>
      <c r="B1370" t="s">
        <v>20</v>
      </c>
      <c r="C1370" t="s">
        <v>21</v>
      </c>
      <c r="D1370" t="s">
        <v>22</v>
      </c>
      <c r="E1370">
        <v>53213</v>
      </c>
      <c r="F1370" t="s">
        <v>23</v>
      </c>
      <c r="G1370" t="s">
        <v>24</v>
      </c>
      <c r="H1370">
        <v>5439</v>
      </c>
      <c r="I1370" t="s">
        <v>58</v>
      </c>
      <c r="J1370">
        <f>VLOOKUP(I1370,Key!$A$1:$C$72,2,FALSE)</f>
        <v>43.052630000000001</v>
      </c>
      <c r="K1370">
        <f>VLOOKUP(I1370,Key!$A$1:$C$72,3,FALSE)</f>
        <v>-88.016319999999993</v>
      </c>
      <c r="L1370" t="s">
        <v>26</v>
      </c>
      <c r="M1370">
        <f>VLOOKUP(L1370,Key!$A$1:$C$72,2,FALSE)</f>
        <v>43.060079999999999</v>
      </c>
      <c r="N1370">
        <f>VLOOKUP(L1370,Key!$A$1:$C$72,3,FALSE)</f>
        <v>-88.027349999999998</v>
      </c>
      <c r="O1370">
        <v>9</v>
      </c>
      <c r="P1370">
        <v>0</v>
      </c>
      <c r="Q1370">
        <v>1.4</v>
      </c>
      <c r="R1370">
        <v>1.3</v>
      </c>
      <c r="S1370">
        <v>54</v>
      </c>
      <c r="T1370">
        <f t="shared" si="197"/>
        <v>-1</v>
      </c>
      <c r="U1370" s="1">
        <v>42803</v>
      </c>
      <c r="V1370" s="3">
        <f t="shared" si="191"/>
        <v>42795</v>
      </c>
      <c r="W1370" s="4">
        <f t="shared" si="198"/>
        <v>42803</v>
      </c>
      <c r="X1370" s="1" t="str">
        <f t="shared" si="192"/>
        <v>Thursday</v>
      </c>
      <c r="Y1370" s="2">
        <v>0.34819444444444447</v>
      </c>
      <c r="Z1370" s="2">
        <f t="shared" si="193"/>
        <v>0.33333333333333331</v>
      </c>
      <c r="AA1370">
        <f>1</f>
        <v>1</v>
      </c>
      <c r="AB1370" s="1">
        <v>42803</v>
      </c>
      <c r="AC1370" s="3">
        <f t="shared" si="194"/>
        <v>42795</v>
      </c>
      <c r="AD1370" s="4">
        <f t="shared" si="199"/>
        <v>42803</v>
      </c>
      <c r="AE1370" s="1" t="str">
        <f t="shared" si="195"/>
        <v>Thursday</v>
      </c>
      <c r="AF1370" s="2">
        <v>0.35476851851851854</v>
      </c>
      <c r="AG1370" s="2">
        <f t="shared" si="196"/>
        <v>0.375</v>
      </c>
      <c r="AH1370" t="s">
        <v>27</v>
      </c>
    </row>
    <row r="1371" spans="1:34" x14ac:dyDescent="0.25">
      <c r="A1371">
        <v>545427</v>
      </c>
      <c r="B1371" t="s">
        <v>20</v>
      </c>
      <c r="C1371" t="s">
        <v>28</v>
      </c>
      <c r="D1371" t="s">
        <v>22</v>
      </c>
      <c r="E1371">
        <v>53211</v>
      </c>
      <c r="F1371" t="s">
        <v>23</v>
      </c>
      <c r="G1371" t="s">
        <v>24</v>
      </c>
      <c r="H1371">
        <v>47</v>
      </c>
      <c r="I1371" t="s">
        <v>32</v>
      </c>
      <c r="J1371">
        <f>VLOOKUP(I1371,Key!$A$1:$C$72,2,FALSE)</f>
        <v>43.038719999999998</v>
      </c>
      <c r="K1371">
        <f>VLOOKUP(I1371,Key!$A$1:$C$72,3,FALSE)</f>
        <v>-87.905339999999995</v>
      </c>
      <c r="L1371" t="s">
        <v>31</v>
      </c>
      <c r="M1371">
        <f>VLOOKUP(L1371,Key!$A$1:$C$72,2,FALSE)</f>
        <v>43.03519</v>
      </c>
      <c r="N1371">
        <f>VLOOKUP(L1371,Key!$A$1:$C$72,3,FALSE)</f>
        <v>-87.907390000000007</v>
      </c>
      <c r="O1371">
        <v>3</v>
      </c>
      <c r="P1371">
        <v>0</v>
      </c>
      <c r="Q1371">
        <v>0.5</v>
      </c>
      <c r="R1371">
        <v>0.4</v>
      </c>
      <c r="S1371">
        <v>18</v>
      </c>
      <c r="T1371">
        <f t="shared" si="197"/>
        <v>-1</v>
      </c>
      <c r="U1371" s="1">
        <v>42803</v>
      </c>
      <c r="V1371" s="3">
        <f t="shared" si="191"/>
        <v>42795</v>
      </c>
      <c r="W1371" s="4">
        <f t="shared" si="198"/>
        <v>42803</v>
      </c>
      <c r="X1371" s="1" t="str">
        <f t="shared" si="192"/>
        <v>Thursday</v>
      </c>
      <c r="Y1371" s="2">
        <v>0.61128472222222219</v>
      </c>
      <c r="Z1371" s="2">
        <f t="shared" si="193"/>
        <v>0.625</v>
      </c>
      <c r="AA1371">
        <f>1</f>
        <v>1</v>
      </c>
      <c r="AB1371" s="1">
        <v>42803</v>
      </c>
      <c r="AC1371" s="3">
        <f t="shared" si="194"/>
        <v>42795</v>
      </c>
      <c r="AD1371" s="4">
        <f t="shared" si="199"/>
        <v>42803</v>
      </c>
      <c r="AE1371" s="1" t="str">
        <f t="shared" si="195"/>
        <v>Thursday</v>
      </c>
      <c r="AF1371" s="2">
        <v>0.61356481481481484</v>
      </c>
      <c r="AG1371" s="2">
        <f t="shared" si="196"/>
        <v>0.625</v>
      </c>
      <c r="AH1371" t="s">
        <v>27</v>
      </c>
    </row>
    <row r="1372" spans="1:34" x14ac:dyDescent="0.25">
      <c r="A1372">
        <v>1088320</v>
      </c>
      <c r="B1372" t="s">
        <v>20</v>
      </c>
      <c r="C1372" t="s">
        <v>95</v>
      </c>
      <c r="D1372" t="s">
        <v>22</v>
      </c>
      <c r="E1372">
        <v>53202</v>
      </c>
      <c r="F1372" t="s">
        <v>23</v>
      </c>
      <c r="G1372" t="s">
        <v>24</v>
      </c>
      <c r="H1372">
        <v>11090</v>
      </c>
      <c r="I1372" t="s">
        <v>69</v>
      </c>
      <c r="J1372">
        <f>VLOOKUP(I1372,Key!$A$1:$C$72,2,FALSE)</f>
        <v>43.048200000000001</v>
      </c>
      <c r="K1372">
        <f>VLOOKUP(I1372,Key!$A$1:$C$72,3,FALSE)</f>
        <v>-87.900859999999994</v>
      </c>
      <c r="L1372" t="s">
        <v>43</v>
      </c>
      <c r="M1372">
        <f>VLOOKUP(L1372,Key!$A$1:$C$72,2,FALSE)</f>
        <v>43.03886</v>
      </c>
      <c r="N1372">
        <f>VLOOKUP(L1372,Key!$A$1:$C$72,3,FALSE)</f>
        <v>-87.902720000000002</v>
      </c>
      <c r="O1372">
        <v>6</v>
      </c>
      <c r="P1372">
        <v>0</v>
      </c>
      <c r="Q1372">
        <v>0.9</v>
      </c>
      <c r="R1372">
        <v>0.9</v>
      </c>
      <c r="S1372">
        <v>36</v>
      </c>
      <c r="T1372">
        <f t="shared" si="197"/>
        <v>-1</v>
      </c>
      <c r="U1372" s="1">
        <v>42804</v>
      </c>
      <c r="V1372" s="3">
        <f t="shared" si="191"/>
        <v>42795</v>
      </c>
      <c r="W1372" s="4">
        <f t="shared" si="198"/>
        <v>42804</v>
      </c>
      <c r="X1372" s="1" t="str">
        <f t="shared" si="192"/>
        <v>Friday</v>
      </c>
      <c r="Y1372" s="2">
        <v>0.33434027777777775</v>
      </c>
      <c r="Z1372" s="2">
        <f t="shared" si="193"/>
        <v>0.33333333333333331</v>
      </c>
      <c r="AA1372">
        <f>1</f>
        <v>1</v>
      </c>
      <c r="AB1372" s="1">
        <v>42804</v>
      </c>
      <c r="AC1372" s="3">
        <f t="shared" si="194"/>
        <v>42795</v>
      </c>
      <c r="AD1372" s="4">
        <f t="shared" si="199"/>
        <v>42804</v>
      </c>
      <c r="AE1372" s="1" t="str">
        <f t="shared" si="195"/>
        <v>Friday</v>
      </c>
      <c r="AF1372" s="2">
        <v>0.33848379629629632</v>
      </c>
      <c r="AG1372" s="2">
        <f t="shared" si="196"/>
        <v>0.33333333333333331</v>
      </c>
      <c r="AH1372" t="s">
        <v>27</v>
      </c>
    </row>
    <row r="1373" spans="1:34" x14ac:dyDescent="0.25">
      <c r="A1373">
        <v>558783</v>
      </c>
      <c r="B1373" t="s">
        <v>20</v>
      </c>
      <c r="C1373" t="s">
        <v>42</v>
      </c>
      <c r="D1373" t="s">
        <v>22</v>
      </c>
      <c r="E1373">
        <v>53066</v>
      </c>
      <c r="F1373" t="s">
        <v>23</v>
      </c>
      <c r="G1373" t="s">
        <v>24</v>
      </c>
      <c r="H1373">
        <v>5433</v>
      </c>
      <c r="I1373" t="s">
        <v>31</v>
      </c>
      <c r="J1373">
        <f>VLOOKUP(I1373,Key!$A$1:$C$72,2,FALSE)</f>
        <v>43.03519</v>
      </c>
      <c r="K1373">
        <f>VLOOKUP(I1373,Key!$A$1:$C$72,3,FALSE)</f>
        <v>-87.907390000000007</v>
      </c>
      <c r="L1373" t="s">
        <v>43</v>
      </c>
      <c r="M1373">
        <f>VLOOKUP(L1373,Key!$A$1:$C$72,2,FALSE)</f>
        <v>43.03886</v>
      </c>
      <c r="N1373">
        <f>VLOOKUP(L1373,Key!$A$1:$C$72,3,FALSE)</f>
        <v>-87.902720000000002</v>
      </c>
      <c r="O1373">
        <v>3</v>
      </c>
      <c r="P1373">
        <v>0</v>
      </c>
      <c r="Q1373">
        <v>0.5</v>
      </c>
      <c r="R1373">
        <v>0.4</v>
      </c>
      <c r="S1373">
        <v>18</v>
      </c>
      <c r="T1373">
        <f t="shared" si="197"/>
        <v>-1</v>
      </c>
      <c r="U1373" s="1">
        <v>42804</v>
      </c>
      <c r="V1373" s="3">
        <f t="shared" si="191"/>
        <v>42795</v>
      </c>
      <c r="W1373" s="4">
        <f t="shared" si="198"/>
        <v>42804</v>
      </c>
      <c r="X1373" s="1" t="str">
        <f t="shared" si="192"/>
        <v>Friday</v>
      </c>
      <c r="Y1373" s="2">
        <v>0.60811342592592588</v>
      </c>
      <c r="Z1373" s="2">
        <f t="shared" si="193"/>
        <v>0.625</v>
      </c>
      <c r="AA1373">
        <f>1</f>
        <v>1</v>
      </c>
      <c r="AB1373" s="1">
        <v>42804</v>
      </c>
      <c r="AC1373" s="3">
        <f t="shared" si="194"/>
        <v>42795</v>
      </c>
      <c r="AD1373" s="4">
        <f t="shared" si="199"/>
        <v>42804</v>
      </c>
      <c r="AE1373" s="1" t="str">
        <f t="shared" si="195"/>
        <v>Friday</v>
      </c>
      <c r="AF1373" s="2">
        <v>0.61026620370370377</v>
      </c>
      <c r="AG1373" s="2">
        <f t="shared" si="196"/>
        <v>0.625</v>
      </c>
      <c r="AH1373" t="s">
        <v>27</v>
      </c>
    </row>
    <row r="1374" spans="1:34" x14ac:dyDescent="0.25">
      <c r="A1374">
        <v>1164700</v>
      </c>
      <c r="B1374" t="s">
        <v>20</v>
      </c>
      <c r="C1374" t="s">
        <v>28</v>
      </c>
      <c r="D1374" t="s">
        <v>22</v>
      </c>
      <c r="E1374">
        <v>53202</v>
      </c>
      <c r="F1374" t="s">
        <v>23</v>
      </c>
      <c r="G1374" t="s">
        <v>24</v>
      </c>
      <c r="H1374">
        <v>11086</v>
      </c>
      <c r="I1374" t="s">
        <v>47</v>
      </c>
      <c r="J1374">
        <f>VLOOKUP(I1374,Key!$A$1:$C$72,2,FALSE)</f>
        <v>43.049230000000001</v>
      </c>
      <c r="K1374">
        <f>VLOOKUP(I1374,Key!$A$1:$C$72,3,FALSE)</f>
        <v>-87.911940000000001</v>
      </c>
      <c r="L1374" t="s">
        <v>40</v>
      </c>
      <c r="M1374">
        <f>VLOOKUP(L1374,Key!$A$1:$C$72,2,FALSE)</f>
        <v>43.031480000000002</v>
      </c>
      <c r="N1374">
        <f>VLOOKUP(L1374,Key!$A$1:$C$72,3,FALSE)</f>
        <v>-87.908169999999998</v>
      </c>
      <c r="O1374">
        <v>10</v>
      </c>
      <c r="P1374">
        <v>0</v>
      </c>
      <c r="Q1374">
        <v>1.5</v>
      </c>
      <c r="R1374">
        <v>1.4</v>
      </c>
      <c r="S1374">
        <v>60</v>
      </c>
      <c r="T1374">
        <f t="shared" si="197"/>
        <v>-1</v>
      </c>
      <c r="U1374" s="1">
        <v>42804</v>
      </c>
      <c r="V1374" s="3">
        <f t="shared" si="191"/>
        <v>42795</v>
      </c>
      <c r="W1374" s="4">
        <f t="shared" si="198"/>
        <v>42804</v>
      </c>
      <c r="X1374" s="1" t="str">
        <f t="shared" si="192"/>
        <v>Friday</v>
      </c>
      <c r="Y1374" s="2">
        <v>0.67957175925925928</v>
      </c>
      <c r="Z1374" s="2">
        <f t="shared" si="193"/>
        <v>0.66666666666666663</v>
      </c>
      <c r="AA1374">
        <f>1</f>
        <v>1</v>
      </c>
      <c r="AB1374" s="1">
        <v>42804</v>
      </c>
      <c r="AC1374" s="3">
        <f t="shared" si="194"/>
        <v>42795</v>
      </c>
      <c r="AD1374" s="4">
        <f t="shared" si="199"/>
        <v>42804</v>
      </c>
      <c r="AE1374" s="1" t="str">
        <f t="shared" si="195"/>
        <v>Friday</v>
      </c>
      <c r="AF1374" s="2">
        <v>0.68612268518518515</v>
      </c>
      <c r="AG1374" s="2">
        <f t="shared" si="196"/>
        <v>0.66666666666666663</v>
      </c>
      <c r="AH1374" t="s">
        <v>27</v>
      </c>
    </row>
    <row r="1375" spans="1:34" x14ac:dyDescent="0.25">
      <c r="A1375">
        <v>1164700</v>
      </c>
      <c r="B1375" t="s">
        <v>20</v>
      </c>
      <c r="C1375" t="s">
        <v>28</v>
      </c>
      <c r="D1375" t="s">
        <v>22</v>
      </c>
      <c r="E1375">
        <v>53202</v>
      </c>
      <c r="F1375" t="s">
        <v>23</v>
      </c>
      <c r="G1375" t="s">
        <v>24</v>
      </c>
      <c r="H1375">
        <v>11080</v>
      </c>
      <c r="I1375" t="s">
        <v>61</v>
      </c>
      <c r="J1375">
        <f>VLOOKUP(I1375,Key!$A$1:$C$72,2,FALSE)</f>
        <v>43.058619999999998</v>
      </c>
      <c r="K1375">
        <f>VLOOKUP(I1375,Key!$A$1:$C$72,3,FALSE)</f>
        <v>-87.885319999999993</v>
      </c>
      <c r="L1375" t="s">
        <v>60</v>
      </c>
      <c r="M1375">
        <f>VLOOKUP(L1375,Key!$A$1:$C$72,2,FALSE)</f>
        <v>43.066893999999998</v>
      </c>
      <c r="N1375">
        <f>VLOOKUP(L1375,Key!$A$1:$C$72,3,FALSE)</f>
        <v>-87.877936000000005</v>
      </c>
      <c r="O1375">
        <v>5</v>
      </c>
      <c r="P1375">
        <v>0</v>
      </c>
      <c r="Q1375">
        <v>0.8</v>
      </c>
      <c r="R1375">
        <v>0.7</v>
      </c>
      <c r="S1375">
        <v>30</v>
      </c>
      <c r="T1375">
        <f t="shared" si="197"/>
        <v>-1</v>
      </c>
      <c r="U1375" s="1">
        <v>42805</v>
      </c>
      <c r="V1375" s="3">
        <f t="shared" si="191"/>
        <v>42795</v>
      </c>
      <c r="W1375" s="4">
        <f t="shared" si="198"/>
        <v>42805</v>
      </c>
      <c r="X1375" s="1" t="str">
        <f t="shared" si="192"/>
        <v>Saturday</v>
      </c>
      <c r="Y1375" s="2">
        <v>0.40907407407407409</v>
      </c>
      <c r="Z1375" s="2">
        <f t="shared" si="193"/>
        <v>0.41666666666666663</v>
      </c>
      <c r="AA1375">
        <f>1</f>
        <v>1</v>
      </c>
      <c r="AB1375" s="1">
        <v>42805</v>
      </c>
      <c r="AC1375" s="3">
        <f t="shared" si="194"/>
        <v>42795</v>
      </c>
      <c r="AD1375" s="4">
        <f t="shared" si="199"/>
        <v>42805</v>
      </c>
      <c r="AE1375" s="1" t="str">
        <f t="shared" si="195"/>
        <v>Saturday</v>
      </c>
      <c r="AF1375" s="2">
        <v>0.41250000000000003</v>
      </c>
      <c r="AG1375" s="2">
        <f t="shared" si="196"/>
        <v>0.41666666666666663</v>
      </c>
      <c r="AH1375" t="s">
        <v>27</v>
      </c>
    </row>
    <row r="1376" spans="1:34" x14ac:dyDescent="0.25">
      <c r="A1376">
        <v>955984</v>
      </c>
      <c r="B1376" t="s">
        <v>20</v>
      </c>
      <c r="C1376" t="s">
        <v>28</v>
      </c>
      <c r="D1376" t="s">
        <v>22</v>
      </c>
      <c r="E1376">
        <v>53211</v>
      </c>
      <c r="F1376" t="s">
        <v>23</v>
      </c>
      <c r="G1376" t="s">
        <v>24</v>
      </c>
      <c r="H1376">
        <v>11105</v>
      </c>
      <c r="I1376" t="s">
        <v>87</v>
      </c>
      <c r="J1376">
        <f>VLOOKUP(I1376,Key!$A$1:$C$72,2,FALSE)</f>
        <v>43.077359999999999</v>
      </c>
      <c r="K1376">
        <f>VLOOKUP(I1376,Key!$A$1:$C$72,3,FALSE)</f>
        <v>-87.880769999999998</v>
      </c>
      <c r="L1376" t="s">
        <v>87</v>
      </c>
      <c r="M1376">
        <f>VLOOKUP(L1376,Key!$A$1:$C$72,2,FALSE)</f>
        <v>43.077359999999999</v>
      </c>
      <c r="N1376">
        <f>VLOOKUP(L1376,Key!$A$1:$C$72,3,FALSE)</f>
        <v>-87.880769999999998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f t="shared" si="197"/>
        <v>-1</v>
      </c>
      <c r="U1376" s="1">
        <v>42805</v>
      </c>
      <c r="V1376" s="3">
        <f t="shared" si="191"/>
        <v>42795</v>
      </c>
      <c r="W1376" s="4">
        <f t="shared" si="198"/>
        <v>42805</v>
      </c>
      <c r="X1376" s="1" t="str">
        <f t="shared" si="192"/>
        <v>Saturday</v>
      </c>
      <c r="Y1376" s="2">
        <v>0.73796296296296304</v>
      </c>
      <c r="Z1376" s="2">
        <f t="shared" si="193"/>
        <v>0.75</v>
      </c>
      <c r="AA1376">
        <f>1</f>
        <v>1</v>
      </c>
      <c r="AB1376" s="1">
        <v>42805</v>
      </c>
      <c r="AC1376" s="3">
        <f t="shared" si="194"/>
        <v>42795</v>
      </c>
      <c r="AD1376" s="4">
        <f t="shared" si="199"/>
        <v>42805</v>
      </c>
      <c r="AE1376" s="1" t="str">
        <f t="shared" si="195"/>
        <v>Saturday</v>
      </c>
      <c r="AF1376" s="2">
        <v>0.73814814814814811</v>
      </c>
      <c r="AG1376" s="2">
        <f t="shared" si="196"/>
        <v>0.75</v>
      </c>
      <c r="AH1376" t="s">
        <v>35</v>
      </c>
    </row>
    <row r="1377" spans="1:34" x14ac:dyDescent="0.25">
      <c r="A1377">
        <v>1251858</v>
      </c>
      <c r="B1377" t="s">
        <v>20</v>
      </c>
      <c r="C1377" t="s">
        <v>131</v>
      </c>
      <c r="D1377" t="s">
        <v>22</v>
      </c>
      <c r="E1377">
        <v>53531</v>
      </c>
      <c r="F1377" t="s">
        <v>23</v>
      </c>
      <c r="G1377" t="s">
        <v>96</v>
      </c>
      <c r="H1377">
        <v>77</v>
      </c>
      <c r="I1377" t="s">
        <v>81</v>
      </c>
      <c r="J1377">
        <f>VLOOKUP(I1377,Key!$A$1:$C$72,2,FALSE)</f>
        <v>43.06033</v>
      </c>
      <c r="K1377">
        <f>VLOOKUP(I1377,Key!$A$1:$C$72,3,FALSE)</f>
        <v>-87.89546</v>
      </c>
      <c r="L1377" t="s">
        <v>61</v>
      </c>
      <c r="M1377">
        <f>VLOOKUP(L1377,Key!$A$1:$C$72,2,FALSE)</f>
        <v>43.058619999999998</v>
      </c>
      <c r="N1377">
        <f>VLOOKUP(L1377,Key!$A$1:$C$72,3,FALSE)</f>
        <v>-87.885319999999993</v>
      </c>
      <c r="O1377">
        <v>3</v>
      </c>
      <c r="P1377">
        <v>0</v>
      </c>
      <c r="Q1377">
        <v>0.5</v>
      </c>
      <c r="R1377">
        <v>0.4</v>
      </c>
      <c r="S1377">
        <v>18</v>
      </c>
      <c r="T1377">
        <f t="shared" si="197"/>
        <v>-1</v>
      </c>
      <c r="U1377" s="1">
        <v>42806</v>
      </c>
      <c r="V1377" s="3">
        <f t="shared" si="191"/>
        <v>42795</v>
      </c>
      <c r="W1377" s="4">
        <f t="shared" si="198"/>
        <v>42806</v>
      </c>
      <c r="X1377" s="1" t="str">
        <f t="shared" si="192"/>
        <v>Sunday</v>
      </c>
      <c r="Y1377" s="2">
        <v>0.53541666666666665</v>
      </c>
      <c r="Z1377" s="2">
        <f t="shared" si="193"/>
        <v>0.54166666666666663</v>
      </c>
      <c r="AA1377">
        <f>1</f>
        <v>1</v>
      </c>
      <c r="AB1377" s="1">
        <v>42806</v>
      </c>
      <c r="AC1377" s="3">
        <f t="shared" si="194"/>
        <v>42795</v>
      </c>
      <c r="AD1377" s="4">
        <f t="shared" si="199"/>
        <v>42806</v>
      </c>
      <c r="AE1377" s="1" t="str">
        <f t="shared" si="195"/>
        <v>Sunday</v>
      </c>
      <c r="AF1377" s="2">
        <v>0.53804398148148147</v>
      </c>
      <c r="AG1377" s="2">
        <f t="shared" si="196"/>
        <v>0.54166666666666663</v>
      </c>
      <c r="AH1377" t="s">
        <v>27</v>
      </c>
    </row>
    <row r="1378" spans="1:34" x14ac:dyDescent="0.25">
      <c r="A1378">
        <v>1276651</v>
      </c>
      <c r="B1378" t="s">
        <v>20</v>
      </c>
      <c r="C1378" t="s">
        <v>28</v>
      </c>
      <c r="D1378" t="s">
        <v>22</v>
      </c>
      <c r="E1378">
        <v>53211</v>
      </c>
      <c r="F1378" t="s">
        <v>23</v>
      </c>
      <c r="G1378" t="s">
        <v>24</v>
      </c>
      <c r="H1378">
        <v>11105</v>
      </c>
      <c r="I1378" t="s">
        <v>87</v>
      </c>
      <c r="J1378">
        <f>VLOOKUP(I1378,Key!$A$1:$C$72,2,FALSE)</f>
        <v>43.077359999999999</v>
      </c>
      <c r="K1378">
        <f>VLOOKUP(I1378,Key!$A$1:$C$72,3,FALSE)</f>
        <v>-87.880769999999998</v>
      </c>
      <c r="L1378" t="s">
        <v>60</v>
      </c>
      <c r="M1378">
        <f>VLOOKUP(L1378,Key!$A$1:$C$72,2,FALSE)</f>
        <v>43.066893999999998</v>
      </c>
      <c r="N1378">
        <f>VLOOKUP(L1378,Key!$A$1:$C$72,3,FALSE)</f>
        <v>-87.877936000000005</v>
      </c>
      <c r="O1378">
        <v>6</v>
      </c>
      <c r="P1378">
        <v>0</v>
      </c>
      <c r="Q1378">
        <v>0.9</v>
      </c>
      <c r="R1378">
        <v>0.9</v>
      </c>
      <c r="S1378">
        <v>36</v>
      </c>
      <c r="T1378">
        <f t="shared" si="197"/>
        <v>-1</v>
      </c>
      <c r="U1378" s="1">
        <v>42806</v>
      </c>
      <c r="V1378" s="3">
        <f t="shared" si="191"/>
        <v>42795</v>
      </c>
      <c r="W1378" s="4">
        <f t="shared" si="198"/>
        <v>42806</v>
      </c>
      <c r="X1378" s="1" t="str">
        <f t="shared" si="192"/>
        <v>Sunday</v>
      </c>
      <c r="Y1378" s="2">
        <v>0.81384259259259262</v>
      </c>
      <c r="Z1378" s="2">
        <f t="shared" si="193"/>
        <v>0.83333333333333326</v>
      </c>
      <c r="AA1378">
        <f>1</f>
        <v>1</v>
      </c>
      <c r="AB1378" s="1">
        <v>42806</v>
      </c>
      <c r="AC1378" s="3">
        <f t="shared" si="194"/>
        <v>42795</v>
      </c>
      <c r="AD1378" s="4">
        <f t="shared" si="199"/>
        <v>42806</v>
      </c>
      <c r="AE1378" s="1" t="str">
        <f t="shared" si="195"/>
        <v>Sunday</v>
      </c>
      <c r="AF1378" s="2">
        <v>0.81795138888888896</v>
      </c>
      <c r="AG1378" s="2">
        <f t="shared" si="196"/>
        <v>0.83333333333333326</v>
      </c>
      <c r="AH1378" t="s">
        <v>27</v>
      </c>
    </row>
    <row r="1379" spans="1:34" x14ac:dyDescent="0.25">
      <c r="A1379">
        <v>1409782</v>
      </c>
      <c r="B1379" t="s">
        <v>20</v>
      </c>
      <c r="C1379" t="s">
        <v>137</v>
      </c>
      <c r="D1379" t="s">
        <v>22</v>
      </c>
      <c r="E1379">
        <v>53129</v>
      </c>
      <c r="F1379" t="s">
        <v>23</v>
      </c>
      <c r="G1379" t="s">
        <v>24</v>
      </c>
      <c r="H1379">
        <v>9</v>
      </c>
      <c r="I1379" t="s">
        <v>78</v>
      </c>
      <c r="J1379">
        <f>VLOOKUP(I1379,Key!$A$1:$C$72,2,FALSE)</f>
        <v>43.060250000000003</v>
      </c>
      <c r="K1379">
        <f>VLOOKUP(I1379,Key!$A$1:$C$72,3,FALSE)</f>
        <v>-87.892169999999993</v>
      </c>
      <c r="L1379" t="s">
        <v>61</v>
      </c>
      <c r="M1379">
        <f>VLOOKUP(L1379,Key!$A$1:$C$72,2,FALSE)</f>
        <v>43.058619999999998</v>
      </c>
      <c r="N1379">
        <f>VLOOKUP(L1379,Key!$A$1:$C$72,3,FALSE)</f>
        <v>-87.885319999999993</v>
      </c>
      <c r="O1379">
        <v>4</v>
      </c>
      <c r="P1379">
        <v>0</v>
      </c>
      <c r="Q1379">
        <v>0.6</v>
      </c>
      <c r="R1379">
        <v>0.6</v>
      </c>
      <c r="S1379">
        <v>24</v>
      </c>
      <c r="T1379">
        <f t="shared" si="197"/>
        <v>-1</v>
      </c>
      <c r="U1379" s="1">
        <v>42808</v>
      </c>
      <c r="V1379" s="3">
        <f t="shared" si="191"/>
        <v>42795</v>
      </c>
      <c r="W1379" s="4">
        <f t="shared" si="198"/>
        <v>42808</v>
      </c>
      <c r="X1379" s="1" t="str">
        <f t="shared" si="192"/>
        <v>Tuesday</v>
      </c>
      <c r="Y1379" s="2">
        <v>0.8181250000000001</v>
      </c>
      <c r="Z1379" s="2">
        <f t="shared" si="193"/>
        <v>0.83333333333333326</v>
      </c>
      <c r="AA1379">
        <f>1</f>
        <v>1</v>
      </c>
      <c r="AB1379" s="1">
        <v>42808</v>
      </c>
      <c r="AC1379" s="3">
        <f t="shared" si="194"/>
        <v>42795</v>
      </c>
      <c r="AD1379" s="4">
        <f t="shared" si="199"/>
        <v>42808</v>
      </c>
      <c r="AE1379" s="1" t="str">
        <f t="shared" si="195"/>
        <v>Tuesday</v>
      </c>
      <c r="AF1379" s="2">
        <v>0.82115740740740739</v>
      </c>
      <c r="AG1379" s="2">
        <f t="shared" si="196"/>
        <v>0.83333333333333326</v>
      </c>
      <c r="AH1379" t="s">
        <v>27</v>
      </c>
    </row>
    <row r="1380" spans="1:34" x14ac:dyDescent="0.25">
      <c r="A1380">
        <v>1357250</v>
      </c>
      <c r="B1380" t="s">
        <v>20</v>
      </c>
      <c r="C1380" t="s">
        <v>28</v>
      </c>
      <c r="D1380" t="s">
        <v>22</v>
      </c>
      <c r="E1380">
        <v>53202</v>
      </c>
      <c r="F1380" t="s">
        <v>23</v>
      </c>
      <c r="G1380" t="s">
        <v>24</v>
      </c>
      <c r="H1380">
        <v>5418</v>
      </c>
      <c r="I1380" t="s">
        <v>69</v>
      </c>
      <c r="J1380">
        <f>VLOOKUP(I1380,Key!$A$1:$C$72,2,FALSE)</f>
        <v>43.048200000000001</v>
      </c>
      <c r="K1380">
        <f>VLOOKUP(I1380,Key!$A$1:$C$72,3,FALSE)</f>
        <v>-87.900859999999994</v>
      </c>
      <c r="L1380" t="s">
        <v>43</v>
      </c>
      <c r="M1380">
        <f>VLOOKUP(L1380,Key!$A$1:$C$72,2,FALSE)</f>
        <v>43.03886</v>
      </c>
      <c r="N1380">
        <f>VLOOKUP(L1380,Key!$A$1:$C$72,3,FALSE)</f>
        <v>-87.902720000000002</v>
      </c>
      <c r="O1380">
        <v>4</v>
      </c>
      <c r="P1380">
        <v>0</v>
      </c>
      <c r="Q1380">
        <v>0.6</v>
      </c>
      <c r="R1380">
        <v>0.6</v>
      </c>
      <c r="S1380">
        <v>24</v>
      </c>
      <c r="T1380">
        <f t="shared" si="197"/>
        <v>-1</v>
      </c>
      <c r="U1380" s="1">
        <v>42809</v>
      </c>
      <c r="V1380" s="3">
        <f t="shared" si="191"/>
        <v>42795</v>
      </c>
      <c r="W1380" s="4">
        <f t="shared" si="198"/>
        <v>42809</v>
      </c>
      <c r="X1380" s="1" t="str">
        <f t="shared" si="192"/>
        <v>Wednesday</v>
      </c>
      <c r="Y1380" s="2">
        <v>0.27729166666666666</v>
      </c>
      <c r="Z1380" s="2">
        <f t="shared" si="193"/>
        <v>0.29166666666666663</v>
      </c>
      <c r="AA1380">
        <f>1</f>
        <v>1</v>
      </c>
      <c r="AB1380" s="1">
        <v>42809</v>
      </c>
      <c r="AC1380" s="3">
        <f t="shared" si="194"/>
        <v>42795</v>
      </c>
      <c r="AD1380" s="4">
        <f t="shared" si="199"/>
        <v>42809</v>
      </c>
      <c r="AE1380" s="1" t="str">
        <f t="shared" si="195"/>
        <v>Wednesday</v>
      </c>
      <c r="AF1380" s="2">
        <v>0.2804166666666667</v>
      </c>
      <c r="AG1380" s="2">
        <f t="shared" si="196"/>
        <v>0.29166666666666663</v>
      </c>
      <c r="AH1380" t="s">
        <v>27</v>
      </c>
    </row>
    <row r="1381" spans="1:34" x14ac:dyDescent="0.25">
      <c r="A1381">
        <v>1391757</v>
      </c>
      <c r="B1381" t="s">
        <v>20</v>
      </c>
      <c r="C1381" t="s">
        <v>28</v>
      </c>
      <c r="D1381" t="s">
        <v>22</v>
      </c>
      <c r="E1381">
        <v>53211</v>
      </c>
      <c r="F1381" t="s">
        <v>23</v>
      </c>
      <c r="G1381" t="s">
        <v>24</v>
      </c>
      <c r="H1381">
        <v>5511</v>
      </c>
      <c r="I1381" t="s">
        <v>36</v>
      </c>
      <c r="J1381">
        <f>VLOOKUP(I1381,Key!$A$1:$C$72,2,FALSE)</f>
        <v>43.038580000000003</v>
      </c>
      <c r="K1381">
        <f>VLOOKUP(I1381,Key!$A$1:$C$72,3,FALSE)</f>
        <v>-87.90934</v>
      </c>
      <c r="L1381" t="s">
        <v>43</v>
      </c>
      <c r="M1381">
        <f>VLOOKUP(L1381,Key!$A$1:$C$72,2,FALSE)</f>
        <v>43.03886</v>
      </c>
      <c r="N1381">
        <f>VLOOKUP(L1381,Key!$A$1:$C$72,3,FALSE)</f>
        <v>-87.902720000000002</v>
      </c>
      <c r="O1381">
        <v>5</v>
      </c>
      <c r="P1381">
        <v>0</v>
      </c>
      <c r="Q1381">
        <v>0.8</v>
      </c>
      <c r="R1381">
        <v>0.7</v>
      </c>
      <c r="S1381">
        <v>30</v>
      </c>
      <c r="T1381">
        <f t="shared" si="197"/>
        <v>-1</v>
      </c>
      <c r="U1381" s="1">
        <v>42809</v>
      </c>
      <c r="V1381" s="3">
        <f t="shared" si="191"/>
        <v>42795</v>
      </c>
      <c r="W1381" s="4">
        <f t="shared" si="198"/>
        <v>42809</v>
      </c>
      <c r="X1381" s="1" t="str">
        <f t="shared" si="192"/>
        <v>Wednesday</v>
      </c>
      <c r="Y1381" s="2">
        <v>0.41225694444444444</v>
      </c>
      <c r="Z1381" s="2">
        <f t="shared" si="193"/>
        <v>0.41666666666666663</v>
      </c>
      <c r="AA1381">
        <f>1</f>
        <v>1</v>
      </c>
      <c r="AB1381" s="1">
        <v>42809</v>
      </c>
      <c r="AC1381" s="3">
        <f t="shared" si="194"/>
        <v>42795</v>
      </c>
      <c r="AD1381" s="4">
        <f t="shared" si="199"/>
        <v>42809</v>
      </c>
      <c r="AE1381" s="1" t="str">
        <f t="shared" si="195"/>
        <v>Wednesday</v>
      </c>
      <c r="AF1381" s="2">
        <v>0.41537037037037039</v>
      </c>
      <c r="AG1381" s="2">
        <f t="shared" si="196"/>
        <v>0.41666666666666663</v>
      </c>
      <c r="AH1381" t="s">
        <v>27</v>
      </c>
    </row>
    <row r="1382" spans="1:34" x14ac:dyDescent="0.25">
      <c r="A1382">
        <v>1489319</v>
      </c>
      <c r="B1382" t="s">
        <v>20</v>
      </c>
      <c r="C1382" t="s">
        <v>100</v>
      </c>
      <c r="D1382" t="s">
        <v>22</v>
      </c>
      <c r="E1382">
        <v>53045</v>
      </c>
      <c r="F1382" t="s">
        <v>23</v>
      </c>
      <c r="G1382" t="s">
        <v>24</v>
      </c>
      <c r="H1382">
        <v>11072</v>
      </c>
      <c r="I1382" t="s">
        <v>65</v>
      </c>
      <c r="J1382">
        <f>VLOOKUP(I1382,Key!$A$1:$C$72,2,FALSE)</f>
        <v>43.060786</v>
      </c>
      <c r="K1382">
        <f>VLOOKUP(I1382,Key!$A$1:$C$72,3,FALSE)</f>
        <v>-87.883825999999999</v>
      </c>
      <c r="L1382" t="s">
        <v>87</v>
      </c>
      <c r="M1382">
        <f>VLOOKUP(L1382,Key!$A$1:$C$72,2,FALSE)</f>
        <v>43.077359999999999</v>
      </c>
      <c r="N1382">
        <f>VLOOKUP(L1382,Key!$A$1:$C$72,3,FALSE)</f>
        <v>-87.880769999999998</v>
      </c>
      <c r="O1382">
        <v>11</v>
      </c>
      <c r="P1382">
        <v>0</v>
      </c>
      <c r="Q1382">
        <v>1.7</v>
      </c>
      <c r="R1382">
        <v>1.6</v>
      </c>
      <c r="S1382">
        <v>66</v>
      </c>
      <c r="T1382">
        <f t="shared" si="197"/>
        <v>-1</v>
      </c>
      <c r="U1382" s="1">
        <v>42809</v>
      </c>
      <c r="V1382" s="3">
        <f t="shared" si="191"/>
        <v>42795</v>
      </c>
      <c r="W1382" s="4">
        <f t="shared" si="198"/>
        <v>42809</v>
      </c>
      <c r="X1382" s="1" t="str">
        <f t="shared" si="192"/>
        <v>Wednesday</v>
      </c>
      <c r="Y1382" s="2">
        <v>0.43251157407407409</v>
      </c>
      <c r="Z1382" s="2">
        <f t="shared" si="193"/>
        <v>0.41666666666666663</v>
      </c>
      <c r="AA1382">
        <f>1</f>
        <v>1</v>
      </c>
      <c r="AB1382" s="1">
        <v>42809</v>
      </c>
      <c r="AC1382" s="3">
        <f t="shared" si="194"/>
        <v>42795</v>
      </c>
      <c r="AD1382" s="4">
        <f t="shared" si="199"/>
        <v>42809</v>
      </c>
      <c r="AE1382" s="1" t="str">
        <f t="shared" si="195"/>
        <v>Wednesday</v>
      </c>
      <c r="AF1382" s="2">
        <v>0.43972222222222218</v>
      </c>
      <c r="AG1382" s="2">
        <f t="shared" si="196"/>
        <v>0.45833333333333331</v>
      </c>
      <c r="AH1382" t="s">
        <v>27</v>
      </c>
    </row>
    <row r="1383" spans="1:34" x14ac:dyDescent="0.25">
      <c r="A1383">
        <v>1425087</v>
      </c>
      <c r="B1383" t="s">
        <v>20</v>
      </c>
      <c r="C1383" t="s">
        <v>95</v>
      </c>
      <c r="D1383" t="s">
        <v>22</v>
      </c>
      <c r="E1383">
        <v>53212</v>
      </c>
      <c r="F1383" t="s">
        <v>23</v>
      </c>
      <c r="G1383" t="s">
        <v>24</v>
      </c>
      <c r="H1383">
        <v>5459</v>
      </c>
      <c r="I1383" t="s">
        <v>81</v>
      </c>
      <c r="J1383">
        <f>VLOOKUP(I1383,Key!$A$1:$C$72,2,FALSE)</f>
        <v>43.06033</v>
      </c>
      <c r="K1383">
        <f>VLOOKUP(I1383,Key!$A$1:$C$72,3,FALSE)</f>
        <v>-87.89546</v>
      </c>
      <c r="L1383" t="s">
        <v>39</v>
      </c>
      <c r="M1383">
        <f>VLOOKUP(L1383,Key!$A$1:$C$72,2,FALSE)</f>
        <v>43.03913</v>
      </c>
      <c r="N1383">
        <f>VLOOKUP(L1383,Key!$A$1:$C$72,3,FALSE)</f>
        <v>-87.916150000000002</v>
      </c>
      <c r="O1383">
        <v>11</v>
      </c>
      <c r="P1383">
        <v>0</v>
      </c>
      <c r="Q1383">
        <v>1.7</v>
      </c>
      <c r="R1383">
        <v>1.6</v>
      </c>
      <c r="S1383">
        <v>66</v>
      </c>
      <c r="T1383">
        <f t="shared" si="197"/>
        <v>-1</v>
      </c>
      <c r="U1383" s="1">
        <v>42809</v>
      </c>
      <c r="V1383" s="3">
        <f t="shared" si="191"/>
        <v>42795</v>
      </c>
      <c r="W1383" s="4">
        <f t="shared" si="198"/>
        <v>42809</v>
      </c>
      <c r="X1383" s="1" t="str">
        <f t="shared" si="192"/>
        <v>Wednesday</v>
      </c>
      <c r="Y1383" s="2">
        <v>0.60287037037037039</v>
      </c>
      <c r="Z1383" s="2">
        <f t="shared" si="193"/>
        <v>0.58333333333333326</v>
      </c>
      <c r="AA1383">
        <f>1</f>
        <v>1</v>
      </c>
      <c r="AB1383" s="1">
        <v>42809</v>
      </c>
      <c r="AC1383" s="3">
        <f t="shared" si="194"/>
        <v>42795</v>
      </c>
      <c r="AD1383" s="4">
        <f t="shared" si="199"/>
        <v>42809</v>
      </c>
      <c r="AE1383" s="1" t="str">
        <f t="shared" si="195"/>
        <v>Wednesday</v>
      </c>
      <c r="AF1383" s="2">
        <v>0.61054398148148148</v>
      </c>
      <c r="AG1383" s="2">
        <f t="shared" si="196"/>
        <v>0.625</v>
      </c>
      <c r="AH1383" t="s">
        <v>27</v>
      </c>
    </row>
    <row r="1384" spans="1:34" x14ac:dyDescent="0.25">
      <c r="A1384">
        <v>943786</v>
      </c>
      <c r="B1384" t="s">
        <v>20</v>
      </c>
      <c r="C1384" t="s">
        <v>28</v>
      </c>
      <c r="D1384" t="s">
        <v>22</v>
      </c>
      <c r="E1384">
        <v>53210</v>
      </c>
      <c r="F1384" t="s">
        <v>23</v>
      </c>
      <c r="G1384" t="s">
        <v>24</v>
      </c>
      <c r="H1384">
        <v>5425</v>
      </c>
      <c r="I1384" t="s">
        <v>26</v>
      </c>
      <c r="J1384">
        <f>VLOOKUP(I1384,Key!$A$1:$C$72,2,FALSE)</f>
        <v>43.060079999999999</v>
      </c>
      <c r="K1384">
        <f>VLOOKUP(I1384,Key!$A$1:$C$72,3,FALSE)</f>
        <v>-88.027349999999998</v>
      </c>
      <c r="L1384" t="s">
        <v>56</v>
      </c>
      <c r="M1384">
        <f>VLOOKUP(L1384,Key!$A$1:$C$72,2,FALSE)</f>
        <v>43.059550000000002</v>
      </c>
      <c r="N1384">
        <f>VLOOKUP(L1384,Key!$A$1:$C$72,3,FALSE)</f>
        <v>-88.008840000000006</v>
      </c>
      <c r="O1384">
        <v>10</v>
      </c>
      <c r="P1384">
        <v>0</v>
      </c>
      <c r="Q1384">
        <v>1.5</v>
      </c>
      <c r="R1384">
        <v>1.4</v>
      </c>
      <c r="S1384">
        <v>60</v>
      </c>
      <c r="T1384">
        <f t="shared" si="197"/>
        <v>-1</v>
      </c>
      <c r="U1384" s="1">
        <v>42809</v>
      </c>
      <c r="V1384" s="3">
        <f t="shared" si="191"/>
        <v>42795</v>
      </c>
      <c r="W1384" s="4">
        <f t="shared" si="198"/>
        <v>42809</v>
      </c>
      <c r="X1384" s="1" t="str">
        <f t="shared" si="192"/>
        <v>Wednesday</v>
      </c>
      <c r="Y1384" s="2">
        <v>0.60494212962962968</v>
      </c>
      <c r="Z1384" s="2">
        <f t="shared" si="193"/>
        <v>0.625</v>
      </c>
      <c r="AA1384">
        <f>1</f>
        <v>1</v>
      </c>
      <c r="AB1384" s="1">
        <v>42809</v>
      </c>
      <c r="AC1384" s="3">
        <f t="shared" si="194"/>
        <v>42795</v>
      </c>
      <c r="AD1384" s="4">
        <f t="shared" si="199"/>
        <v>42809</v>
      </c>
      <c r="AE1384" s="1" t="str">
        <f t="shared" si="195"/>
        <v>Wednesday</v>
      </c>
      <c r="AF1384" s="2">
        <v>0.6121875</v>
      </c>
      <c r="AG1384" s="2">
        <f t="shared" si="196"/>
        <v>0.625</v>
      </c>
      <c r="AH1384" t="s">
        <v>27</v>
      </c>
    </row>
    <row r="1385" spans="1:34" x14ac:dyDescent="0.25">
      <c r="A1385">
        <v>1489319</v>
      </c>
      <c r="B1385" t="s">
        <v>20</v>
      </c>
      <c r="C1385" t="s">
        <v>100</v>
      </c>
      <c r="D1385" t="s">
        <v>22</v>
      </c>
      <c r="E1385">
        <v>53045</v>
      </c>
      <c r="F1385" t="s">
        <v>23</v>
      </c>
      <c r="G1385" t="s">
        <v>24</v>
      </c>
      <c r="H1385">
        <v>224</v>
      </c>
      <c r="I1385" t="s">
        <v>87</v>
      </c>
      <c r="J1385">
        <f>VLOOKUP(I1385,Key!$A$1:$C$72,2,FALSE)</f>
        <v>43.077359999999999</v>
      </c>
      <c r="K1385">
        <f>VLOOKUP(I1385,Key!$A$1:$C$72,3,FALSE)</f>
        <v>-87.880769999999998</v>
      </c>
      <c r="L1385" t="s">
        <v>65</v>
      </c>
      <c r="M1385">
        <f>VLOOKUP(L1385,Key!$A$1:$C$72,2,FALSE)</f>
        <v>43.060786</v>
      </c>
      <c r="N1385">
        <f>VLOOKUP(L1385,Key!$A$1:$C$72,3,FALSE)</f>
        <v>-87.883825999999999</v>
      </c>
      <c r="O1385">
        <v>7</v>
      </c>
      <c r="P1385">
        <v>0</v>
      </c>
      <c r="Q1385">
        <v>1.1000000000000001</v>
      </c>
      <c r="R1385">
        <v>1</v>
      </c>
      <c r="S1385">
        <v>42</v>
      </c>
      <c r="T1385">
        <f t="shared" si="197"/>
        <v>-1</v>
      </c>
      <c r="U1385" s="1">
        <v>42809</v>
      </c>
      <c r="V1385" s="3">
        <f t="shared" si="191"/>
        <v>42795</v>
      </c>
      <c r="W1385" s="4">
        <f t="shared" si="198"/>
        <v>42809</v>
      </c>
      <c r="X1385" s="1" t="str">
        <f t="shared" si="192"/>
        <v>Wednesday</v>
      </c>
      <c r="Y1385" s="2">
        <v>0.64796296296296296</v>
      </c>
      <c r="Z1385" s="2">
        <f t="shared" si="193"/>
        <v>0.66666666666666663</v>
      </c>
      <c r="AA1385">
        <f>1</f>
        <v>1</v>
      </c>
      <c r="AB1385" s="1">
        <v>42809</v>
      </c>
      <c r="AC1385" s="3">
        <f t="shared" si="194"/>
        <v>42795</v>
      </c>
      <c r="AD1385" s="4">
        <f t="shared" si="199"/>
        <v>42809</v>
      </c>
      <c r="AE1385" s="1" t="str">
        <f t="shared" si="195"/>
        <v>Wednesday</v>
      </c>
      <c r="AF1385" s="2">
        <v>0.65298611111111116</v>
      </c>
      <c r="AG1385" s="2">
        <f t="shared" si="196"/>
        <v>0.66666666666666663</v>
      </c>
      <c r="AH1385" t="s">
        <v>27</v>
      </c>
    </row>
    <row r="1386" spans="1:34" x14ac:dyDescent="0.25">
      <c r="A1386">
        <v>783916</v>
      </c>
      <c r="B1386" t="s">
        <v>20</v>
      </c>
      <c r="C1386" t="s">
        <v>53</v>
      </c>
      <c r="D1386" t="s">
        <v>46</v>
      </c>
      <c r="E1386">
        <v>60618</v>
      </c>
      <c r="F1386" t="s">
        <v>23</v>
      </c>
      <c r="G1386" t="s">
        <v>24</v>
      </c>
      <c r="H1386">
        <v>172</v>
      </c>
      <c r="I1386" t="s">
        <v>43</v>
      </c>
      <c r="J1386">
        <f>VLOOKUP(I1386,Key!$A$1:$C$72,2,FALSE)</f>
        <v>43.03886</v>
      </c>
      <c r="K1386">
        <f>VLOOKUP(I1386,Key!$A$1:$C$72,3,FALSE)</f>
        <v>-87.902720000000002</v>
      </c>
      <c r="L1386" t="s">
        <v>33</v>
      </c>
      <c r="M1386">
        <f>VLOOKUP(L1386,Key!$A$1:$C$72,2,FALSE)</f>
        <v>43.034619999999997</v>
      </c>
      <c r="N1386">
        <f>VLOOKUP(L1386,Key!$A$1:$C$72,3,FALSE)</f>
        <v>-87.917500000000004</v>
      </c>
      <c r="O1386">
        <v>14</v>
      </c>
      <c r="P1386">
        <v>0</v>
      </c>
      <c r="Q1386">
        <v>2.1</v>
      </c>
      <c r="R1386">
        <v>2</v>
      </c>
      <c r="S1386">
        <v>84</v>
      </c>
      <c r="T1386">
        <f t="shared" si="197"/>
        <v>-1</v>
      </c>
      <c r="U1386" s="1">
        <v>42810</v>
      </c>
      <c r="V1386" s="3">
        <f t="shared" si="191"/>
        <v>42795</v>
      </c>
      <c r="W1386" s="4">
        <f t="shared" si="198"/>
        <v>42810</v>
      </c>
      <c r="X1386" s="1" t="str">
        <f t="shared" si="192"/>
        <v>Thursday</v>
      </c>
      <c r="Y1386" s="2">
        <v>0.61364583333333333</v>
      </c>
      <c r="Z1386" s="2">
        <f t="shared" si="193"/>
        <v>0.625</v>
      </c>
      <c r="AA1386">
        <f>1</f>
        <v>1</v>
      </c>
      <c r="AB1386" s="1">
        <v>42810</v>
      </c>
      <c r="AC1386" s="3">
        <f t="shared" si="194"/>
        <v>42795</v>
      </c>
      <c r="AD1386" s="4">
        <f t="shared" si="199"/>
        <v>42810</v>
      </c>
      <c r="AE1386" s="1" t="str">
        <f t="shared" si="195"/>
        <v>Thursday</v>
      </c>
      <c r="AF1386" s="2">
        <v>0.62297453703703709</v>
      </c>
      <c r="AG1386" s="2">
        <f t="shared" si="196"/>
        <v>0.625</v>
      </c>
      <c r="AH1386" t="s">
        <v>27</v>
      </c>
    </row>
    <row r="1387" spans="1:34" x14ac:dyDescent="0.25">
      <c r="A1387">
        <v>1257756</v>
      </c>
      <c r="B1387" t="s">
        <v>20</v>
      </c>
      <c r="C1387" t="s">
        <v>28</v>
      </c>
      <c r="D1387" t="s">
        <v>22</v>
      </c>
      <c r="E1387">
        <v>53204</v>
      </c>
      <c r="F1387" t="s">
        <v>23</v>
      </c>
      <c r="G1387" t="s">
        <v>24</v>
      </c>
      <c r="H1387">
        <v>982</v>
      </c>
      <c r="I1387" t="s">
        <v>41</v>
      </c>
      <c r="J1387">
        <f>VLOOKUP(I1387,Key!$A$1:$C$72,2,FALSE)</f>
        <v>43.04824</v>
      </c>
      <c r="K1387">
        <f>VLOOKUP(I1387,Key!$A$1:$C$72,3,FALSE)</f>
        <v>-87.904970000000006</v>
      </c>
      <c r="L1387" t="s">
        <v>40</v>
      </c>
      <c r="M1387">
        <f>VLOOKUP(L1387,Key!$A$1:$C$72,2,FALSE)</f>
        <v>43.031480000000002</v>
      </c>
      <c r="N1387">
        <f>VLOOKUP(L1387,Key!$A$1:$C$72,3,FALSE)</f>
        <v>-87.908169999999998</v>
      </c>
      <c r="O1387">
        <v>12</v>
      </c>
      <c r="P1387">
        <v>0</v>
      </c>
      <c r="Q1387">
        <v>1.8</v>
      </c>
      <c r="R1387">
        <v>1.7</v>
      </c>
      <c r="S1387">
        <v>72</v>
      </c>
      <c r="T1387">
        <f t="shared" si="197"/>
        <v>-1</v>
      </c>
      <c r="U1387" s="1">
        <v>42810</v>
      </c>
      <c r="V1387" s="3">
        <f t="shared" si="191"/>
        <v>42795</v>
      </c>
      <c r="W1387" s="4">
        <f t="shared" si="198"/>
        <v>42810</v>
      </c>
      <c r="X1387" s="1" t="str">
        <f t="shared" si="192"/>
        <v>Thursday</v>
      </c>
      <c r="Y1387" s="2">
        <v>0.74717592592592597</v>
      </c>
      <c r="Z1387" s="2">
        <f t="shared" si="193"/>
        <v>0.75</v>
      </c>
      <c r="AA1387">
        <f>1</f>
        <v>1</v>
      </c>
      <c r="AB1387" s="1">
        <v>42810</v>
      </c>
      <c r="AC1387" s="3">
        <f t="shared" si="194"/>
        <v>42795</v>
      </c>
      <c r="AD1387" s="4">
        <f t="shared" si="199"/>
        <v>42810</v>
      </c>
      <c r="AE1387" s="1" t="str">
        <f t="shared" si="195"/>
        <v>Thursday</v>
      </c>
      <c r="AF1387" s="2">
        <v>0.75521990740740741</v>
      </c>
      <c r="AG1387" s="2">
        <f t="shared" si="196"/>
        <v>0.75</v>
      </c>
      <c r="AH1387" t="s">
        <v>27</v>
      </c>
    </row>
    <row r="1388" spans="1:34" x14ac:dyDescent="0.25">
      <c r="A1388">
        <v>1391757</v>
      </c>
      <c r="B1388" t="s">
        <v>20</v>
      </c>
      <c r="C1388" t="s">
        <v>28</v>
      </c>
      <c r="D1388" t="s">
        <v>22</v>
      </c>
      <c r="E1388">
        <v>53211</v>
      </c>
      <c r="F1388" t="s">
        <v>23</v>
      </c>
      <c r="G1388" t="s">
        <v>24</v>
      </c>
      <c r="H1388">
        <v>11127</v>
      </c>
      <c r="I1388" t="s">
        <v>60</v>
      </c>
      <c r="J1388">
        <f>VLOOKUP(I1388,Key!$A$1:$C$72,2,FALSE)</f>
        <v>43.066893999999998</v>
      </c>
      <c r="K1388">
        <f>VLOOKUP(I1388,Key!$A$1:$C$72,3,FALSE)</f>
        <v>-87.877936000000005</v>
      </c>
      <c r="L1388" t="s">
        <v>76</v>
      </c>
      <c r="M1388">
        <f>VLOOKUP(L1388,Key!$A$1:$C$72,2,FALSE)</f>
        <v>43.063749000000001</v>
      </c>
      <c r="N1388">
        <f>VLOOKUP(L1388,Key!$A$1:$C$72,3,FALSE)</f>
        <v>-87.887962999999999</v>
      </c>
      <c r="O1388">
        <v>80</v>
      </c>
      <c r="P1388">
        <v>3</v>
      </c>
      <c r="Q1388">
        <v>12</v>
      </c>
      <c r="R1388">
        <v>11.4</v>
      </c>
      <c r="S1388">
        <v>480</v>
      </c>
      <c r="T1388">
        <f t="shared" si="197"/>
        <v>-1</v>
      </c>
      <c r="U1388" s="1">
        <v>42810</v>
      </c>
      <c r="V1388" s="3">
        <f t="shared" si="191"/>
        <v>42795</v>
      </c>
      <c r="W1388" s="4">
        <f t="shared" si="198"/>
        <v>42810</v>
      </c>
      <c r="X1388" s="1" t="str">
        <f t="shared" si="192"/>
        <v>Thursday</v>
      </c>
      <c r="Y1388" s="2">
        <v>0.76417824074074081</v>
      </c>
      <c r="Z1388" s="2">
        <f t="shared" si="193"/>
        <v>0.75</v>
      </c>
      <c r="AA1388">
        <f>1</f>
        <v>1</v>
      </c>
      <c r="AB1388" s="1">
        <v>42810</v>
      </c>
      <c r="AC1388" s="3">
        <f t="shared" si="194"/>
        <v>42795</v>
      </c>
      <c r="AD1388" s="4">
        <f t="shared" si="199"/>
        <v>42810</v>
      </c>
      <c r="AE1388" s="1" t="str">
        <f t="shared" si="195"/>
        <v>Thursday</v>
      </c>
      <c r="AF1388" s="2">
        <v>0.81987268518518519</v>
      </c>
      <c r="AG1388" s="2">
        <f t="shared" si="196"/>
        <v>0.83333333333333326</v>
      </c>
      <c r="AH1388" t="s">
        <v>27</v>
      </c>
    </row>
    <row r="1389" spans="1:34" x14ac:dyDescent="0.25">
      <c r="A1389">
        <v>1518070</v>
      </c>
      <c r="B1389" t="s">
        <v>20</v>
      </c>
      <c r="C1389" t="s">
        <v>28</v>
      </c>
      <c r="D1389" t="s">
        <v>22</v>
      </c>
      <c r="E1389">
        <v>53211</v>
      </c>
      <c r="F1389" t="s">
        <v>23</v>
      </c>
      <c r="G1389" t="s">
        <v>91</v>
      </c>
      <c r="H1389">
        <v>32</v>
      </c>
      <c r="I1389" t="s">
        <v>81</v>
      </c>
      <c r="J1389">
        <f>VLOOKUP(I1389,Key!$A$1:$C$72,2,FALSE)</f>
        <v>43.06033</v>
      </c>
      <c r="K1389">
        <f>VLOOKUP(I1389,Key!$A$1:$C$72,3,FALSE)</f>
        <v>-87.89546</v>
      </c>
      <c r="L1389" t="s">
        <v>92</v>
      </c>
      <c r="M1389">
        <f>VLOOKUP(L1389,Key!$A$1:$C$72,2,FALSE)</f>
        <v>43.069021999999997</v>
      </c>
      <c r="N1389">
        <f>VLOOKUP(L1389,Key!$A$1:$C$72,3,FALSE)</f>
        <v>-87.887940999999998</v>
      </c>
      <c r="O1389">
        <v>9</v>
      </c>
      <c r="P1389">
        <v>0</v>
      </c>
      <c r="Q1389">
        <v>1.4</v>
      </c>
      <c r="R1389">
        <v>1.3</v>
      </c>
      <c r="S1389">
        <v>54</v>
      </c>
      <c r="T1389">
        <f t="shared" si="197"/>
        <v>-1</v>
      </c>
      <c r="U1389" s="1">
        <v>42810</v>
      </c>
      <c r="V1389" s="3">
        <f t="shared" si="191"/>
        <v>42795</v>
      </c>
      <c r="W1389" s="4">
        <f t="shared" si="198"/>
        <v>42810</v>
      </c>
      <c r="X1389" s="1" t="str">
        <f t="shared" si="192"/>
        <v>Thursday</v>
      </c>
      <c r="Y1389" s="2">
        <v>0.78324074074074079</v>
      </c>
      <c r="Z1389" s="2">
        <f t="shared" si="193"/>
        <v>0.79166666666666663</v>
      </c>
      <c r="AA1389">
        <f>1</f>
        <v>1</v>
      </c>
      <c r="AB1389" s="1">
        <v>42810</v>
      </c>
      <c r="AC1389" s="3">
        <f t="shared" si="194"/>
        <v>42795</v>
      </c>
      <c r="AD1389" s="4">
        <f t="shared" si="199"/>
        <v>42810</v>
      </c>
      <c r="AE1389" s="1" t="str">
        <f t="shared" si="195"/>
        <v>Thursday</v>
      </c>
      <c r="AF1389" s="2">
        <v>0.78932870370370367</v>
      </c>
      <c r="AG1389" s="2">
        <f t="shared" si="196"/>
        <v>0.79166666666666663</v>
      </c>
      <c r="AH1389" t="s">
        <v>27</v>
      </c>
    </row>
    <row r="1390" spans="1:34" x14ac:dyDescent="0.25">
      <c r="A1390">
        <v>1442057</v>
      </c>
      <c r="B1390" t="s">
        <v>20</v>
      </c>
      <c r="C1390" t="s">
        <v>28</v>
      </c>
      <c r="D1390" t="s">
        <v>22</v>
      </c>
      <c r="E1390">
        <v>53211</v>
      </c>
      <c r="F1390" t="s">
        <v>23</v>
      </c>
      <c r="G1390" t="s">
        <v>24</v>
      </c>
      <c r="H1390">
        <v>47</v>
      </c>
      <c r="I1390" t="s">
        <v>67</v>
      </c>
      <c r="J1390">
        <f>VLOOKUP(I1390,Key!$A$1:$C$72,2,FALSE)</f>
        <v>43.074890000000003</v>
      </c>
      <c r="K1390">
        <f>VLOOKUP(I1390,Key!$A$1:$C$72,3,FALSE)</f>
        <v>-87.882810000000006</v>
      </c>
      <c r="L1390" t="s">
        <v>92</v>
      </c>
      <c r="M1390">
        <f>VLOOKUP(L1390,Key!$A$1:$C$72,2,FALSE)</f>
        <v>43.069021999999997</v>
      </c>
      <c r="N1390">
        <f>VLOOKUP(L1390,Key!$A$1:$C$72,3,FALSE)</f>
        <v>-87.887940999999998</v>
      </c>
      <c r="O1390">
        <v>5</v>
      </c>
      <c r="P1390">
        <v>0</v>
      </c>
      <c r="Q1390">
        <v>0.8</v>
      </c>
      <c r="R1390">
        <v>0.7</v>
      </c>
      <c r="S1390">
        <v>30</v>
      </c>
      <c r="T1390">
        <f t="shared" si="197"/>
        <v>-1</v>
      </c>
      <c r="U1390" s="1">
        <v>42810</v>
      </c>
      <c r="V1390" s="3">
        <f t="shared" si="191"/>
        <v>42795</v>
      </c>
      <c r="W1390" s="4">
        <f t="shared" si="198"/>
        <v>42810</v>
      </c>
      <c r="X1390" s="1" t="str">
        <f t="shared" si="192"/>
        <v>Thursday</v>
      </c>
      <c r="Y1390" s="2">
        <v>0.80915509259259266</v>
      </c>
      <c r="Z1390" s="2">
        <f t="shared" si="193"/>
        <v>0.79166666666666663</v>
      </c>
      <c r="AA1390">
        <f>1</f>
        <v>1</v>
      </c>
      <c r="AB1390" s="1">
        <v>42810</v>
      </c>
      <c r="AC1390" s="3">
        <f t="shared" si="194"/>
        <v>42795</v>
      </c>
      <c r="AD1390" s="4">
        <f t="shared" si="199"/>
        <v>42810</v>
      </c>
      <c r="AE1390" s="1" t="str">
        <f t="shared" si="195"/>
        <v>Thursday</v>
      </c>
      <c r="AF1390" s="2">
        <v>0.81269675925925933</v>
      </c>
      <c r="AG1390" s="2">
        <f t="shared" si="196"/>
        <v>0.83333333333333326</v>
      </c>
      <c r="AH1390" t="s">
        <v>27</v>
      </c>
    </row>
    <row r="1391" spans="1:34" x14ac:dyDescent="0.25">
      <c r="A1391">
        <v>1538823</v>
      </c>
      <c r="B1391" t="s">
        <v>20</v>
      </c>
      <c r="C1391" t="s">
        <v>28</v>
      </c>
      <c r="D1391" t="s">
        <v>22</v>
      </c>
      <c r="E1391">
        <v>53202</v>
      </c>
      <c r="F1391" t="s">
        <v>23</v>
      </c>
      <c r="G1391" t="s">
        <v>24</v>
      </c>
      <c r="H1391">
        <v>11072</v>
      </c>
      <c r="I1391" t="s">
        <v>61</v>
      </c>
      <c r="J1391">
        <f>VLOOKUP(I1391,Key!$A$1:$C$72,2,FALSE)</f>
        <v>43.058619999999998</v>
      </c>
      <c r="K1391">
        <f>VLOOKUP(I1391,Key!$A$1:$C$72,3,FALSE)</f>
        <v>-87.885319999999993</v>
      </c>
      <c r="L1391" t="s">
        <v>70</v>
      </c>
      <c r="M1391">
        <f>VLOOKUP(L1391,Key!$A$1:$C$72,2,FALSE)</f>
        <v>43.053040000000003</v>
      </c>
      <c r="N1391">
        <f>VLOOKUP(L1391,Key!$A$1:$C$72,3,FALSE)</f>
        <v>-87.897660000000002</v>
      </c>
      <c r="O1391">
        <v>9</v>
      </c>
      <c r="P1391">
        <v>0</v>
      </c>
      <c r="Q1391">
        <v>1.4</v>
      </c>
      <c r="R1391">
        <v>1.3</v>
      </c>
      <c r="S1391">
        <v>54</v>
      </c>
      <c r="T1391">
        <f t="shared" si="197"/>
        <v>-1</v>
      </c>
      <c r="U1391" s="1">
        <v>42811</v>
      </c>
      <c r="V1391" s="3">
        <f t="shared" si="191"/>
        <v>42795</v>
      </c>
      <c r="W1391" s="4">
        <f t="shared" si="198"/>
        <v>42811</v>
      </c>
      <c r="X1391" s="1" t="str">
        <f t="shared" si="192"/>
        <v>Friday</v>
      </c>
      <c r="Y1391" s="2">
        <v>6.6666666666666671E-3</v>
      </c>
      <c r="Z1391" s="2">
        <f t="shared" si="193"/>
        <v>0</v>
      </c>
      <c r="AA1391">
        <f>1</f>
        <v>1</v>
      </c>
      <c r="AB1391" s="1">
        <v>42811</v>
      </c>
      <c r="AC1391" s="3">
        <f t="shared" si="194"/>
        <v>42795</v>
      </c>
      <c r="AD1391" s="4">
        <f t="shared" si="199"/>
        <v>42811</v>
      </c>
      <c r="AE1391" s="1" t="str">
        <f t="shared" si="195"/>
        <v>Friday</v>
      </c>
      <c r="AF1391" s="2">
        <v>1.306712962962963E-2</v>
      </c>
      <c r="AG1391" s="2">
        <f t="shared" si="196"/>
        <v>0</v>
      </c>
      <c r="AH1391" t="s">
        <v>27</v>
      </c>
    </row>
    <row r="1392" spans="1:34" x14ac:dyDescent="0.25">
      <c r="A1392">
        <v>1017964</v>
      </c>
      <c r="B1392" t="s">
        <v>20</v>
      </c>
      <c r="C1392" t="s">
        <v>28</v>
      </c>
      <c r="D1392" t="s">
        <v>22</v>
      </c>
      <c r="E1392">
        <v>53202</v>
      </c>
      <c r="F1392" t="s">
        <v>23</v>
      </c>
      <c r="G1392" t="s">
        <v>24</v>
      </c>
      <c r="H1392">
        <v>168</v>
      </c>
      <c r="I1392" t="s">
        <v>61</v>
      </c>
      <c r="J1392">
        <f>VLOOKUP(I1392,Key!$A$1:$C$72,2,FALSE)</f>
        <v>43.058619999999998</v>
      </c>
      <c r="K1392">
        <f>VLOOKUP(I1392,Key!$A$1:$C$72,3,FALSE)</f>
        <v>-87.885319999999993</v>
      </c>
      <c r="L1392" t="s">
        <v>43</v>
      </c>
      <c r="M1392">
        <f>VLOOKUP(L1392,Key!$A$1:$C$72,2,FALSE)</f>
        <v>43.03886</v>
      </c>
      <c r="N1392">
        <f>VLOOKUP(L1392,Key!$A$1:$C$72,3,FALSE)</f>
        <v>-87.902720000000002</v>
      </c>
      <c r="O1392">
        <v>16</v>
      </c>
      <c r="P1392">
        <v>0</v>
      </c>
      <c r="Q1392">
        <v>2.4</v>
      </c>
      <c r="R1392">
        <v>2.2999999999999998</v>
      </c>
      <c r="S1392">
        <v>96</v>
      </c>
      <c r="T1392">
        <f t="shared" si="197"/>
        <v>-1</v>
      </c>
      <c r="U1392" s="1">
        <v>42811</v>
      </c>
      <c r="V1392" s="3">
        <f t="shared" si="191"/>
        <v>42795</v>
      </c>
      <c r="W1392" s="4">
        <f t="shared" si="198"/>
        <v>42811</v>
      </c>
      <c r="X1392" s="1" t="str">
        <f t="shared" si="192"/>
        <v>Friday</v>
      </c>
      <c r="Y1392" s="2">
        <v>0.34730324074074076</v>
      </c>
      <c r="Z1392" s="2">
        <f t="shared" si="193"/>
        <v>0.33333333333333331</v>
      </c>
      <c r="AA1392">
        <f>1</f>
        <v>1</v>
      </c>
      <c r="AB1392" s="1">
        <v>42811</v>
      </c>
      <c r="AC1392" s="3">
        <f t="shared" si="194"/>
        <v>42795</v>
      </c>
      <c r="AD1392" s="4">
        <f t="shared" si="199"/>
        <v>42811</v>
      </c>
      <c r="AE1392" s="1" t="str">
        <f t="shared" si="195"/>
        <v>Friday</v>
      </c>
      <c r="AF1392" s="2">
        <v>0.35899305555555555</v>
      </c>
      <c r="AG1392" s="2">
        <f t="shared" si="196"/>
        <v>0.375</v>
      </c>
      <c r="AH1392" t="s">
        <v>27</v>
      </c>
    </row>
    <row r="1393" spans="1:34" x14ac:dyDescent="0.25">
      <c r="A1393">
        <v>1518070</v>
      </c>
      <c r="B1393" t="s">
        <v>20</v>
      </c>
      <c r="C1393" t="s">
        <v>28</v>
      </c>
      <c r="D1393" t="s">
        <v>22</v>
      </c>
      <c r="E1393">
        <v>53211</v>
      </c>
      <c r="F1393" t="s">
        <v>23</v>
      </c>
      <c r="G1393" t="s">
        <v>91</v>
      </c>
      <c r="H1393">
        <v>255</v>
      </c>
      <c r="I1393" t="s">
        <v>50</v>
      </c>
      <c r="J1393">
        <f>VLOOKUP(I1393,Key!$A$1:$C$72,2,FALSE)</f>
        <v>43.052549999999997</v>
      </c>
      <c r="K1393">
        <f>VLOOKUP(I1393,Key!$A$1:$C$72,3,FALSE)</f>
        <v>-87.909329999999997</v>
      </c>
      <c r="L1393" t="s">
        <v>92</v>
      </c>
      <c r="M1393">
        <f>VLOOKUP(L1393,Key!$A$1:$C$72,2,FALSE)</f>
        <v>43.069021999999997</v>
      </c>
      <c r="N1393">
        <f>VLOOKUP(L1393,Key!$A$1:$C$72,3,FALSE)</f>
        <v>-87.887940999999998</v>
      </c>
      <c r="O1393">
        <v>13</v>
      </c>
      <c r="P1393">
        <v>0</v>
      </c>
      <c r="Q1393">
        <v>2</v>
      </c>
      <c r="R1393">
        <v>1.9</v>
      </c>
      <c r="S1393">
        <v>78</v>
      </c>
      <c r="T1393">
        <f t="shared" si="197"/>
        <v>-1</v>
      </c>
      <c r="U1393" s="1">
        <v>42811</v>
      </c>
      <c r="V1393" s="3">
        <f t="shared" si="191"/>
        <v>42795</v>
      </c>
      <c r="W1393" s="4">
        <f t="shared" si="198"/>
        <v>42811</v>
      </c>
      <c r="X1393" s="1" t="str">
        <f t="shared" si="192"/>
        <v>Friday</v>
      </c>
      <c r="Y1393" s="2">
        <v>0.71649305555555554</v>
      </c>
      <c r="Z1393" s="2">
        <f t="shared" si="193"/>
        <v>0.70833333333333326</v>
      </c>
      <c r="AA1393">
        <f>1</f>
        <v>1</v>
      </c>
      <c r="AB1393" s="1">
        <v>42811</v>
      </c>
      <c r="AC1393" s="3">
        <f t="shared" si="194"/>
        <v>42795</v>
      </c>
      <c r="AD1393" s="4">
        <f t="shared" si="199"/>
        <v>42811</v>
      </c>
      <c r="AE1393" s="1" t="str">
        <f t="shared" si="195"/>
        <v>Friday</v>
      </c>
      <c r="AF1393" s="2">
        <v>0.72552083333333339</v>
      </c>
      <c r="AG1393" s="2">
        <f t="shared" si="196"/>
        <v>0.70833333333333326</v>
      </c>
      <c r="AH1393" t="s">
        <v>27</v>
      </c>
    </row>
    <row r="1394" spans="1:34" x14ac:dyDescent="0.25">
      <c r="A1394">
        <v>1391757</v>
      </c>
      <c r="B1394" t="s">
        <v>20</v>
      </c>
      <c r="C1394" t="s">
        <v>28</v>
      </c>
      <c r="D1394" t="s">
        <v>22</v>
      </c>
      <c r="E1394">
        <v>53211</v>
      </c>
      <c r="F1394" t="s">
        <v>23</v>
      </c>
      <c r="G1394" t="s">
        <v>24</v>
      </c>
      <c r="H1394">
        <v>11072</v>
      </c>
      <c r="I1394" t="s">
        <v>70</v>
      </c>
      <c r="J1394">
        <f>VLOOKUP(I1394,Key!$A$1:$C$72,2,FALSE)</f>
        <v>43.053040000000003</v>
      </c>
      <c r="K1394">
        <f>VLOOKUP(I1394,Key!$A$1:$C$72,3,FALSE)</f>
        <v>-87.897660000000002</v>
      </c>
      <c r="L1394" t="s">
        <v>76</v>
      </c>
      <c r="M1394">
        <f>VLOOKUP(L1394,Key!$A$1:$C$72,2,FALSE)</f>
        <v>43.063749000000001</v>
      </c>
      <c r="N1394">
        <f>VLOOKUP(L1394,Key!$A$1:$C$72,3,FALSE)</f>
        <v>-87.887962999999999</v>
      </c>
      <c r="O1394">
        <v>18</v>
      </c>
      <c r="P1394">
        <v>0</v>
      </c>
      <c r="Q1394">
        <v>2.7</v>
      </c>
      <c r="R1394">
        <v>2.6</v>
      </c>
      <c r="S1394">
        <v>108</v>
      </c>
      <c r="T1394">
        <f t="shared" si="197"/>
        <v>-1</v>
      </c>
      <c r="U1394" s="1">
        <v>42811</v>
      </c>
      <c r="V1394" s="3">
        <f t="shared" si="191"/>
        <v>42795</v>
      </c>
      <c r="W1394" s="4">
        <f t="shared" si="198"/>
        <v>42811</v>
      </c>
      <c r="X1394" s="1" t="str">
        <f t="shared" si="192"/>
        <v>Friday</v>
      </c>
      <c r="Y1394" s="2">
        <v>0.9321990740740741</v>
      </c>
      <c r="Z1394" s="2">
        <f t="shared" si="193"/>
        <v>0.91666666666666663</v>
      </c>
      <c r="AA1394">
        <f>1</f>
        <v>1</v>
      </c>
      <c r="AB1394" s="1">
        <v>42811</v>
      </c>
      <c r="AC1394" s="3">
        <f t="shared" si="194"/>
        <v>42795</v>
      </c>
      <c r="AD1394" s="4">
        <f t="shared" si="199"/>
        <v>42811</v>
      </c>
      <c r="AE1394" s="1" t="str">
        <f t="shared" si="195"/>
        <v>Friday</v>
      </c>
      <c r="AF1394" s="2">
        <v>0.94453703703703706</v>
      </c>
      <c r="AG1394" s="2">
        <f t="shared" si="196"/>
        <v>0.95833333333333326</v>
      </c>
      <c r="AH1394" t="s">
        <v>27</v>
      </c>
    </row>
    <row r="1395" spans="1:34" x14ac:dyDescent="0.25">
      <c r="A1395">
        <v>1128154</v>
      </c>
      <c r="B1395" t="s">
        <v>20</v>
      </c>
      <c r="C1395" t="s">
        <v>28</v>
      </c>
      <c r="D1395" t="s">
        <v>22</v>
      </c>
      <c r="E1395">
        <v>53211</v>
      </c>
      <c r="F1395" t="s">
        <v>23</v>
      </c>
      <c r="G1395" t="s">
        <v>96</v>
      </c>
      <c r="H1395">
        <v>5432</v>
      </c>
      <c r="I1395" t="s">
        <v>61</v>
      </c>
      <c r="J1395">
        <f>VLOOKUP(I1395,Key!$A$1:$C$72,2,FALSE)</f>
        <v>43.058619999999998</v>
      </c>
      <c r="K1395">
        <f>VLOOKUP(I1395,Key!$A$1:$C$72,3,FALSE)</f>
        <v>-87.885319999999993</v>
      </c>
      <c r="L1395" t="s">
        <v>60</v>
      </c>
      <c r="M1395">
        <f>VLOOKUP(L1395,Key!$A$1:$C$72,2,FALSE)</f>
        <v>43.066893999999998</v>
      </c>
      <c r="N1395">
        <f>VLOOKUP(L1395,Key!$A$1:$C$72,3,FALSE)</f>
        <v>-87.877936000000005</v>
      </c>
      <c r="O1395">
        <v>8</v>
      </c>
      <c r="P1395">
        <v>0</v>
      </c>
      <c r="Q1395">
        <v>1.2</v>
      </c>
      <c r="R1395">
        <v>1.1000000000000001</v>
      </c>
      <c r="S1395">
        <v>48</v>
      </c>
      <c r="T1395">
        <f t="shared" si="197"/>
        <v>-1</v>
      </c>
      <c r="U1395" s="1">
        <v>42813</v>
      </c>
      <c r="V1395" s="3">
        <f t="shared" si="191"/>
        <v>42795</v>
      </c>
      <c r="W1395" s="4">
        <f t="shared" si="198"/>
        <v>42813</v>
      </c>
      <c r="X1395" s="1" t="str">
        <f t="shared" si="192"/>
        <v>Sunday</v>
      </c>
      <c r="Y1395" s="2">
        <v>9.6504629629629635E-2</v>
      </c>
      <c r="Z1395" s="2">
        <f t="shared" si="193"/>
        <v>8.3333333333333329E-2</v>
      </c>
      <c r="AA1395">
        <f>1</f>
        <v>1</v>
      </c>
      <c r="AB1395" s="1">
        <v>42813</v>
      </c>
      <c r="AC1395" s="3">
        <f t="shared" si="194"/>
        <v>42795</v>
      </c>
      <c r="AD1395" s="4">
        <f t="shared" si="199"/>
        <v>42813</v>
      </c>
      <c r="AE1395" s="1" t="str">
        <f t="shared" si="195"/>
        <v>Sunday</v>
      </c>
      <c r="AF1395" s="2">
        <v>0.10148148148148149</v>
      </c>
      <c r="AG1395" s="2">
        <f t="shared" si="196"/>
        <v>8.3333333333333329E-2</v>
      </c>
      <c r="AH1395" t="s">
        <v>27</v>
      </c>
    </row>
    <row r="1396" spans="1:34" x14ac:dyDescent="0.25">
      <c r="A1396">
        <v>1407702</v>
      </c>
      <c r="B1396" t="s">
        <v>20</v>
      </c>
      <c r="C1396" t="s">
        <v>28</v>
      </c>
      <c r="D1396" t="s">
        <v>22</v>
      </c>
      <c r="E1396">
        <v>53202</v>
      </c>
      <c r="F1396" t="s">
        <v>23</v>
      </c>
      <c r="G1396" t="s">
        <v>24</v>
      </c>
      <c r="H1396">
        <v>5481</v>
      </c>
      <c r="I1396" t="s">
        <v>77</v>
      </c>
      <c r="J1396">
        <f>VLOOKUP(I1396,Key!$A$1:$C$72,2,FALSE)</f>
        <v>43.074655999999997</v>
      </c>
      <c r="K1396">
        <f>VLOOKUP(I1396,Key!$A$1:$C$72,3,FALSE)</f>
        <v>-87.889011999999994</v>
      </c>
      <c r="L1396" t="s">
        <v>87</v>
      </c>
      <c r="M1396">
        <f>VLOOKUP(L1396,Key!$A$1:$C$72,2,FALSE)</f>
        <v>43.077359999999999</v>
      </c>
      <c r="N1396">
        <f>VLOOKUP(L1396,Key!$A$1:$C$72,3,FALSE)</f>
        <v>-87.880769999999998</v>
      </c>
      <c r="O1396">
        <v>4</v>
      </c>
      <c r="P1396">
        <v>0</v>
      </c>
      <c r="Q1396">
        <v>0.6</v>
      </c>
      <c r="R1396">
        <v>0.6</v>
      </c>
      <c r="S1396">
        <v>24</v>
      </c>
      <c r="T1396">
        <f t="shared" si="197"/>
        <v>-1</v>
      </c>
      <c r="U1396" s="1">
        <v>42813</v>
      </c>
      <c r="V1396" s="3">
        <f t="shared" si="191"/>
        <v>42795</v>
      </c>
      <c r="W1396" s="4">
        <f t="shared" si="198"/>
        <v>42813</v>
      </c>
      <c r="X1396" s="1" t="str">
        <f t="shared" si="192"/>
        <v>Sunday</v>
      </c>
      <c r="Y1396" s="2">
        <v>0.53251157407407412</v>
      </c>
      <c r="Z1396" s="2">
        <f t="shared" si="193"/>
        <v>0.54166666666666663</v>
      </c>
      <c r="AA1396">
        <f>1</f>
        <v>1</v>
      </c>
      <c r="AB1396" s="1">
        <v>42813</v>
      </c>
      <c r="AC1396" s="3">
        <f t="shared" si="194"/>
        <v>42795</v>
      </c>
      <c r="AD1396" s="4">
        <f t="shared" si="199"/>
        <v>42813</v>
      </c>
      <c r="AE1396" s="1" t="str">
        <f t="shared" si="195"/>
        <v>Sunday</v>
      </c>
      <c r="AF1396" s="2">
        <v>0.53521990740740744</v>
      </c>
      <c r="AG1396" s="2">
        <f t="shared" si="196"/>
        <v>0.54166666666666663</v>
      </c>
      <c r="AH1396" t="s">
        <v>27</v>
      </c>
    </row>
    <row r="1397" spans="1:34" x14ac:dyDescent="0.25">
      <c r="A1397">
        <v>1244268</v>
      </c>
      <c r="B1397" t="s">
        <v>20</v>
      </c>
      <c r="C1397" t="s">
        <v>101</v>
      </c>
      <c r="D1397" t="s">
        <v>22</v>
      </c>
      <c r="E1397">
        <v>53211</v>
      </c>
      <c r="F1397" t="s">
        <v>23</v>
      </c>
      <c r="G1397" t="s">
        <v>107</v>
      </c>
      <c r="H1397">
        <v>11050</v>
      </c>
      <c r="I1397" t="s">
        <v>63</v>
      </c>
      <c r="J1397">
        <f>VLOOKUP(I1397,Key!$A$1:$C$72,2,FALSE)</f>
        <v>43.078530000000001</v>
      </c>
      <c r="K1397">
        <f>VLOOKUP(I1397,Key!$A$1:$C$72,3,FALSE)</f>
        <v>-87.882620000000003</v>
      </c>
      <c r="L1397" t="s">
        <v>72</v>
      </c>
      <c r="M1397">
        <f>VLOOKUP(L1397,Key!$A$1:$C$72,2,FALSE)</f>
        <v>43.02948</v>
      </c>
      <c r="N1397">
        <f>VLOOKUP(L1397,Key!$A$1:$C$72,3,FALSE)</f>
        <v>-87.912819999999996</v>
      </c>
      <c r="O1397">
        <v>53</v>
      </c>
      <c r="P1397">
        <v>4</v>
      </c>
      <c r="Q1397">
        <v>8</v>
      </c>
      <c r="R1397">
        <v>7.6</v>
      </c>
      <c r="S1397">
        <v>318</v>
      </c>
      <c r="T1397">
        <f t="shared" si="197"/>
        <v>-1</v>
      </c>
      <c r="U1397" s="1">
        <v>42813</v>
      </c>
      <c r="V1397" s="3">
        <f t="shared" si="191"/>
        <v>42795</v>
      </c>
      <c r="W1397" s="4">
        <f t="shared" si="198"/>
        <v>42813</v>
      </c>
      <c r="X1397" s="1" t="str">
        <f t="shared" si="192"/>
        <v>Sunday</v>
      </c>
      <c r="Y1397" s="2">
        <v>0.5855555555555555</v>
      </c>
      <c r="Z1397" s="2">
        <f t="shared" si="193"/>
        <v>0.58333333333333326</v>
      </c>
      <c r="AA1397">
        <f>1</f>
        <v>1</v>
      </c>
      <c r="AB1397" s="1">
        <v>42813</v>
      </c>
      <c r="AC1397" s="3">
        <f t="shared" si="194"/>
        <v>42795</v>
      </c>
      <c r="AD1397" s="4">
        <f t="shared" si="199"/>
        <v>42813</v>
      </c>
      <c r="AE1397" s="1" t="str">
        <f t="shared" si="195"/>
        <v>Sunday</v>
      </c>
      <c r="AF1397" s="2">
        <v>0.6228703703703703</v>
      </c>
      <c r="AG1397" s="2">
        <f t="shared" si="196"/>
        <v>0.625</v>
      </c>
      <c r="AH1397" t="s">
        <v>27</v>
      </c>
    </row>
    <row r="1398" spans="1:34" x14ac:dyDescent="0.25">
      <c r="A1398">
        <v>1307365</v>
      </c>
      <c r="B1398" t="s">
        <v>20</v>
      </c>
      <c r="C1398" t="s">
        <v>117</v>
      </c>
      <c r="D1398" t="s">
        <v>46</v>
      </c>
      <c r="E1398">
        <v>60521</v>
      </c>
      <c r="F1398" t="s">
        <v>23</v>
      </c>
      <c r="G1398" t="s">
        <v>24</v>
      </c>
      <c r="H1398">
        <v>5441</v>
      </c>
      <c r="I1398" t="s">
        <v>74</v>
      </c>
      <c r="J1398">
        <f>VLOOKUP(I1398,Key!$A$1:$C$72,2,FALSE)</f>
        <v>43.040154000000001</v>
      </c>
      <c r="K1398">
        <f>VLOOKUP(I1398,Key!$A$1:$C$72,3,FALSE)</f>
        <v>-87.932113000000001</v>
      </c>
      <c r="L1398" t="s">
        <v>80</v>
      </c>
      <c r="M1398">
        <f>VLOOKUP(L1398,Key!$A$1:$C$72,2,FALSE)</f>
        <v>43.052460000000004</v>
      </c>
      <c r="N1398">
        <f>VLOOKUP(L1398,Key!$A$1:$C$72,3,FALSE)</f>
        <v>-87.891000000000005</v>
      </c>
      <c r="O1398">
        <v>29</v>
      </c>
      <c r="P1398">
        <v>0</v>
      </c>
      <c r="Q1398">
        <v>4.4000000000000004</v>
      </c>
      <c r="R1398">
        <v>4.0999999999999996</v>
      </c>
      <c r="S1398">
        <v>174</v>
      </c>
      <c r="T1398">
        <f t="shared" si="197"/>
        <v>-1</v>
      </c>
      <c r="U1398" s="1">
        <v>42813</v>
      </c>
      <c r="V1398" s="3">
        <f t="shared" si="191"/>
        <v>42795</v>
      </c>
      <c r="W1398" s="4">
        <f t="shared" si="198"/>
        <v>42813</v>
      </c>
      <c r="X1398" s="1" t="str">
        <f t="shared" si="192"/>
        <v>Sunday</v>
      </c>
      <c r="Y1398" s="2">
        <v>0.60620370370370369</v>
      </c>
      <c r="Z1398" s="2">
        <f t="shared" si="193"/>
        <v>0.625</v>
      </c>
      <c r="AA1398">
        <f>1</f>
        <v>1</v>
      </c>
      <c r="AB1398" s="1">
        <v>42813</v>
      </c>
      <c r="AC1398" s="3">
        <f t="shared" si="194"/>
        <v>42795</v>
      </c>
      <c r="AD1398" s="4">
        <f t="shared" si="199"/>
        <v>42813</v>
      </c>
      <c r="AE1398" s="1" t="str">
        <f t="shared" si="195"/>
        <v>Sunday</v>
      </c>
      <c r="AF1398" s="2">
        <v>0.62587962962962962</v>
      </c>
      <c r="AG1398" s="2">
        <f t="shared" si="196"/>
        <v>0.625</v>
      </c>
      <c r="AH1398" t="s">
        <v>27</v>
      </c>
    </row>
    <row r="1399" spans="1:34" x14ac:dyDescent="0.25">
      <c r="A1399">
        <v>955984</v>
      </c>
      <c r="B1399" t="s">
        <v>20</v>
      </c>
      <c r="C1399" t="s">
        <v>28</v>
      </c>
      <c r="D1399" t="s">
        <v>22</v>
      </c>
      <c r="E1399">
        <v>53211</v>
      </c>
      <c r="F1399" t="s">
        <v>23</v>
      </c>
      <c r="G1399" t="s">
        <v>24</v>
      </c>
      <c r="H1399">
        <v>5551</v>
      </c>
      <c r="I1399" t="s">
        <v>65</v>
      </c>
      <c r="J1399">
        <f>VLOOKUP(I1399,Key!$A$1:$C$72,2,FALSE)</f>
        <v>43.060786</v>
      </c>
      <c r="K1399">
        <f>VLOOKUP(I1399,Key!$A$1:$C$72,3,FALSE)</f>
        <v>-87.883825999999999</v>
      </c>
      <c r="L1399" t="s">
        <v>62</v>
      </c>
      <c r="M1399">
        <f>VLOOKUP(L1399,Key!$A$1:$C$72,2,FALSE)</f>
        <v>43.058010000000003</v>
      </c>
      <c r="N1399">
        <f>VLOOKUP(L1399,Key!$A$1:$C$72,3,FALSE)</f>
        <v>-87.877300000000005</v>
      </c>
      <c r="O1399">
        <v>45</v>
      </c>
      <c r="P1399">
        <v>0</v>
      </c>
      <c r="Q1399">
        <v>6.8</v>
      </c>
      <c r="R1399">
        <v>6.4</v>
      </c>
      <c r="S1399">
        <v>270</v>
      </c>
      <c r="T1399">
        <f t="shared" si="197"/>
        <v>-1</v>
      </c>
      <c r="U1399" s="1">
        <v>42813</v>
      </c>
      <c r="V1399" s="3">
        <f t="shared" si="191"/>
        <v>42795</v>
      </c>
      <c r="W1399" s="4">
        <f t="shared" si="198"/>
        <v>42813</v>
      </c>
      <c r="X1399" s="1" t="str">
        <f t="shared" si="192"/>
        <v>Sunday</v>
      </c>
      <c r="Y1399" s="2">
        <v>0.69543981481481476</v>
      </c>
      <c r="Z1399" s="2">
        <f t="shared" si="193"/>
        <v>0.70833333333333326</v>
      </c>
      <c r="AA1399">
        <f>1</f>
        <v>1</v>
      </c>
      <c r="AB1399" s="1">
        <v>42813</v>
      </c>
      <c r="AC1399" s="3">
        <f t="shared" si="194"/>
        <v>42795</v>
      </c>
      <c r="AD1399" s="4">
        <f t="shared" si="199"/>
        <v>42813</v>
      </c>
      <c r="AE1399" s="1" t="str">
        <f t="shared" si="195"/>
        <v>Sunday</v>
      </c>
      <c r="AF1399" s="2">
        <v>0.72692129629629632</v>
      </c>
      <c r="AG1399" s="2">
        <f t="shared" si="196"/>
        <v>0.70833333333333326</v>
      </c>
      <c r="AH1399" t="s">
        <v>27</v>
      </c>
    </row>
    <row r="1400" spans="1:34" x14ac:dyDescent="0.25">
      <c r="A1400">
        <v>1378271</v>
      </c>
      <c r="B1400" t="s">
        <v>20</v>
      </c>
      <c r="C1400" t="s">
        <v>28</v>
      </c>
      <c r="D1400" t="s">
        <v>22</v>
      </c>
      <c r="E1400">
        <v>53202</v>
      </c>
      <c r="F1400" t="s">
        <v>23</v>
      </c>
      <c r="G1400" t="s">
        <v>24</v>
      </c>
      <c r="H1400">
        <v>5712</v>
      </c>
      <c r="I1400" t="s">
        <v>37</v>
      </c>
      <c r="J1400">
        <f>VLOOKUP(I1400,Key!$A$1:$C$72,2,FALSE)</f>
        <v>43.031320000000001</v>
      </c>
      <c r="K1400">
        <f>VLOOKUP(I1400,Key!$A$1:$C$72,3,FALSE)</f>
        <v>-87.904259999999994</v>
      </c>
      <c r="L1400" t="s">
        <v>80</v>
      </c>
      <c r="M1400">
        <f>VLOOKUP(L1400,Key!$A$1:$C$72,2,FALSE)</f>
        <v>43.052460000000004</v>
      </c>
      <c r="N1400">
        <f>VLOOKUP(L1400,Key!$A$1:$C$72,3,FALSE)</f>
        <v>-87.891000000000005</v>
      </c>
      <c r="O1400">
        <v>16</v>
      </c>
      <c r="P1400">
        <v>0</v>
      </c>
      <c r="Q1400">
        <v>2.4</v>
      </c>
      <c r="R1400">
        <v>2.2999999999999998</v>
      </c>
      <c r="S1400">
        <v>96</v>
      </c>
      <c r="T1400">
        <f t="shared" si="197"/>
        <v>-1</v>
      </c>
      <c r="U1400" s="1">
        <v>42814</v>
      </c>
      <c r="V1400" s="3">
        <f t="shared" si="191"/>
        <v>42795</v>
      </c>
      <c r="W1400" s="4">
        <f t="shared" si="198"/>
        <v>42814</v>
      </c>
      <c r="X1400" s="1" t="str">
        <f t="shared" si="192"/>
        <v>Monday</v>
      </c>
      <c r="Y1400" s="2">
        <v>0.42400462962962965</v>
      </c>
      <c r="Z1400" s="2">
        <f t="shared" si="193"/>
        <v>0.41666666666666663</v>
      </c>
      <c r="AA1400">
        <f>1</f>
        <v>1</v>
      </c>
      <c r="AB1400" s="1">
        <v>42814</v>
      </c>
      <c r="AC1400" s="3">
        <f t="shared" si="194"/>
        <v>42795</v>
      </c>
      <c r="AD1400" s="4">
        <f t="shared" si="199"/>
        <v>42814</v>
      </c>
      <c r="AE1400" s="1" t="str">
        <f t="shared" si="195"/>
        <v>Monday</v>
      </c>
      <c r="AF1400" s="2">
        <v>0.43518518518518517</v>
      </c>
      <c r="AG1400" s="2">
        <f t="shared" si="196"/>
        <v>0.41666666666666663</v>
      </c>
      <c r="AH1400" t="s">
        <v>27</v>
      </c>
    </row>
    <row r="1401" spans="1:34" x14ac:dyDescent="0.25">
      <c r="A1401">
        <v>1298099</v>
      </c>
      <c r="B1401" t="s">
        <v>20</v>
      </c>
      <c r="C1401" t="s">
        <v>28</v>
      </c>
      <c r="D1401" t="s">
        <v>22</v>
      </c>
      <c r="E1401">
        <v>53233</v>
      </c>
      <c r="F1401" t="s">
        <v>23</v>
      </c>
      <c r="G1401" t="s">
        <v>24</v>
      </c>
      <c r="H1401">
        <v>989</v>
      </c>
      <c r="I1401" t="s">
        <v>61</v>
      </c>
      <c r="J1401">
        <f>VLOOKUP(I1401,Key!$A$1:$C$72,2,FALSE)</f>
        <v>43.058619999999998</v>
      </c>
      <c r="K1401">
        <f>VLOOKUP(I1401,Key!$A$1:$C$72,3,FALSE)</f>
        <v>-87.885319999999993</v>
      </c>
      <c r="L1401" t="s">
        <v>68</v>
      </c>
      <c r="M1401">
        <f>VLOOKUP(L1401,Key!$A$1:$C$72,2,FALSE)</f>
        <v>43.04804</v>
      </c>
      <c r="N1401">
        <f>VLOOKUP(L1401,Key!$A$1:$C$72,3,FALSE)</f>
        <v>-87.896720000000002</v>
      </c>
      <c r="O1401">
        <v>5</v>
      </c>
      <c r="P1401">
        <v>0</v>
      </c>
      <c r="Q1401">
        <v>0.8</v>
      </c>
      <c r="R1401">
        <v>0.7</v>
      </c>
      <c r="S1401">
        <v>30</v>
      </c>
      <c r="T1401">
        <f t="shared" si="197"/>
        <v>-1</v>
      </c>
      <c r="U1401" s="1">
        <v>42814</v>
      </c>
      <c r="V1401" s="3">
        <f t="shared" si="191"/>
        <v>42795</v>
      </c>
      <c r="W1401" s="4">
        <f t="shared" si="198"/>
        <v>42814</v>
      </c>
      <c r="X1401" s="1" t="str">
        <f t="shared" si="192"/>
        <v>Monday</v>
      </c>
      <c r="Y1401" s="2">
        <v>0.50001157407407404</v>
      </c>
      <c r="Z1401" s="2">
        <f t="shared" si="193"/>
        <v>0.5</v>
      </c>
      <c r="AA1401">
        <f>1</f>
        <v>1</v>
      </c>
      <c r="AB1401" s="1">
        <v>42814</v>
      </c>
      <c r="AC1401" s="3">
        <f t="shared" si="194"/>
        <v>42795</v>
      </c>
      <c r="AD1401" s="4">
        <f t="shared" si="199"/>
        <v>42814</v>
      </c>
      <c r="AE1401" s="1" t="str">
        <f t="shared" si="195"/>
        <v>Monday</v>
      </c>
      <c r="AF1401" s="2">
        <v>0.50415509259259261</v>
      </c>
      <c r="AG1401" s="2">
        <f t="shared" si="196"/>
        <v>0.5</v>
      </c>
      <c r="AH1401" t="s">
        <v>27</v>
      </c>
    </row>
    <row r="1402" spans="1:34" x14ac:dyDescent="0.25">
      <c r="A1402">
        <v>558783</v>
      </c>
      <c r="B1402" t="s">
        <v>20</v>
      </c>
      <c r="C1402" t="s">
        <v>42</v>
      </c>
      <c r="D1402" t="s">
        <v>22</v>
      </c>
      <c r="E1402">
        <v>53066</v>
      </c>
      <c r="F1402" t="s">
        <v>23</v>
      </c>
      <c r="G1402" t="s">
        <v>24</v>
      </c>
      <c r="H1402">
        <v>5588</v>
      </c>
      <c r="I1402" t="s">
        <v>43</v>
      </c>
      <c r="J1402">
        <f>VLOOKUP(I1402,Key!$A$1:$C$72,2,FALSE)</f>
        <v>43.03886</v>
      </c>
      <c r="K1402">
        <f>VLOOKUP(I1402,Key!$A$1:$C$72,3,FALSE)</f>
        <v>-87.902720000000002</v>
      </c>
      <c r="L1402" t="s">
        <v>31</v>
      </c>
      <c r="M1402">
        <f>VLOOKUP(L1402,Key!$A$1:$C$72,2,FALSE)</f>
        <v>43.03519</v>
      </c>
      <c r="N1402">
        <f>VLOOKUP(L1402,Key!$A$1:$C$72,3,FALSE)</f>
        <v>-87.907390000000007</v>
      </c>
      <c r="O1402">
        <v>4</v>
      </c>
      <c r="P1402">
        <v>0</v>
      </c>
      <c r="Q1402">
        <v>0.6</v>
      </c>
      <c r="R1402">
        <v>0.6</v>
      </c>
      <c r="S1402">
        <v>24</v>
      </c>
      <c r="T1402">
        <f t="shared" si="197"/>
        <v>-1</v>
      </c>
      <c r="U1402" s="1">
        <v>42814</v>
      </c>
      <c r="V1402" s="3">
        <f t="shared" si="191"/>
        <v>42795</v>
      </c>
      <c r="W1402" s="4">
        <f t="shared" si="198"/>
        <v>42814</v>
      </c>
      <c r="X1402" s="1" t="str">
        <f t="shared" si="192"/>
        <v>Monday</v>
      </c>
      <c r="Y1402" s="2">
        <v>0.54934027777777772</v>
      </c>
      <c r="Z1402" s="2">
        <f t="shared" si="193"/>
        <v>0.54166666666666663</v>
      </c>
      <c r="AA1402">
        <f>1</f>
        <v>1</v>
      </c>
      <c r="AB1402" s="1">
        <v>42814</v>
      </c>
      <c r="AC1402" s="3">
        <f t="shared" si="194"/>
        <v>42795</v>
      </c>
      <c r="AD1402" s="4">
        <f t="shared" si="199"/>
        <v>42814</v>
      </c>
      <c r="AE1402" s="1" t="str">
        <f t="shared" si="195"/>
        <v>Monday</v>
      </c>
      <c r="AF1402" s="2">
        <v>0.55252314814814818</v>
      </c>
      <c r="AG1402" s="2">
        <f t="shared" si="196"/>
        <v>0.54166666666666663</v>
      </c>
      <c r="AH1402" t="s">
        <v>27</v>
      </c>
    </row>
    <row r="1403" spans="1:34" x14ac:dyDescent="0.25">
      <c r="A1403">
        <v>1351368</v>
      </c>
      <c r="B1403" t="s">
        <v>20</v>
      </c>
      <c r="C1403" t="s">
        <v>28</v>
      </c>
      <c r="D1403" t="s">
        <v>22</v>
      </c>
      <c r="E1403">
        <v>53202</v>
      </c>
      <c r="F1403" t="s">
        <v>23</v>
      </c>
      <c r="G1403" t="s">
        <v>24</v>
      </c>
      <c r="H1403">
        <v>978</v>
      </c>
      <c r="I1403" t="s">
        <v>74</v>
      </c>
      <c r="J1403">
        <f>VLOOKUP(I1403,Key!$A$1:$C$72,2,FALSE)</f>
        <v>43.040154000000001</v>
      </c>
      <c r="K1403">
        <f>VLOOKUP(I1403,Key!$A$1:$C$72,3,FALSE)</f>
        <v>-87.932113000000001</v>
      </c>
      <c r="L1403" t="s">
        <v>31</v>
      </c>
      <c r="M1403">
        <f>VLOOKUP(L1403,Key!$A$1:$C$72,2,FALSE)</f>
        <v>43.03519</v>
      </c>
      <c r="N1403">
        <f>VLOOKUP(L1403,Key!$A$1:$C$72,3,FALSE)</f>
        <v>-87.907390000000007</v>
      </c>
      <c r="O1403">
        <v>13</v>
      </c>
      <c r="P1403">
        <v>0</v>
      </c>
      <c r="Q1403">
        <v>2</v>
      </c>
      <c r="R1403">
        <v>1.9</v>
      </c>
      <c r="S1403">
        <v>78</v>
      </c>
      <c r="T1403">
        <f t="shared" si="197"/>
        <v>-1</v>
      </c>
      <c r="U1403" s="1">
        <v>42814</v>
      </c>
      <c r="V1403" s="3">
        <f t="shared" si="191"/>
        <v>42795</v>
      </c>
      <c r="W1403" s="4">
        <f t="shared" si="198"/>
        <v>42814</v>
      </c>
      <c r="X1403" s="1" t="str">
        <f t="shared" si="192"/>
        <v>Monday</v>
      </c>
      <c r="Y1403" s="2">
        <v>0.56949074074074069</v>
      </c>
      <c r="Z1403" s="2">
        <f t="shared" si="193"/>
        <v>0.58333333333333326</v>
      </c>
      <c r="AA1403">
        <f>1</f>
        <v>1</v>
      </c>
      <c r="AB1403" s="1">
        <v>42814</v>
      </c>
      <c r="AC1403" s="3">
        <f t="shared" si="194"/>
        <v>42795</v>
      </c>
      <c r="AD1403" s="4">
        <f t="shared" si="199"/>
        <v>42814</v>
      </c>
      <c r="AE1403" s="1" t="str">
        <f t="shared" si="195"/>
        <v>Monday</v>
      </c>
      <c r="AF1403" s="2">
        <v>0.578587962962963</v>
      </c>
      <c r="AG1403" s="2">
        <f t="shared" si="196"/>
        <v>0.58333333333333326</v>
      </c>
      <c r="AH1403" t="s">
        <v>27</v>
      </c>
    </row>
    <row r="1404" spans="1:34" x14ac:dyDescent="0.25">
      <c r="A1404">
        <v>1164700</v>
      </c>
      <c r="B1404" t="s">
        <v>20</v>
      </c>
      <c r="C1404" t="s">
        <v>28</v>
      </c>
      <c r="D1404" t="s">
        <v>22</v>
      </c>
      <c r="E1404">
        <v>53202</v>
      </c>
      <c r="F1404" t="s">
        <v>23</v>
      </c>
      <c r="G1404" t="s">
        <v>24</v>
      </c>
      <c r="H1404">
        <v>11077</v>
      </c>
      <c r="I1404" t="s">
        <v>54</v>
      </c>
      <c r="J1404">
        <f>VLOOKUP(I1404,Key!$A$1:$C$72,2,FALSE)</f>
        <v>43.046570000000003</v>
      </c>
      <c r="K1404">
        <f>VLOOKUP(I1404,Key!$A$1:$C$72,3,FALSE)</f>
        <v>-87.908720000000002</v>
      </c>
      <c r="L1404" t="s">
        <v>65</v>
      </c>
      <c r="M1404">
        <f>VLOOKUP(L1404,Key!$A$1:$C$72,2,FALSE)</f>
        <v>43.060786</v>
      </c>
      <c r="N1404">
        <f>VLOOKUP(L1404,Key!$A$1:$C$72,3,FALSE)</f>
        <v>-87.883825999999999</v>
      </c>
      <c r="O1404">
        <v>44</v>
      </c>
      <c r="P1404">
        <v>0</v>
      </c>
      <c r="Q1404">
        <v>6.6</v>
      </c>
      <c r="R1404">
        <v>6.3</v>
      </c>
      <c r="S1404">
        <v>264</v>
      </c>
      <c r="T1404">
        <f t="shared" si="197"/>
        <v>-1</v>
      </c>
      <c r="U1404" s="1">
        <v>42814</v>
      </c>
      <c r="V1404" s="3">
        <f t="shared" si="191"/>
        <v>42795</v>
      </c>
      <c r="W1404" s="4">
        <f t="shared" si="198"/>
        <v>42814</v>
      </c>
      <c r="X1404" s="1" t="str">
        <f t="shared" si="192"/>
        <v>Monday</v>
      </c>
      <c r="Y1404" s="2">
        <v>0.58417824074074076</v>
      </c>
      <c r="Z1404" s="2">
        <f t="shared" si="193"/>
        <v>0.58333333333333326</v>
      </c>
      <c r="AA1404">
        <f>1</f>
        <v>1</v>
      </c>
      <c r="AB1404" s="1">
        <v>42814</v>
      </c>
      <c r="AC1404" s="3">
        <f t="shared" si="194"/>
        <v>42795</v>
      </c>
      <c r="AD1404" s="4">
        <f t="shared" si="199"/>
        <v>42814</v>
      </c>
      <c r="AE1404" s="1" t="str">
        <f t="shared" si="195"/>
        <v>Monday</v>
      </c>
      <c r="AF1404" s="2">
        <v>0.61523148148148155</v>
      </c>
      <c r="AG1404" s="2">
        <f t="shared" si="196"/>
        <v>0.625</v>
      </c>
      <c r="AH1404" t="s">
        <v>27</v>
      </c>
    </row>
    <row r="1405" spans="1:34" x14ac:dyDescent="0.25">
      <c r="A1405">
        <v>1351368</v>
      </c>
      <c r="B1405" t="s">
        <v>20</v>
      </c>
      <c r="C1405" t="s">
        <v>28</v>
      </c>
      <c r="D1405" t="s">
        <v>22</v>
      </c>
      <c r="E1405">
        <v>53202</v>
      </c>
      <c r="F1405" t="s">
        <v>23</v>
      </c>
      <c r="G1405" t="s">
        <v>24</v>
      </c>
      <c r="H1405">
        <v>957</v>
      </c>
      <c r="I1405" t="s">
        <v>31</v>
      </c>
      <c r="J1405">
        <f>VLOOKUP(I1405,Key!$A$1:$C$72,2,FALSE)</f>
        <v>43.03519</v>
      </c>
      <c r="K1405">
        <f>VLOOKUP(I1405,Key!$A$1:$C$72,3,FALSE)</f>
        <v>-87.907390000000007</v>
      </c>
      <c r="L1405" t="s">
        <v>79</v>
      </c>
      <c r="M1405">
        <f>VLOOKUP(L1405,Key!$A$1:$C$72,2,FALSE)</f>
        <v>43.038649999999997</v>
      </c>
      <c r="N1405">
        <f>VLOOKUP(L1405,Key!$A$1:$C$72,3,FALSE)</f>
        <v>-87.921930000000003</v>
      </c>
      <c r="O1405">
        <v>12</v>
      </c>
      <c r="P1405">
        <v>0</v>
      </c>
      <c r="Q1405">
        <v>1.8</v>
      </c>
      <c r="R1405">
        <v>1.7</v>
      </c>
      <c r="S1405">
        <v>72</v>
      </c>
      <c r="T1405">
        <f t="shared" si="197"/>
        <v>-1</v>
      </c>
      <c r="U1405" s="1">
        <v>42814</v>
      </c>
      <c r="V1405" s="3">
        <f t="shared" si="191"/>
        <v>42795</v>
      </c>
      <c r="W1405" s="4">
        <f t="shared" si="198"/>
        <v>42814</v>
      </c>
      <c r="X1405" s="1" t="str">
        <f t="shared" si="192"/>
        <v>Monday</v>
      </c>
      <c r="Y1405" s="2">
        <v>0.6076273148148148</v>
      </c>
      <c r="Z1405" s="2">
        <f t="shared" si="193"/>
        <v>0.625</v>
      </c>
      <c r="AA1405">
        <f>1</f>
        <v>1</v>
      </c>
      <c r="AB1405" s="1">
        <v>42814</v>
      </c>
      <c r="AC1405" s="3">
        <f t="shared" si="194"/>
        <v>42795</v>
      </c>
      <c r="AD1405" s="4">
        <f t="shared" si="199"/>
        <v>42814</v>
      </c>
      <c r="AE1405" s="1" t="str">
        <f t="shared" si="195"/>
        <v>Monday</v>
      </c>
      <c r="AF1405" s="2">
        <v>0.61546296296296299</v>
      </c>
      <c r="AG1405" s="2">
        <f t="shared" si="196"/>
        <v>0.625</v>
      </c>
      <c r="AH1405" t="s">
        <v>27</v>
      </c>
    </row>
    <row r="1406" spans="1:34" x14ac:dyDescent="0.25">
      <c r="A1406">
        <v>1255308</v>
      </c>
      <c r="B1406" t="s">
        <v>20</v>
      </c>
      <c r="C1406" t="s">
        <v>28</v>
      </c>
      <c r="D1406" t="s">
        <v>22</v>
      </c>
      <c r="E1406">
        <v>53211</v>
      </c>
      <c r="F1406" t="s">
        <v>23</v>
      </c>
      <c r="G1406" t="s">
        <v>91</v>
      </c>
      <c r="H1406">
        <v>5539</v>
      </c>
      <c r="I1406" t="s">
        <v>60</v>
      </c>
      <c r="J1406">
        <f>VLOOKUP(I1406,Key!$A$1:$C$72,2,FALSE)</f>
        <v>43.066893999999998</v>
      </c>
      <c r="K1406">
        <f>VLOOKUP(I1406,Key!$A$1:$C$72,3,FALSE)</f>
        <v>-87.877936000000005</v>
      </c>
      <c r="L1406" t="s">
        <v>65</v>
      </c>
      <c r="M1406">
        <f>VLOOKUP(L1406,Key!$A$1:$C$72,2,FALSE)</f>
        <v>43.060786</v>
      </c>
      <c r="N1406">
        <f>VLOOKUP(L1406,Key!$A$1:$C$72,3,FALSE)</f>
        <v>-87.883825999999999</v>
      </c>
      <c r="O1406">
        <v>4</v>
      </c>
      <c r="P1406">
        <v>0</v>
      </c>
      <c r="Q1406">
        <v>0.6</v>
      </c>
      <c r="R1406">
        <v>0.6</v>
      </c>
      <c r="S1406">
        <v>24</v>
      </c>
      <c r="T1406">
        <f t="shared" si="197"/>
        <v>-1</v>
      </c>
      <c r="U1406" s="1">
        <v>42814</v>
      </c>
      <c r="V1406" s="3">
        <f t="shared" si="191"/>
        <v>42795</v>
      </c>
      <c r="W1406" s="4">
        <f t="shared" si="198"/>
        <v>42814</v>
      </c>
      <c r="X1406" s="1" t="str">
        <f t="shared" si="192"/>
        <v>Monday</v>
      </c>
      <c r="Y1406" s="2">
        <v>0.61747685185185186</v>
      </c>
      <c r="Z1406" s="2">
        <f t="shared" si="193"/>
        <v>0.625</v>
      </c>
      <c r="AA1406">
        <f>1</f>
        <v>1</v>
      </c>
      <c r="AB1406" s="1">
        <v>42814</v>
      </c>
      <c r="AC1406" s="3">
        <f t="shared" si="194"/>
        <v>42795</v>
      </c>
      <c r="AD1406" s="4">
        <f t="shared" si="199"/>
        <v>42814</v>
      </c>
      <c r="AE1406" s="1" t="str">
        <f t="shared" si="195"/>
        <v>Monday</v>
      </c>
      <c r="AF1406" s="2">
        <v>0.62041666666666673</v>
      </c>
      <c r="AG1406" s="2">
        <f t="shared" si="196"/>
        <v>0.625</v>
      </c>
      <c r="AH1406" t="s">
        <v>27</v>
      </c>
    </row>
    <row r="1407" spans="1:34" x14ac:dyDescent="0.25">
      <c r="A1407">
        <v>1017964</v>
      </c>
      <c r="B1407" t="s">
        <v>20</v>
      </c>
      <c r="C1407" t="s">
        <v>28</v>
      </c>
      <c r="D1407" t="s">
        <v>22</v>
      </c>
      <c r="E1407">
        <v>53202</v>
      </c>
      <c r="F1407" t="s">
        <v>23</v>
      </c>
      <c r="G1407" t="s">
        <v>24</v>
      </c>
      <c r="H1407">
        <v>88</v>
      </c>
      <c r="I1407" t="s">
        <v>61</v>
      </c>
      <c r="J1407">
        <f>VLOOKUP(I1407,Key!$A$1:$C$72,2,FALSE)</f>
        <v>43.058619999999998</v>
      </c>
      <c r="K1407">
        <f>VLOOKUP(I1407,Key!$A$1:$C$72,3,FALSE)</f>
        <v>-87.885319999999993</v>
      </c>
      <c r="L1407" t="s">
        <v>43</v>
      </c>
      <c r="M1407">
        <f>VLOOKUP(L1407,Key!$A$1:$C$72,2,FALSE)</f>
        <v>43.03886</v>
      </c>
      <c r="N1407">
        <f>VLOOKUP(L1407,Key!$A$1:$C$72,3,FALSE)</f>
        <v>-87.902720000000002</v>
      </c>
      <c r="O1407">
        <v>10</v>
      </c>
      <c r="P1407">
        <v>0</v>
      </c>
      <c r="Q1407">
        <v>1.5</v>
      </c>
      <c r="R1407">
        <v>1.4</v>
      </c>
      <c r="S1407">
        <v>60</v>
      </c>
      <c r="T1407">
        <f t="shared" si="197"/>
        <v>-1</v>
      </c>
      <c r="U1407" s="1">
        <v>42815</v>
      </c>
      <c r="V1407" s="3">
        <f t="shared" si="191"/>
        <v>42795</v>
      </c>
      <c r="W1407" s="4">
        <f t="shared" si="198"/>
        <v>42815</v>
      </c>
      <c r="X1407" s="1" t="str">
        <f t="shared" si="192"/>
        <v>Tuesday</v>
      </c>
      <c r="Y1407" s="2">
        <v>0.34781250000000002</v>
      </c>
      <c r="Z1407" s="2">
        <f t="shared" si="193"/>
        <v>0.33333333333333331</v>
      </c>
      <c r="AA1407">
        <f>1</f>
        <v>1</v>
      </c>
      <c r="AB1407" s="1">
        <v>42815</v>
      </c>
      <c r="AC1407" s="3">
        <f t="shared" si="194"/>
        <v>42795</v>
      </c>
      <c r="AD1407" s="4">
        <f t="shared" si="199"/>
        <v>42815</v>
      </c>
      <c r="AE1407" s="1" t="str">
        <f t="shared" si="195"/>
        <v>Tuesday</v>
      </c>
      <c r="AF1407" s="2">
        <v>0.35445601851851855</v>
      </c>
      <c r="AG1407" s="2">
        <f t="shared" si="196"/>
        <v>0.375</v>
      </c>
      <c r="AH1407" t="s">
        <v>27</v>
      </c>
    </row>
    <row r="1408" spans="1:34" x14ac:dyDescent="0.25">
      <c r="A1408">
        <v>1546752</v>
      </c>
      <c r="B1408" t="s">
        <v>20</v>
      </c>
      <c r="C1408" t="s">
        <v>99</v>
      </c>
      <c r="D1408" t="s">
        <v>22</v>
      </c>
      <c r="E1408">
        <v>53202</v>
      </c>
      <c r="F1408" t="s">
        <v>23</v>
      </c>
      <c r="G1408" t="s">
        <v>24</v>
      </c>
      <c r="H1408">
        <v>11109</v>
      </c>
      <c r="I1408" t="s">
        <v>67</v>
      </c>
      <c r="J1408">
        <f>VLOOKUP(I1408,Key!$A$1:$C$72,2,FALSE)</f>
        <v>43.074890000000003</v>
      </c>
      <c r="K1408">
        <f>VLOOKUP(I1408,Key!$A$1:$C$72,3,FALSE)</f>
        <v>-87.882810000000006</v>
      </c>
      <c r="L1408" t="s">
        <v>80</v>
      </c>
      <c r="M1408">
        <f>VLOOKUP(L1408,Key!$A$1:$C$72,2,FALSE)</f>
        <v>43.052460000000004</v>
      </c>
      <c r="N1408">
        <f>VLOOKUP(L1408,Key!$A$1:$C$72,3,FALSE)</f>
        <v>-87.891000000000005</v>
      </c>
      <c r="O1408">
        <v>11</v>
      </c>
      <c r="P1408">
        <v>0</v>
      </c>
      <c r="Q1408">
        <v>1.7</v>
      </c>
      <c r="R1408">
        <v>1.6</v>
      </c>
      <c r="S1408">
        <v>66</v>
      </c>
      <c r="T1408">
        <f t="shared" si="197"/>
        <v>-1</v>
      </c>
      <c r="U1408" s="1">
        <v>42815</v>
      </c>
      <c r="V1408" s="3">
        <f t="shared" si="191"/>
        <v>42795</v>
      </c>
      <c r="W1408" s="4">
        <f t="shared" si="198"/>
        <v>42815</v>
      </c>
      <c r="X1408" s="1" t="str">
        <f t="shared" si="192"/>
        <v>Tuesday</v>
      </c>
      <c r="Y1408" s="2">
        <v>0.48942129629629627</v>
      </c>
      <c r="Z1408" s="2">
        <f t="shared" si="193"/>
        <v>0.5</v>
      </c>
      <c r="AA1408">
        <f>1</f>
        <v>1</v>
      </c>
      <c r="AB1408" s="1">
        <v>42815</v>
      </c>
      <c r="AC1408" s="3">
        <f t="shared" si="194"/>
        <v>42795</v>
      </c>
      <c r="AD1408" s="4">
        <f t="shared" si="199"/>
        <v>42815</v>
      </c>
      <c r="AE1408" s="1" t="str">
        <f t="shared" si="195"/>
        <v>Tuesday</v>
      </c>
      <c r="AF1408" s="2">
        <v>0.49702546296296296</v>
      </c>
      <c r="AG1408" s="2">
        <f t="shared" si="196"/>
        <v>0.5</v>
      </c>
      <c r="AH1408" t="s">
        <v>27</v>
      </c>
    </row>
    <row r="1409" spans="1:34" x14ac:dyDescent="0.25">
      <c r="A1409">
        <v>946290</v>
      </c>
      <c r="B1409" t="s">
        <v>20</v>
      </c>
      <c r="C1409" t="s">
        <v>28</v>
      </c>
      <c r="D1409" t="s">
        <v>22</v>
      </c>
      <c r="E1409">
        <v>53208</v>
      </c>
      <c r="F1409" t="s">
        <v>23</v>
      </c>
      <c r="G1409" t="s">
        <v>24</v>
      </c>
      <c r="H1409">
        <v>5556</v>
      </c>
      <c r="I1409" t="s">
        <v>87</v>
      </c>
      <c r="J1409">
        <f>VLOOKUP(I1409,Key!$A$1:$C$72,2,FALSE)</f>
        <v>43.077359999999999</v>
      </c>
      <c r="K1409">
        <f>VLOOKUP(I1409,Key!$A$1:$C$72,3,FALSE)</f>
        <v>-87.880769999999998</v>
      </c>
      <c r="L1409" t="s">
        <v>92</v>
      </c>
      <c r="M1409">
        <f>VLOOKUP(L1409,Key!$A$1:$C$72,2,FALSE)</f>
        <v>43.069021999999997</v>
      </c>
      <c r="N1409">
        <f>VLOOKUP(L1409,Key!$A$1:$C$72,3,FALSE)</f>
        <v>-87.887940999999998</v>
      </c>
      <c r="O1409">
        <v>6</v>
      </c>
      <c r="P1409">
        <v>0</v>
      </c>
      <c r="Q1409">
        <v>0.9</v>
      </c>
      <c r="R1409">
        <v>0.9</v>
      </c>
      <c r="S1409">
        <v>36</v>
      </c>
      <c r="T1409">
        <f t="shared" si="197"/>
        <v>-1</v>
      </c>
      <c r="U1409" s="1">
        <v>42815</v>
      </c>
      <c r="V1409" s="3">
        <f t="shared" si="191"/>
        <v>42795</v>
      </c>
      <c r="W1409" s="4">
        <f t="shared" si="198"/>
        <v>42815</v>
      </c>
      <c r="X1409" s="1" t="str">
        <f t="shared" si="192"/>
        <v>Tuesday</v>
      </c>
      <c r="Y1409" s="2">
        <v>0.66655092592592591</v>
      </c>
      <c r="Z1409" s="2">
        <f t="shared" si="193"/>
        <v>0.66666666666666663</v>
      </c>
      <c r="AA1409">
        <f>1</f>
        <v>1</v>
      </c>
      <c r="AB1409" s="1">
        <v>42815</v>
      </c>
      <c r="AC1409" s="3">
        <f t="shared" si="194"/>
        <v>42795</v>
      </c>
      <c r="AD1409" s="4">
        <f t="shared" si="199"/>
        <v>42815</v>
      </c>
      <c r="AE1409" s="1" t="str">
        <f t="shared" si="195"/>
        <v>Tuesday</v>
      </c>
      <c r="AF1409" s="2">
        <v>0.67047453703703708</v>
      </c>
      <c r="AG1409" s="2">
        <f t="shared" si="196"/>
        <v>0.66666666666666663</v>
      </c>
      <c r="AH1409" t="s">
        <v>27</v>
      </c>
    </row>
    <row r="1410" spans="1:34" x14ac:dyDescent="0.25">
      <c r="A1410">
        <v>558783</v>
      </c>
      <c r="B1410" t="s">
        <v>20</v>
      </c>
      <c r="C1410" t="s">
        <v>42</v>
      </c>
      <c r="D1410" t="s">
        <v>22</v>
      </c>
      <c r="E1410">
        <v>53066</v>
      </c>
      <c r="F1410" t="s">
        <v>23</v>
      </c>
      <c r="G1410" t="s">
        <v>24</v>
      </c>
      <c r="H1410">
        <v>11000</v>
      </c>
      <c r="I1410" t="s">
        <v>43</v>
      </c>
      <c r="J1410">
        <f>VLOOKUP(I1410,Key!$A$1:$C$72,2,FALSE)</f>
        <v>43.03886</v>
      </c>
      <c r="K1410">
        <f>VLOOKUP(I1410,Key!$A$1:$C$72,3,FALSE)</f>
        <v>-87.902720000000002</v>
      </c>
      <c r="L1410" t="s">
        <v>32</v>
      </c>
      <c r="M1410">
        <f>VLOOKUP(L1410,Key!$A$1:$C$72,2,FALSE)</f>
        <v>43.038719999999998</v>
      </c>
      <c r="N1410">
        <f>VLOOKUP(L1410,Key!$A$1:$C$72,3,FALSE)</f>
        <v>-87.905339999999995</v>
      </c>
      <c r="O1410">
        <v>1</v>
      </c>
      <c r="P1410">
        <v>0</v>
      </c>
      <c r="Q1410">
        <v>0.2</v>
      </c>
      <c r="R1410">
        <v>0.1</v>
      </c>
      <c r="S1410">
        <v>6</v>
      </c>
      <c r="T1410">
        <f t="shared" si="197"/>
        <v>-1</v>
      </c>
      <c r="U1410" s="1">
        <v>42815</v>
      </c>
      <c r="V1410" s="3">
        <f t="shared" ref="V1410:V1473" si="200">DATE(YEAR(U1410), MONTH(U1410), 1)</f>
        <v>42795</v>
      </c>
      <c r="W1410" s="4">
        <f t="shared" si="198"/>
        <v>42815</v>
      </c>
      <c r="X1410" s="1" t="str">
        <f t="shared" ref="X1410:X1473" si="201">TEXT(W1410,"dddd")</f>
        <v>Tuesday</v>
      </c>
      <c r="Y1410" s="2">
        <v>0.66673611111111108</v>
      </c>
      <c r="Z1410" s="2">
        <f t="shared" ref="Z1410:Z1473" si="202">MROUND(Y1410, "1:00")</f>
        <v>0.66666666666666663</v>
      </c>
      <c r="AA1410">
        <f>1</f>
        <v>1</v>
      </c>
      <c r="AB1410" s="1">
        <v>42815</v>
      </c>
      <c r="AC1410" s="3">
        <f t="shared" ref="AC1410:AC1473" si="203">DATE(YEAR(AB1410), MONTH(AB1410), 1)</f>
        <v>42795</v>
      </c>
      <c r="AD1410" s="4">
        <f t="shared" si="199"/>
        <v>42815</v>
      </c>
      <c r="AE1410" s="1" t="str">
        <f t="shared" ref="AE1410:AE1473" si="204">TEXT(AD1410,"dddd")</f>
        <v>Tuesday</v>
      </c>
      <c r="AF1410" s="2">
        <v>0.66769675925925931</v>
      </c>
      <c r="AG1410" s="2">
        <f t="shared" ref="AG1410:AG1473" si="205">MROUND(AF1410, "1:00")</f>
        <v>0.66666666666666663</v>
      </c>
      <c r="AH1410" t="s">
        <v>27</v>
      </c>
    </row>
    <row r="1411" spans="1:34" x14ac:dyDescent="0.25">
      <c r="A1411">
        <v>1546752</v>
      </c>
      <c r="B1411" t="s">
        <v>20</v>
      </c>
      <c r="C1411" t="s">
        <v>99</v>
      </c>
      <c r="D1411" t="s">
        <v>22</v>
      </c>
      <c r="E1411">
        <v>53202</v>
      </c>
      <c r="F1411" t="s">
        <v>23</v>
      </c>
      <c r="G1411" t="s">
        <v>24</v>
      </c>
      <c r="H1411">
        <v>200</v>
      </c>
      <c r="I1411" t="s">
        <v>60</v>
      </c>
      <c r="J1411">
        <f>VLOOKUP(I1411,Key!$A$1:$C$72,2,FALSE)</f>
        <v>43.066893999999998</v>
      </c>
      <c r="K1411">
        <f>VLOOKUP(I1411,Key!$A$1:$C$72,3,FALSE)</f>
        <v>-87.877936000000005</v>
      </c>
      <c r="L1411" t="s">
        <v>67</v>
      </c>
      <c r="M1411">
        <f>VLOOKUP(L1411,Key!$A$1:$C$72,2,FALSE)</f>
        <v>43.074890000000003</v>
      </c>
      <c r="N1411">
        <f>VLOOKUP(L1411,Key!$A$1:$C$72,3,FALSE)</f>
        <v>-87.882810000000006</v>
      </c>
      <c r="O1411">
        <v>5</v>
      </c>
      <c r="P1411">
        <v>0</v>
      </c>
      <c r="Q1411">
        <v>0.8</v>
      </c>
      <c r="R1411">
        <v>0.7</v>
      </c>
      <c r="S1411">
        <v>30</v>
      </c>
      <c r="T1411">
        <f t="shared" ref="T1411:T1474" si="206">-1</f>
        <v>-1</v>
      </c>
      <c r="U1411" s="1">
        <v>42815</v>
      </c>
      <c r="V1411" s="3">
        <f t="shared" si="200"/>
        <v>42795</v>
      </c>
      <c r="W1411" s="4">
        <f t="shared" ref="W1411:W1474" si="207">U1411</f>
        <v>42815</v>
      </c>
      <c r="X1411" s="1" t="str">
        <f t="shared" si="201"/>
        <v>Tuesday</v>
      </c>
      <c r="Y1411" s="2">
        <v>0.70921296296296299</v>
      </c>
      <c r="Z1411" s="2">
        <f t="shared" si="202"/>
        <v>0.70833333333333326</v>
      </c>
      <c r="AA1411">
        <f>1</f>
        <v>1</v>
      </c>
      <c r="AB1411" s="1">
        <v>42815</v>
      </c>
      <c r="AC1411" s="3">
        <f t="shared" si="203"/>
        <v>42795</v>
      </c>
      <c r="AD1411" s="4">
        <f t="shared" ref="AD1411:AD1474" si="208">AB1411</f>
        <v>42815</v>
      </c>
      <c r="AE1411" s="1" t="str">
        <f t="shared" si="204"/>
        <v>Tuesday</v>
      </c>
      <c r="AF1411" s="2">
        <v>0.71275462962962965</v>
      </c>
      <c r="AG1411" s="2">
        <f t="shared" si="205"/>
        <v>0.70833333333333326</v>
      </c>
      <c r="AH1411" t="s">
        <v>27</v>
      </c>
    </row>
    <row r="1412" spans="1:34" x14ac:dyDescent="0.25">
      <c r="A1412">
        <v>1477939</v>
      </c>
      <c r="B1412" t="s">
        <v>20</v>
      </c>
      <c r="C1412" t="s">
        <v>126</v>
      </c>
      <c r="D1412" t="s">
        <v>22</v>
      </c>
      <c r="E1412">
        <v>53010</v>
      </c>
      <c r="F1412" t="s">
        <v>23</v>
      </c>
      <c r="G1412" t="s">
        <v>24</v>
      </c>
      <c r="H1412">
        <v>11163</v>
      </c>
      <c r="I1412" t="s">
        <v>59</v>
      </c>
      <c r="J1412">
        <f>VLOOKUP(I1412,Key!$A$1:$C$72,2,FALSE)</f>
        <v>43.060580000000002</v>
      </c>
      <c r="K1412">
        <f>VLOOKUP(I1412,Key!$A$1:$C$72,3,FALSE)</f>
        <v>-87.998589999999993</v>
      </c>
      <c r="L1412" t="s">
        <v>56</v>
      </c>
      <c r="M1412">
        <f>VLOOKUP(L1412,Key!$A$1:$C$72,2,FALSE)</f>
        <v>43.059550000000002</v>
      </c>
      <c r="N1412">
        <f>VLOOKUP(L1412,Key!$A$1:$C$72,3,FALSE)</f>
        <v>-88.008840000000006</v>
      </c>
      <c r="O1412">
        <v>7</v>
      </c>
      <c r="P1412">
        <v>0</v>
      </c>
      <c r="Q1412">
        <v>1.1000000000000001</v>
      </c>
      <c r="R1412">
        <v>1</v>
      </c>
      <c r="S1412">
        <v>42</v>
      </c>
      <c r="T1412">
        <f t="shared" si="206"/>
        <v>-1</v>
      </c>
      <c r="U1412" s="1">
        <v>42815</v>
      </c>
      <c r="V1412" s="3">
        <f t="shared" si="200"/>
        <v>42795</v>
      </c>
      <c r="W1412" s="4">
        <f t="shared" si="207"/>
        <v>42815</v>
      </c>
      <c r="X1412" s="1" t="str">
        <f t="shared" si="201"/>
        <v>Tuesday</v>
      </c>
      <c r="Y1412" s="2">
        <v>0.77179398148148148</v>
      </c>
      <c r="Z1412" s="2">
        <f t="shared" si="202"/>
        <v>0.79166666666666663</v>
      </c>
      <c r="AA1412">
        <f>1</f>
        <v>1</v>
      </c>
      <c r="AB1412" s="1">
        <v>42815</v>
      </c>
      <c r="AC1412" s="3">
        <f t="shared" si="203"/>
        <v>42795</v>
      </c>
      <c r="AD1412" s="4">
        <f t="shared" si="208"/>
        <v>42815</v>
      </c>
      <c r="AE1412" s="1" t="str">
        <f t="shared" si="204"/>
        <v>Tuesday</v>
      </c>
      <c r="AF1412" s="2">
        <v>0.77672453703703714</v>
      </c>
      <c r="AG1412" s="2">
        <f t="shared" si="205"/>
        <v>0.79166666666666663</v>
      </c>
      <c r="AH1412" t="s">
        <v>27</v>
      </c>
    </row>
    <row r="1413" spans="1:34" x14ac:dyDescent="0.25">
      <c r="A1413">
        <v>1357250</v>
      </c>
      <c r="B1413" t="s">
        <v>20</v>
      </c>
      <c r="C1413" t="s">
        <v>28</v>
      </c>
      <c r="D1413" t="s">
        <v>22</v>
      </c>
      <c r="E1413">
        <v>53202</v>
      </c>
      <c r="F1413" t="s">
        <v>23</v>
      </c>
      <c r="G1413" t="s">
        <v>24</v>
      </c>
      <c r="H1413">
        <v>361</v>
      </c>
      <c r="I1413" t="s">
        <v>43</v>
      </c>
      <c r="J1413">
        <f>VLOOKUP(I1413,Key!$A$1:$C$72,2,FALSE)</f>
        <v>43.03886</v>
      </c>
      <c r="K1413">
        <f>VLOOKUP(I1413,Key!$A$1:$C$72,3,FALSE)</f>
        <v>-87.902720000000002</v>
      </c>
      <c r="L1413" t="s">
        <v>69</v>
      </c>
      <c r="M1413">
        <f>VLOOKUP(L1413,Key!$A$1:$C$72,2,FALSE)</f>
        <v>43.048200000000001</v>
      </c>
      <c r="N1413">
        <f>VLOOKUP(L1413,Key!$A$1:$C$72,3,FALSE)</f>
        <v>-87.900859999999994</v>
      </c>
      <c r="O1413">
        <v>5</v>
      </c>
      <c r="P1413">
        <v>0</v>
      </c>
      <c r="Q1413">
        <v>0.8</v>
      </c>
      <c r="R1413">
        <v>0.7</v>
      </c>
      <c r="S1413">
        <v>30</v>
      </c>
      <c r="T1413">
        <f t="shared" si="206"/>
        <v>-1</v>
      </c>
      <c r="U1413" s="1">
        <v>42815</v>
      </c>
      <c r="V1413" s="3">
        <f t="shared" si="200"/>
        <v>42795</v>
      </c>
      <c r="W1413" s="4">
        <f t="shared" si="207"/>
        <v>42815</v>
      </c>
      <c r="X1413" s="1" t="str">
        <f t="shared" si="201"/>
        <v>Tuesday</v>
      </c>
      <c r="Y1413" s="2">
        <v>0.87201388888888898</v>
      </c>
      <c r="Z1413" s="2">
        <f t="shared" si="202"/>
        <v>0.875</v>
      </c>
      <c r="AA1413">
        <f>1</f>
        <v>1</v>
      </c>
      <c r="AB1413" s="1">
        <v>42815</v>
      </c>
      <c r="AC1413" s="3">
        <f t="shared" si="203"/>
        <v>42795</v>
      </c>
      <c r="AD1413" s="4">
        <f t="shared" si="208"/>
        <v>42815</v>
      </c>
      <c r="AE1413" s="1" t="str">
        <f t="shared" si="204"/>
        <v>Tuesday</v>
      </c>
      <c r="AF1413" s="2">
        <v>0.87545138888888896</v>
      </c>
      <c r="AG1413" s="2">
        <f t="shared" si="205"/>
        <v>0.875</v>
      </c>
      <c r="AH1413" t="s">
        <v>27</v>
      </c>
    </row>
    <row r="1414" spans="1:34" x14ac:dyDescent="0.25">
      <c r="A1414">
        <v>1357250</v>
      </c>
      <c r="B1414" t="s">
        <v>20</v>
      </c>
      <c r="C1414" t="s">
        <v>28</v>
      </c>
      <c r="D1414" t="s">
        <v>22</v>
      </c>
      <c r="E1414">
        <v>53202</v>
      </c>
      <c r="F1414" t="s">
        <v>23</v>
      </c>
      <c r="G1414" t="s">
        <v>24</v>
      </c>
      <c r="H1414">
        <v>361</v>
      </c>
      <c r="I1414" t="s">
        <v>69</v>
      </c>
      <c r="J1414">
        <f>VLOOKUP(I1414,Key!$A$1:$C$72,2,FALSE)</f>
        <v>43.048200000000001</v>
      </c>
      <c r="K1414">
        <f>VLOOKUP(I1414,Key!$A$1:$C$72,3,FALSE)</f>
        <v>-87.900859999999994</v>
      </c>
      <c r="L1414" t="s">
        <v>43</v>
      </c>
      <c r="M1414">
        <f>VLOOKUP(L1414,Key!$A$1:$C$72,2,FALSE)</f>
        <v>43.03886</v>
      </c>
      <c r="N1414">
        <f>VLOOKUP(L1414,Key!$A$1:$C$72,3,FALSE)</f>
        <v>-87.902720000000002</v>
      </c>
      <c r="O1414">
        <v>4</v>
      </c>
      <c r="P1414">
        <v>0</v>
      </c>
      <c r="Q1414">
        <v>0.6</v>
      </c>
      <c r="R1414">
        <v>0.6</v>
      </c>
      <c r="S1414">
        <v>24</v>
      </c>
      <c r="T1414">
        <f t="shared" si="206"/>
        <v>-1</v>
      </c>
      <c r="U1414" s="1">
        <v>42816</v>
      </c>
      <c r="V1414" s="3">
        <f t="shared" si="200"/>
        <v>42795</v>
      </c>
      <c r="W1414" s="4">
        <f t="shared" si="207"/>
        <v>42816</v>
      </c>
      <c r="X1414" s="1" t="str">
        <f t="shared" si="201"/>
        <v>Wednesday</v>
      </c>
      <c r="Y1414" s="2">
        <v>0.27599537037037036</v>
      </c>
      <c r="Z1414" s="2">
        <f t="shared" si="202"/>
        <v>0.29166666666666663</v>
      </c>
      <c r="AA1414">
        <f>1</f>
        <v>1</v>
      </c>
      <c r="AB1414" s="1">
        <v>42816</v>
      </c>
      <c r="AC1414" s="3">
        <f t="shared" si="203"/>
        <v>42795</v>
      </c>
      <c r="AD1414" s="4">
        <f t="shared" si="208"/>
        <v>42816</v>
      </c>
      <c r="AE1414" s="1" t="str">
        <f t="shared" si="204"/>
        <v>Wednesday</v>
      </c>
      <c r="AF1414" s="2">
        <v>0.27869212962962964</v>
      </c>
      <c r="AG1414" s="2">
        <f t="shared" si="205"/>
        <v>0.29166666666666663</v>
      </c>
      <c r="AH1414" t="s">
        <v>27</v>
      </c>
    </row>
    <row r="1415" spans="1:34" x14ac:dyDescent="0.25">
      <c r="A1415">
        <v>1017964</v>
      </c>
      <c r="B1415" t="s">
        <v>20</v>
      </c>
      <c r="C1415" t="s">
        <v>28</v>
      </c>
      <c r="D1415" t="s">
        <v>22</v>
      </c>
      <c r="E1415">
        <v>53202</v>
      </c>
      <c r="F1415" t="s">
        <v>23</v>
      </c>
      <c r="G1415" t="s">
        <v>24</v>
      </c>
      <c r="H1415">
        <v>317</v>
      </c>
      <c r="I1415" t="s">
        <v>61</v>
      </c>
      <c r="J1415">
        <f>VLOOKUP(I1415,Key!$A$1:$C$72,2,FALSE)</f>
        <v>43.058619999999998</v>
      </c>
      <c r="K1415">
        <f>VLOOKUP(I1415,Key!$A$1:$C$72,3,FALSE)</f>
        <v>-87.885319999999993</v>
      </c>
      <c r="L1415" t="s">
        <v>43</v>
      </c>
      <c r="M1415">
        <f>VLOOKUP(L1415,Key!$A$1:$C$72,2,FALSE)</f>
        <v>43.03886</v>
      </c>
      <c r="N1415">
        <f>VLOOKUP(L1415,Key!$A$1:$C$72,3,FALSE)</f>
        <v>-87.902720000000002</v>
      </c>
      <c r="O1415">
        <v>13</v>
      </c>
      <c r="P1415">
        <v>0</v>
      </c>
      <c r="Q1415">
        <v>2</v>
      </c>
      <c r="R1415">
        <v>1.9</v>
      </c>
      <c r="S1415">
        <v>78</v>
      </c>
      <c r="T1415">
        <f t="shared" si="206"/>
        <v>-1</v>
      </c>
      <c r="U1415" s="1">
        <v>42816</v>
      </c>
      <c r="V1415" s="3">
        <f t="shared" si="200"/>
        <v>42795</v>
      </c>
      <c r="W1415" s="4">
        <f t="shared" si="207"/>
        <v>42816</v>
      </c>
      <c r="X1415" s="1" t="str">
        <f t="shared" si="201"/>
        <v>Wednesday</v>
      </c>
      <c r="Y1415" s="2">
        <v>0.33307870370370368</v>
      </c>
      <c r="Z1415" s="2">
        <f t="shared" si="202"/>
        <v>0.33333333333333331</v>
      </c>
      <c r="AA1415">
        <f>1</f>
        <v>1</v>
      </c>
      <c r="AB1415" s="1">
        <v>42816</v>
      </c>
      <c r="AC1415" s="3">
        <f t="shared" si="203"/>
        <v>42795</v>
      </c>
      <c r="AD1415" s="4">
        <f t="shared" si="208"/>
        <v>42816</v>
      </c>
      <c r="AE1415" s="1" t="str">
        <f t="shared" si="204"/>
        <v>Wednesday</v>
      </c>
      <c r="AF1415" s="2">
        <v>0.34192129629629631</v>
      </c>
      <c r="AG1415" s="2">
        <f t="shared" si="205"/>
        <v>0.33333333333333331</v>
      </c>
      <c r="AH1415" t="s">
        <v>27</v>
      </c>
    </row>
    <row r="1416" spans="1:34" x14ac:dyDescent="0.25">
      <c r="A1416">
        <v>927112</v>
      </c>
      <c r="B1416" t="s">
        <v>20</v>
      </c>
      <c r="C1416" t="s">
        <v>95</v>
      </c>
      <c r="D1416" t="s">
        <v>22</v>
      </c>
      <c r="E1416">
        <v>53202</v>
      </c>
      <c r="F1416" t="s">
        <v>23</v>
      </c>
      <c r="G1416" t="s">
        <v>24</v>
      </c>
      <c r="H1416">
        <v>11066</v>
      </c>
      <c r="I1416" t="s">
        <v>68</v>
      </c>
      <c r="J1416">
        <f>VLOOKUP(I1416,Key!$A$1:$C$72,2,FALSE)</f>
        <v>43.04804</v>
      </c>
      <c r="K1416">
        <f>VLOOKUP(I1416,Key!$A$1:$C$72,3,FALSE)</f>
        <v>-87.896720000000002</v>
      </c>
      <c r="L1416" t="s">
        <v>67</v>
      </c>
      <c r="M1416">
        <f>VLOOKUP(L1416,Key!$A$1:$C$72,2,FALSE)</f>
        <v>43.074890000000003</v>
      </c>
      <c r="N1416">
        <f>VLOOKUP(L1416,Key!$A$1:$C$72,3,FALSE)</f>
        <v>-87.882810000000006</v>
      </c>
      <c r="O1416">
        <v>20</v>
      </c>
      <c r="P1416">
        <v>0</v>
      </c>
      <c r="Q1416">
        <v>3</v>
      </c>
      <c r="R1416">
        <v>2.9</v>
      </c>
      <c r="S1416">
        <v>120</v>
      </c>
      <c r="T1416">
        <f t="shared" si="206"/>
        <v>-1</v>
      </c>
      <c r="U1416" s="1">
        <v>42816</v>
      </c>
      <c r="V1416" s="3">
        <f t="shared" si="200"/>
        <v>42795</v>
      </c>
      <c r="W1416" s="4">
        <f t="shared" si="207"/>
        <v>42816</v>
      </c>
      <c r="X1416" s="1" t="str">
        <f t="shared" si="201"/>
        <v>Wednesday</v>
      </c>
      <c r="Y1416" s="2">
        <v>0.56497685185185187</v>
      </c>
      <c r="Z1416" s="2">
        <f t="shared" si="202"/>
        <v>0.58333333333333326</v>
      </c>
      <c r="AA1416">
        <f>1</f>
        <v>1</v>
      </c>
      <c r="AB1416" s="1">
        <v>42816</v>
      </c>
      <c r="AC1416" s="3">
        <f t="shared" si="203"/>
        <v>42795</v>
      </c>
      <c r="AD1416" s="4">
        <f t="shared" si="208"/>
        <v>42816</v>
      </c>
      <c r="AE1416" s="1" t="str">
        <f t="shared" si="204"/>
        <v>Wednesday</v>
      </c>
      <c r="AF1416" s="2">
        <v>0.57907407407407407</v>
      </c>
      <c r="AG1416" s="2">
        <f t="shared" si="205"/>
        <v>0.58333333333333326</v>
      </c>
      <c r="AH1416" t="s">
        <v>27</v>
      </c>
    </row>
    <row r="1417" spans="1:34" x14ac:dyDescent="0.25">
      <c r="A1417">
        <v>1135547</v>
      </c>
      <c r="B1417" t="s">
        <v>20</v>
      </c>
      <c r="C1417" t="s">
        <v>28</v>
      </c>
      <c r="D1417" t="s">
        <v>22</v>
      </c>
      <c r="E1417">
        <v>53202</v>
      </c>
      <c r="F1417" t="s">
        <v>23</v>
      </c>
      <c r="G1417" t="s">
        <v>24</v>
      </c>
      <c r="H1417">
        <v>357</v>
      </c>
      <c r="I1417" t="s">
        <v>41</v>
      </c>
      <c r="J1417">
        <f>VLOOKUP(I1417,Key!$A$1:$C$72,2,FALSE)</f>
        <v>43.04824</v>
      </c>
      <c r="K1417">
        <f>VLOOKUP(I1417,Key!$A$1:$C$72,3,FALSE)</f>
        <v>-87.904970000000006</v>
      </c>
      <c r="L1417" t="s">
        <v>32</v>
      </c>
      <c r="M1417">
        <f>VLOOKUP(L1417,Key!$A$1:$C$72,2,FALSE)</f>
        <v>43.038719999999998</v>
      </c>
      <c r="N1417">
        <f>VLOOKUP(L1417,Key!$A$1:$C$72,3,FALSE)</f>
        <v>-87.905339999999995</v>
      </c>
      <c r="O1417">
        <v>64</v>
      </c>
      <c r="P1417">
        <v>0</v>
      </c>
      <c r="Q1417">
        <v>9.6</v>
      </c>
      <c r="R1417">
        <v>9.1</v>
      </c>
      <c r="S1417">
        <v>384</v>
      </c>
      <c r="T1417">
        <f t="shared" si="206"/>
        <v>-1</v>
      </c>
      <c r="U1417" s="1">
        <v>42816</v>
      </c>
      <c r="V1417" s="3">
        <f t="shared" si="200"/>
        <v>42795</v>
      </c>
      <c r="W1417" s="4">
        <f t="shared" si="207"/>
        <v>42816</v>
      </c>
      <c r="X1417" s="1" t="str">
        <f t="shared" si="201"/>
        <v>Wednesday</v>
      </c>
      <c r="Y1417" s="2">
        <v>0.70324074074074072</v>
      </c>
      <c r="Z1417" s="2">
        <f t="shared" si="202"/>
        <v>0.70833333333333326</v>
      </c>
      <c r="AA1417">
        <f>1</f>
        <v>1</v>
      </c>
      <c r="AB1417" s="1">
        <v>42816</v>
      </c>
      <c r="AC1417" s="3">
        <f t="shared" si="203"/>
        <v>42795</v>
      </c>
      <c r="AD1417" s="4">
        <f t="shared" si="208"/>
        <v>42816</v>
      </c>
      <c r="AE1417" s="1" t="str">
        <f t="shared" si="204"/>
        <v>Wednesday</v>
      </c>
      <c r="AF1417" s="2">
        <v>0.7475925925925927</v>
      </c>
      <c r="AG1417" s="2">
        <f t="shared" si="205"/>
        <v>0.75</v>
      </c>
      <c r="AH1417" t="s">
        <v>27</v>
      </c>
    </row>
    <row r="1418" spans="1:34" x14ac:dyDescent="0.25">
      <c r="A1418">
        <v>1260485</v>
      </c>
      <c r="B1418" t="s">
        <v>20</v>
      </c>
      <c r="C1418" t="s">
        <v>101</v>
      </c>
      <c r="D1418" t="s">
        <v>22</v>
      </c>
      <c r="E1418">
        <v>53211</v>
      </c>
      <c r="F1418" t="s">
        <v>23</v>
      </c>
      <c r="G1418" t="s">
        <v>24</v>
      </c>
      <c r="H1418">
        <v>5477</v>
      </c>
      <c r="I1418" t="s">
        <v>43</v>
      </c>
      <c r="J1418">
        <f>VLOOKUP(I1418,Key!$A$1:$C$72,2,FALSE)</f>
        <v>43.03886</v>
      </c>
      <c r="K1418">
        <f>VLOOKUP(I1418,Key!$A$1:$C$72,3,FALSE)</f>
        <v>-87.902720000000002</v>
      </c>
      <c r="L1418" t="s">
        <v>69</v>
      </c>
      <c r="M1418">
        <f>VLOOKUP(L1418,Key!$A$1:$C$72,2,FALSE)</f>
        <v>43.048200000000001</v>
      </c>
      <c r="N1418">
        <f>VLOOKUP(L1418,Key!$A$1:$C$72,3,FALSE)</f>
        <v>-87.900859999999994</v>
      </c>
      <c r="O1418">
        <v>6</v>
      </c>
      <c r="P1418">
        <v>0</v>
      </c>
      <c r="Q1418">
        <v>0.9</v>
      </c>
      <c r="R1418">
        <v>0.9</v>
      </c>
      <c r="S1418">
        <v>36</v>
      </c>
      <c r="T1418">
        <f t="shared" si="206"/>
        <v>-1</v>
      </c>
      <c r="U1418" s="1">
        <v>42816</v>
      </c>
      <c r="V1418" s="3">
        <f t="shared" si="200"/>
        <v>42795</v>
      </c>
      <c r="W1418" s="4">
        <f t="shared" si="207"/>
        <v>42816</v>
      </c>
      <c r="X1418" s="1" t="str">
        <f t="shared" si="201"/>
        <v>Wednesday</v>
      </c>
      <c r="Y1418" s="2">
        <v>0.71481481481481479</v>
      </c>
      <c r="Z1418" s="2">
        <f t="shared" si="202"/>
        <v>0.70833333333333326</v>
      </c>
      <c r="AA1418">
        <f>1</f>
        <v>1</v>
      </c>
      <c r="AB1418" s="1">
        <v>42816</v>
      </c>
      <c r="AC1418" s="3">
        <f t="shared" si="203"/>
        <v>42795</v>
      </c>
      <c r="AD1418" s="4">
        <f t="shared" si="208"/>
        <v>42816</v>
      </c>
      <c r="AE1418" s="1" t="str">
        <f t="shared" si="204"/>
        <v>Wednesday</v>
      </c>
      <c r="AF1418" s="2">
        <v>0.71912037037037047</v>
      </c>
      <c r="AG1418" s="2">
        <f t="shared" si="205"/>
        <v>0.70833333333333326</v>
      </c>
      <c r="AH1418" t="s">
        <v>27</v>
      </c>
    </row>
    <row r="1419" spans="1:34" x14ac:dyDescent="0.25">
      <c r="A1419">
        <v>1224068</v>
      </c>
      <c r="B1419" t="s">
        <v>20</v>
      </c>
      <c r="C1419" t="s">
        <v>28</v>
      </c>
      <c r="D1419" t="s">
        <v>22</v>
      </c>
      <c r="E1419">
        <v>53212</v>
      </c>
      <c r="F1419" t="s">
        <v>23</v>
      </c>
      <c r="G1419" t="s">
        <v>96</v>
      </c>
      <c r="H1419">
        <v>5460</v>
      </c>
      <c r="I1419" t="s">
        <v>60</v>
      </c>
      <c r="J1419">
        <f>VLOOKUP(I1419,Key!$A$1:$C$72,2,FALSE)</f>
        <v>43.066893999999998</v>
      </c>
      <c r="K1419">
        <f>VLOOKUP(I1419,Key!$A$1:$C$72,3,FALSE)</f>
        <v>-87.877936000000005</v>
      </c>
      <c r="L1419" t="s">
        <v>29</v>
      </c>
      <c r="M1419">
        <f>VLOOKUP(L1419,Key!$A$1:$C$72,2,FALSE)</f>
        <v>43.042490000000001</v>
      </c>
      <c r="N1419">
        <f>VLOOKUP(L1419,Key!$A$1:$C$72,3,FALSE)</f>
        <v>-87.909959999999998</v>
      </c>
      <c r="O1419">
        <v>19</v>
      </c>
      <c r="P1419">
        <v>0</v>
      </c>
      <c r="Q1419">
        <v>2.9</v>
      </c>
      <c r="R1419">
        <v>2.7</v>
      </c>
      <c r="S1419">
        <v>114</v>
      </c>
      <c r="T1419">
        <f t="shared" si="206"/>
        <v>-1</v>
      </c>
      <c r="U1419" s="1">
        <v>42816</v>
      </c>
      <c r="V1419" s="3">
        <f t="shared" si="200"/>
        <v>42795</v>
      </c>
      <c r="W1419" s="4">
        <f t="shared" si="207"/>
        <v>42816</v>
      </c>
      <c r="X1419" s="1" t="str">
        <f t="shared" si="201"/>
        <v>Wednesday</v>
      </c>
      <c r="Y1419" s="2">
        <v>0.75822916666666673</v>
      </c>
      <c r="Z1419" s="2">
        <f t="shared" si="202"/>
        <v>0.75</v>
      </c>
      <c r="AA1419">
        <f>1</f>
        <v>1</v>
      </c>
      <c r="AB1419" s="1">
        <v>42816</v>
      </c>
      <c r="AC1419" s="3">
        <f t="shared" si="203"/>
        <v>42795</v>
      </c>
      <c r="AD1419" s="4">
        <f t="shared" si="208"/>
        <v>42816</v>
      </c>
      <c r="AE1419" s="1" t="str">
        <f t="shared" si="204"/>
        <v>Wednesday</v>
      </c>
      <c r="AF1419" s="2">
        <v>0.77105324074074078</v>
      </c>
      <c r="AG1419" s="2">
        <f t="shared" si="205"/>
        <v>0.79166666666666663</v>
      </c>
      <c r="AH1419" t="s">
        <v>27</v>
      </c>
    </row>
    <row r="1420" spans="1:34" x14ac:dyDescent="0.25">
      <c r="A1420">
        <v>1358502</v>
      </c>
      <c r="B1420" t="s">
        <v>20</v>
      </c>
      <c r="C1420" t="s">
        <v>118</v>
      </c>
      <c r="D1420" t="s">
        <v>22</v>
      </c>
      <c r="E1420">
        <v>54929</v>
      </c>
      <c r="F1420" t="s">
        <v>23</v>
      </c>
      <c r="G1420" t="s">
        <v>24</v>
      </c>
      <c r="H1420">
        <v>336</v>
      </c>
      <c r="I1420" t="s">
        <v>60</v>
      </c>
      <c r="J1420">
        <f>VLOOKUP(I1420,Key!$A$1:$C$72,2,FALSE)</f>
        <v>43.066893999999998</v>
      </c>
      <c r="K1420">
        <f>VLOOKUP(I1420,Key!$A$1:$C$72,3,FALSE)</f>
        <v>-87.877936000000005</v>
      </c>
      <c r="L1420" t="s">
        <v>81</v>
      </c>
      <c r="M1420">
        <f>VLOOKUP(L1420,Key!$A$1:$C$72,2,FALSE)</f>
        <v>43.06033</v>
      </c>
      <c r="N1420">
        <f>VLOOKUP(L1420,Key!$A$1:$C$72,3,FALSE)</f>
        <v>-87.89546</v>
      </c>
      <c r="O1420">
        <v>7</v>
      </c>
      <c r="P1420">
        <v>0</v>
      </c>
      <c r="Q1420">
        <v>1.1000000000000001</v>
      </c>
      <c r="R1420">
        <v>1</v>
      </c>
      <c r="S1420">
        <v>42</v>
      </c>
      <c r="T1420">
        <f t="shared" si="206"/>
        <v>-1</v>
      </c>
      <c r="U1420" s="1">
        <v>42817</v>
      </c>
      <c r="V1420" s="3">
        <f t="shared" si="200"/>
        <v>42795</v>
      </c>
      <c r="W1420" s="4">
        <f t="shared" si="207"/>
        <v>42817</v>
      </c>
      <c r="X1420" s="1" t="str">
        <f t="shared" si="201"/>
        <v>Thursday</v>
      </c>
      <c r="Y1420" s="2">
        <v>0.59408564814814813</v>
      </c>
      <c r="Z1420" s="2">
        <f t="shared" si="202"/>
        <v>0.58333333333333326</v>
      </c>
      <c r="AA1420">
        <f>1</f>
        <v>1</v>
      </c>
      <c r="AB1420" s="1">
        <v>42817</v>
      </c>
      <c r="AC1420" s="3">
        <f t="shared" si="203"/>
        <v>42795</v>
      </c>
      <c r="AD1420" s="4">
        <f t="shared" si="208"/>
        <v>42817</v>
      </c>
      <c r="AE1420" s="1" t="str">
        <f t="shared" si="204"/>
        <v>Thursday</v>
      </c>
      <c r="AF1420" s="2">
        <v>0.59894675925925933</v>
      </c>
      <c r="AG1420" s="2">
        <f t="shared" si="205"/>
        <v>0.58333333333333326</v>
      </c>
      <c r="AH1420" t="s">
        <v>27</v>
      </c>
    </row>
    <row r="1421" spans="1:34" x14ac:dyDescent="0.25">
      <c r="A1421">
        <v>1478009</v>
      </c>
      <c r="B1421" t="s">
        <v>20</v>
      </c>
      <c r="C1421" t="s">
        <v>28</v>
      </c>
      <c r="D1421" t="s">
        <v>22</v>
      </c>
      <c r="E1421">
        <v>53211</v>
      </c>
      <c r="F1421" t="s">
        <v>23</v>
      </c>
      <c r="G1421" t="s">
        <v>24</v>
      </c>
      <c r="H1421">
        <v>5471</v>
      </c>
      <c r="I1421" t="s">
        <v>36</v>
      </c>
      <c r="J1421">
        <f>VLOOKUP(I1421,Key!$A$1:$C$72,2,FALSE)</f>
        <v>43.038580000000003</v>
      </c>
      <c r="K1421">
        <f>VLOOKUP(I1421,Key!$A$1:$C$72,3,FALSE)</f>
        <v>-87.90934</v>
      </c>
      <c r="L1421" t="s">
        <v>31</v>
      </c>
      <c r="M1421">
        <f>VLOOKUP(L1421,Key!$A$1:$C$72,2,FALSE)</f>
        <v>43.03519</v>
      </c>
      <c r="N1421">
        <f>VLOOKUP(L1421,Key!$A$1:$C$72,3,FALSE)</f>
        <v>-87.907390000000007</v>
      </c>
      <c r="O1421">
        <v>4</v>
      </c>
      <c r="P1421">
        <v>0</v>
      </c>
      <c r="Q1421">
        <v>0.6</v>
      </c>
      <c r="R1421">
        <v>0.6</v>
      </c>
      <c r="S1421">
        <v>24</v>
      </c>
      <c r="T1421">
        <f t="shared" si="206"/>
        <v>-1</v>
      </c>
      <c r="U1421" s="1">
        <v>42818</v>
      </c>
      <c r="V1421" s="3">
        <f t="shared" si="200"/>
        <v>42795</v>
      </c>
      <c r="W1421" s="4">
        <f t="shared" si="207"/>
        <v>42818</v>
      </c>
      <c r="X1421" s="1" t="str">
        <f t="shared" si="201"/>
        <v>Friday</v>
      </c>
      <c r="Y1421" s="2">
        <v>0.43652777777777779</v>
      </c>
      <c r="Z1421" s="2">
        <f t="shared" si="202"/>
        <v>0.41666666666666663</v>
      </c>
      <c r="AA1421">
        <f>1</f>
        <v>1</v>
      </c>
      <c r="AB1421" s="1">
        <v>42818</v>
      </c>
      <c r="AC1421" s="3">
        <f t="shared" si="203"/>
        <v>42795</v>
      </c>
      <c r="AD1421" s="4">
        <f t="shared" si="208"/>
        <v>42818</v>
      </c>
      <c r="AE1421" s="1" t="str">
        <f t="shared" si="204"/>
        <v>Friday</v>
      </c>
      <c r="AF1421" s="2">
        <v>0.43891203703703702</v>
      </c>
      <c r="AG1421" s="2">
        <f t="shared" si="205"/>
        <v>0.45833333333333331</v>
      </c>
      <c r="AH1421" t="s">
        <v>27</v>
      </c>
    </row>
    <row r="1422" spans="1:34" x14ac:dyDescent="0.25">
      <c r="A1422">
        <v>1004235</v>
      </c>
      <c r="B1422" t="s">
        <v>20</v>
      </c>
      <c r="C1422" t="s">
        <v>28</v>
      </c>
      <c r="D1422" t="s">
        <v>22</v>
      </c>
      <c r="E1422">
        <v>53203</v>
      </c>
      <c r="F1422" t="s">
        <v>23</v>
      </c>
      <c r="G1422" t="s">
        <v>24</v>
      </c>
      <c r="H1422">
        <v>11112</v>
      </c>
      <c r="I1422" t="s">
        <v>80</v>
      </c>
      <c r="J1422">
        <f>VLOOKUP(I1422,Key!$A$1:$C$72,2,FALSE)</f>
        <v>43.052460000000004</v>
      </c>
      <c r="K1422">
        <f>VLOOKUP(I1422,Key!$A$1:$C$72,3,FALSE)</f>
        <v>-87.891000000000005</v>
      </c>
      <c r="L1422" t="s">
        <v>32</v>
      </c>
      <c r="M1422">
        <f>VLOOKUP(L1422,Key!$A$1:$C$72,2,FALSE)</f>
        <v>43.038719999999998</v>
      </c>
      <c r="N1422">
        <f>VLOOKUP(L1422,Key!$A$1:$C$72,3,FALSE)</f>
        <v>-87.905339999999995</v>
      </c>
      <c r="O1422">
        <v>12</v>
      </c>
      <c r="P1422">
        <v>0</v>
      </c>
      <c r="Q1422">
        <v>1.8</v>
      </c>
      <c r="R1422">
        <v>1.7</v>
      </c>
      <c r="S1422">
        <v>72</v>
      </c>
      <c r="T1422">
        <f t="shared" si="206"/>
        <v>-1</v>
      </c>
      <c r="U1422" s="1">
        <v>42818</v>
      </c>
      <c r="V1422" s="3">
        <f t="shared" si="200"/>
        <v>42795</v>
      </c>
      <c r="W1422" s="4">
        <f t="shared" si="207"/>
        <v>42818</v>
      </c>
      <c r="X1422" s="1" t="str">
        <f t="shared" si="201"/>
        <v>Friday</v>
      </c>
      <c r="Y1422" s="2">
        <v>0.49895833333333334</v>
      </c>
      <c r="Z1422" s="2">
        <f t="shared" si="202"/>
        <v>0.5</v>
      </c>
      <c r="AA1422">
        <f>1</f>
        <v>1</v>
      </c>
      <c r="AB1422" s="1">
        <v>42818</v>
      </c>
      <c r="AC1422" s="3">
        <f t="shared" si="203"/>
        <v>42795</v>
      </c>
      <c r="AD1422" s="4">
        <f t="shared" si="208"/>
        <v>42818</v>
      </c>
      <c r="AE1422" s="1" t="str">
        <f t="shared" si="204"/>
        <v>Friday</v>
      </c>
      <c r="AF1422" s="2">
        <v>0.50710648148148152</v>
      </c>
      <c r="AG1422" s="2">
        <f t="shared" si="205"/>
        <v>0.5</v>
      </c>
      <c r="AH1422" t="s">
        <v>27</v>
      </c>
    </row>
    <row r="1423" spans="1:34" x14ac:dyDescent="0.25">
      <c r="A1423">
        <v>1351368</v>
      </c>
      <c r="B1423" t="s">
        <v>20</v>
      </c>
      <c r="C1423" t="s">
        <v>28</v>
      </c>
      <c r="D1423" t="s">
        <v>22</v>
      </c>
      <c r="E1423">
        <v>53202</v>
      </c>
      <c r="F1423" t="s">
        <v>23</v>
      </c>
      <c r="G1423" t="s">
        <v>24</v>
      </c>
      <c r="H1423">
        <v>5462</v>
      </c>
      <c r="I1423" t="s">
        <v>74</v>
      </c>
      <c r="J1423">
        <f>VLOOKUP(I1423,Key!$A$1:$C$72,2,FALSE)</f>
        <v>43.040154000000001</v>
      </c>
      <c r="K1423">
        <f>VLOOKUP(I1423,Key!$A$1:$C$72,3,FALSE)</f>
        <v>-87.932113000000001</v>
      </c>
      <c r="L1423" t="s">
        <v>39</v>
      </c>
      <c r="M1423">
        <f>VLOOKUP(L1423,Key!$A$1:$C$72,2,FALSE)</f>
        <v>43.03913</v>
      </c>
      <c r="N1423">
        <f>VLOOKUP(L1423,Key!$A$1:$C$72,3,FALSE)</f>
        <v>-87.916150000000002</v>
      </c>
      <c r="O1423">
        <v>9</v>
      </c>
      <c r="P1423">
        <v>0</v>
      </c>
      <c r="Q1423">
        <v>1.4</v>
      </c>
      <c r="R1423">
        <v>1.3</v>
      </c>
      <c r="S1423">
        <v>54</v>
      </c>
      <c r="T1423">
        <f t="shared" si="206"/>
        <v>-1</v>
      </c>
      <c r="U1423" s="1">
        <v>42818</v>
      </c>
      <c r="V1423" s="3">
        <f t="shared" si="200"/>
        <v>42795</v>
      </c>
      <c r="W1423" s="4">
        <f t="shared" si="207"/>
        <v>42818</v>
      </c>
      <c r="X1423" s="1" t="str">
        <f t="shared" si="201"/>
        <v>Friday</v>
      </c>
      <c r="Y1423" s="2">
        <v>0.54496527777777781</v>
      </c>
      <c r="Z1423" s="2">
        <f t="shared" si="202"/>
        <v>0.54166666666666663</v>
      </c>
      <c r="AA1423">
        <f>1</f>
        <v>1</v>
      </c>
      <c r="AB1423" s="1">
        <v>42818</v>
      </c>
      <c r="AC1423" s="3">
        <f t="shared" si="203"/>
        <v>42795</v>
      </c>
      <c r="AD1423" s="4">
        <f t="shared" si="208"/>
        <v>42818</v>
      </c>
      <c r="AE1423" s="1" t="str">
        <f t="shared" si="204"/>
        <v>Friday</v>
      </c>
      <c r="AF1423" s="2">
        <v>0.55133101851851851</v>
      </c>
      <c r="AG1423" s="2">
        <f t="shared" si="205"/>
        <v>0.54166666666666663</v>
      </c>
      <c r="AH1423" t="s">
        <v>27</v>
      </c>
    </row>
    <row r="1424" spans="1:34" x14ac:dyDescent="0.25">
      <c r="A1424">
        <v>1250902</v>
      </c>
      <c r="B1424" t="s">
        <v>20</v>
      </c>
      <c r="C1424" t="s">
        <v>21</v>
      </c>
      <c r="D1424" t="s">
        <v>22</v>
      </c>
      <c r="E1424">
        <v>53213</v>
      </c>
      <c r="F1424" t="s">
        <v>23</v>
      </c>
      <c r="G1424" t="s">
        <v>96</v>
      </c>
      <c r="H1424">
        <v>5455</v>
      </c>
      <c r="I1424" t="s">
        <v>78</v>
      </c>
      <c r="J1424">
        <f>VLOOKUP(I1424,Key!$A$1:$C$72,2,FALSE)</f>
        <v>43.060250000000003</v>
      </c>
      <c r="K1424">
        <f>VLOOKUP(I1424,Key!$A$1:$C$72,3,FALSE)</f>
        <v>-87.892169999999993</v>
      </c>
      <c r="L1424" t="s">
        <v>81</v>
      </c>
      <c r="M1424">
        <f>VLOOKUP(L1424,Key!$A$1:$C$72,2,FALSE)</f>
        <v>43.06033</v>
      </c>
      <c r="N1424">
        <f>VLOOKUP(L1424,Key!$A$1:$C$72,3,FALSE)</f>
        <v>-87.89546</v>
      </c>
      <c r="O1424">
        <v>1</v>
      </c>
      <c r="P1424">
        <v>0</v>
      </c>
      <c r="Q1424">
        <v>0.2</v>
      </c>
      <c r="R1424">
        <v>0.1</v>
      </c>
      <c r="S1424">
        <v>6</v>
      </c>
      <c r="T1424">
        <f t="shared" si="206"/>
        <v>-1</v>
      </c>
      <c r="U1424" s="1">
        <v>42818</v>
      </c>
      <c r="V1424" s="3">
        <f t="shared" si="200"/>
        <v>42795</v>
      </c>
      <c r="W1424" s="4">
        <f t="shared" si="207"/>
        <v>42818</v>
      </c>
      <c r="X1424" s="1" t="str">
        <f t="shared" si="201"/>
        <v>Friday</v>
      </c>
      <c r="Y1424" s="2">
        <v>0.71128472222222217</v>
      </c>
      <c r="Z1424" s="2">
        <f t="shared" si="202"/>
        <v>0.70833333333333326</v>
      </c>
      <c r="AA1424">
        <f>1</f>
        <v>1</v>
      </c>
      <c r="AB1424" s="1">
        <v>42818</v>
      </c>
      <c r="AC1424" s="3">
        <f t="shared" si="203"/>
        <v>42795</v>
      </c>
      <c r="AD1424" s="4">
        <f t="shared" si="208"/>
        <v>42818</v>
      </c>
      <c r="AE1424" s="1" t="str">
        <f t="shared" si="204"/>
        <v>Friday</v>
      </c>
      <c r="AF1424" s="2">
        <v>0.71214120370370371</v>
      </c>
      <c r="AG1424" s="2">
        <f t="shared" si="205"/>
        <v>0.70833333333333326</v>
      </c>
      <c r="AH1424" t="s">
        <v>27</v>
      </c>
    </row>
    <row r="1425" spans="1:34" x14ac:dyDescent="0.25">
      <c r="A1425">
        <v>1250902</v>
      </c>
      <c r="B1425" t="s">
        <v>20</v>
      </c>
      <c r="C1425" t="s">
        <v>21</v>
      </c>
      <c r="D1425" t="s">
        <v>22</v>
      </c>
      <c r="E1425">
        <v>53213</v>
      </c>
      <c r="F1425" t="s">
        <v>23</v>
      </c>
      <c r="G1425" t="s">
        <v>96</v>
      </c>
      <c r="H1425">
        <v>11078</v>
      </c>
      <c r="I1425" t="s">
        <v>30</v>
      </c>
      <c r="J1425">
        <f>VLOOKUP(I1425,Key!$A$1:$C$72,2,FALSE)</f>
        <v>43.05847</v>
      </c>
      <c r="K1425">
        <f>VLOOKUP(I1425,Key!$A$1:$C$72,3,FALSE)</f>
        <v>-87.898079999999993</v>
      </c>
      <c r="L1425" t="s">
        <v>78</v>
      </c>
      <c r="M1425">
        <f>VLOOKUP(L1425,Key!$A$1:$C$72,2,FALSE)</f>
        <v>43.060250000000003</v>
      </c>
      <c r="N1425">
        <f>VLOOKUP(L1425,Key!$A$1:$C$72,3,FALSE)</f>
        <v>-87.892169999999993</v>
      </c>
      <c r="O1425">
        <v>3</v>
      </c>
      <c r="P1425">
        <v>0</v>
      </c>
      <c r="Q1425">
        <v>0.5</v>
      </c>
      <c r="R1425">
        <v>0.4</v>
      </c>
      <c r="S1425">
        <v>18</v>
      </c>
      <c r="T1425">
        <f t="shared" si="206"/>
        <v>-1</v>
      </c>
      <c r="U1425" s="1">
        <v>42819</v>
      </c>
      <c r="V1425" s="3">
        <f t="shared" si="200"/>
        <v>42795</v>
      </c>
      <c r="W1425" s="4">
        <f t="shared" si="207"/>
        <v>42819</v>
      </c>
      <c r="X1425" s="1" t="str">
        <f t="shared" si="201"/>
        <v>Saturday</v>
      </c>
      <c r="Y1425" s="2">
        <v>0.70800925925925917</v>
      </c>
      <c r="Z1425" s="2">
        <f t="shared" si="202"/>
        <v>0.70833333333333326</v>
      </c>
      <c r="AA1425">
        <f>1</f>
        <v>1</v>
      </c>
      <c r="AB1425" s="1">
        <v>42819</v>
      </c>
      <c r="AC1425" s="3">
        <f t="shared" si="203"/>
        <v>42795</v>
      </c>
      <c r="AD1425" s="4">
        <f t="shared" si="208"/>
        <v>42819</v>
      </c>
      <c r="AE1425" s="1" t="str">
        <f t="shared" si="204"/>
        <v>Saturday</v>
      </c>
      <c r="AF1425" s="2">
        <v>0.7101157407407408</v>
      </c>
      <c r="AG1425" s="2">
        <f t="shared" si="205"/>
        <v>0.70833333333333326</v>
      </c>
      <c r="AH1425" t="s">
        <v>27</v>
      </c>
    </row>
    <row r="1426" spans="1:34" x14ac:dyDescent="0.25">
      <c r="A1426">
        <v>1344495</v>
      </c>
      <c r="B1426" t="s">
        <v>20</v>
      </c>
      <c r="C1426" t="s">
        <v>110</v>
      </c>
      <c r="D1426" t="s">
        <v>22</v>
      </c>
      <c r="E1426">
        <v>53144</v>
      </c>
      <c r="F1426" t="s">
        <v>23</v>
      </c>
      <c r="G1426" t="s">
        <v>24</v>
      </c>
      <c r="H1426">
        <v>11072</v>
      </c>
      <c r="I1426" t="s">
        <v>76</v>
      </c>
      <c r="J1426">
        <f>VLOOKUP(I1426,Key!$A$1:$C$72,2,FALSE)</f>
        <v>43.063749000000001</v>
      </c>
      <c r="K1426">
        <f>VLOOKUP(I1426,Key!$A$1:$C$72,3,FALSE)</f>
        <v>-87.887962999999999</v>
      </c>
      <c r="L1426" t="s">
        <v>81</v>
      </c>
      <c r="M1426">
        <f>VLOOKUP(L1426,Key!$A$1:$C$72,2,FALSE)</f>
        <v>43.06033</v>
      </c>
      <c r="N1426">
        <f>VLOOKUP(L1426,Key!$A$1:$C$72,3,FALSE)</f>
        <v>-87.89546</v>
      </c>
      <c r="O1426">
        <v>4</v>
      </c>
      <c r="P1426">
        <v>0</v>
      </c>
      <c r="Q1426">
        <v>0.6</v>
      </c>
      <c r="R1426">
        <v>0.6</v>
      </c>
      <c r="S1426">
        <v>24</v>
      </c>
      <c r="T1426">
        <f t="shared" si="206"/>
        <v>-1</v>
      </c>
      <c r="U1426" s="1">
        <v>42819</v>
      </c>
      <c r="V1426" s="3">
        <f t="shared" si="200"/>
        <v>42795</v>
      </c>
      <c r="W1426" s="4">
        <f t="shared" si="207"/>
        <v>42819</v>
      </c>
      <c r="X1426" s="1" t="str">
        <f t="shared" si="201"/>
        <v>Saturday</v>
      </c>
      <c r="Y1426" s="2">
        <v>0.98704861111111108</v>
      </c>
      <c r="Z1426" s="2">
        <f t="shared" si="202"/>
        <v>1</v>
      </c>
      <c r="AA1426">
        <f>1</f>
        <v>1</v>
      </c>
      <c r="AB1426" s="1">
        <v>42819</v>
      </c>
      <c r="AC1426" s="3">
        <f t="shared" si="203"/>
        <v>42795</v>
      </c>
      <c r="AD1426" s="4">
        <f t="shared" si="208"/>
        <v>42819</v>
      </c>
      <c r="AE1426" s="1" t="str">
        <f t="shared" si="204"/>
        <v>Saturday</v>
      </c>
      <c r="AF1426" s="2">
        <v>0.99016203703703709</v>
      </c>
      <c r="AG1426" s="2">
        <f t="shared" si="205"/>
        <v>1</v>
      </c>
      <c r="AH1426" t="s">
        <v>27</v>
      </c>
    </row>
    <row r="1427" spans="1:34" x14ac:dyDescent="0.25">
      <c r="A1427">
        <v>1425087</v>
      </c>
      <c r="B1427" t="s">
        <v>20</v>
      </c>
      <c r="C1427" t="s">
        <v>95</v>
      </c>
      <c r="D1427" t="s">
        <v>22</v>
      </c>
      <c r="E1427">
        <v>53212</v>
      </c>
      <c r="F1427" t="s">
        <v>23</v>
      </c>
      <c r="G1427" t="s">
        <v>24</v>
      </c>
      <c r="H1427">
        <v>5530</v>
      </c>
      <c r="I1427" t="s">
        <v>39</v>
      </c>
      <c r="J1427">
        <f>VLOOKUP(I1427,Key!$A$1:$C$72,2,FALSE)</f>
        <v>43.03913</v>
      </c>
      <c r="K1427">
        <f>VLOOKUP(I1427,Key!$A$1:$C$72,3,FALSE)</f>
        <v>-87.916150000000002</v>
      </c>
      <c r="L1427" t="s">
        <v>81</v>
      </c>
      <c r="M1427">
        <f>VLOOKUP(L1427,Key!$A$1:$C$72,2,FALSE)</f>
        <v>43.06033</v>
      </c>
      <c r="N1427">
        <f>VLOOKUP(L1427,Key!$A$1:$C$72,3,FALSE)</f>
        <v>-87.89546</v>
      </c>
      <c r="O1427">
        <v>12</v>
      </c>
      <c r="P1427">
        <v>0</v>
      </c>
      <c r="Q1427">
        <v>1.8</v>
      </c>
      <c r="R1427">
        <v>1.7</v>
      </c>
      <c r="S1427">
        <v>72</v>
      </c>
      <c r="T1427">
        <f t="shared" si="206"/>
        <v>-1</v>
      </c>
      <c r="U1427" s="1">
        <v>42820</v>
      </c>
      <c r="V1427" s="3">
        <f t="shared" si="200"/>
        <v>42795</v>
      </c>
      <c r="W1427" s="4">
        <f t="shared" si="207"/>
        <v>42820</v>
      </c>
      <c r="X1427" s="1" t="str">
        <f t="shared" si="201"/>
        <v>Sunday</v>
      </c>
      <c r="Y1427" s="2">
        <v>0.72993055555555564</v>
      </c>
      <c r="Z1427" s="2">
        <f t="shared" si="202"/>
        <v>0.75</v>
      </c>
      <c r="AA1427">
        <f>1</f>
        <v>1</v>
      </c>
      <c r="AB1427" s="1">
        <v>42820</v>
      </c>
      <c r="AC1427" s="3">
        <f t="shared" si="203"/>
        <v>42795</v>
      </c>
      <c r="AD1427" s="4">
        <f t="shared" si="208"/>
        <v>42820</v>
      </c>
      <c r="AE1427" s="1" t="str">
        <f t="shared" si="204"/>
        <v>Sunday</v>
      </c>
      <c r="AF1427" s="2">
        <v>0.73866898148148152</v>
      </c>
      <c r="AG1427" s="2">
        <f t="shared" si="205"/>
        <v>0.75</v>
      </c>
      <c r="AH1427" t="s">
        <v>27</v>
      </c>
    </row>
    <row r="1428" spans="1:34" x14ac:dyDescent="0.25">
      <c r="A1428">
        <v>1260485</v>
      </c>
      <c r="B1428" t="s">
        <v>20</v>
      </c>
      <c r="C1428" t="s">
        <v>101</v>
      </c>
      <c r="D1428" t="s">
        <v>22</v>
      </c>
      <c r="E1428">
        <v>53211</v>
      </c>
      <c r="F1428" t="s">
        <v>23</v>
      </c>
      <c r="G1428" t="s">
        <v>24</v>
      </c>
      <c r="H1428">
        <v>11120</v>
      </c>
      <c r="I1428" t="s">
        <v>69</v>
      </c>
      <c r="J1428">
        <f>VLOOKUP(I1428,Key!$A$1:$C$72,2,FALSE)</f>
        <v>43.048200000000001</v>
      </c>
      <c r="K1428">
        <f>VLOOKUP(I1428,Key!$A$1:$C$72,3,FALSE)</f>
        <v>-87.900859999999994</v>
      </c>
      <c r="L1428" t="s">
        <v>43</v>
      </c>
      <c r="M1428">
        <f>VLOOKUP(L1428,Key!$A$1:$C$72,2,FALSE)</f>
        <v>43.03886</v>
      </c>
      <c r="N1428">
        <f>VLOOKUP(L1428,Key!$A$1:$C$72,3,FALSE)</f>
        <v>-87.902720000000002</v>
      </c>
      <c r="O1428">
        <v>6</v>
      </c>
      <c r="P1428">
        <v>0</v>
      </c>
      <c r="Q1428">
        <v>0.9</v>
      </c>
      <c r="R1428">
        <v>0.9</v>
      </c>
      <c r="S1428">
        <v>36</v>
      </c>
      <c r="T1428">
        <f t="shared" si="206"/>
        <v>-1</v>
      </c>
      <c r="U1428" s="1">
        <v>42821</v>
      </c>
      <c r="V1428" s="3">
        <f t="shared" si="200"/>
        <v>42795</v>
      </c>
      <c r="W1428" s="4">
        <f t="shared" si="207"/>
        <v>42821</v>
      </c>
      <c r="X1428" s="1" t="str">
        <f t="shared" si="201"/>
        <v>Monday</v>
      </c>
      <c r="Y1428" s="2">
        <v>0.32479166666666665</v>
      </c>
      <c r="Z1428" s="2">
        <f t="shared" si="202"/>
        <v>0.33333333333333331</v>
      </c>
      <c r="AA1428">
        <f>1</f>
        <v>1</v>
      </c>
      <c r="AB1428" s="1">
        <v>42821</v>
      </c>
      <c r="AC1428" s="3">
        <f t="shared" si="203"/>
        <v>42795</v>
      </c>
      <c r="AD1428" s="4">
        <f t="shared" si="208"/>
        <v>42821</v>
      </c>
      <c r="AE1428" s="1" t="str">
        <f t="shared" si="204"/>
        <v>Monday</v>
      </c>
      <c r="AF1428" s="2">
        <v>0.32881944444444444</v>
      </c>
      <c r="AG1428" s="2">
        <f t="shared" si="205"/>
        <v>0.33333333333333331</v>
      </c>
      <c r="AH1428" t="s">
        <v>27</v>
      </c>
    </row>
    <row r="1429" spans="1:34" x14ac:dyDescent="0.25">
      <c r="A1429">
        <v>1489319</v>
      </c>
      <c r="B1429" t="s">
        <v>20</v>
      </c>
      <c r="C1429" t="s">
        <v>100</v>
      </c>
      <c r="D1429" t="s">
        <v>22</v>
      </c>
      <c r="E1429">
        <v>53045</v>
      </c>
      <c r="F1429" t="s">
        <v>23</v>
      </c>
      <c r="G1429" t="s">
        <v>24</v>
      </c>
      <c r="H1429">
        <v>11077</v>
      </c>
      <c r="I1429" t="s">
        <v>65</v>
      </c>
      <c r="J1429">
        <f>VLOOKUP(I1429,Key!$A$1:$C$72,2,FALSE)</f>
        <v>43.060786</v>
      </c>
      <c r="K1429">
        <f>VLOOKUP(I1429,Key!$A$1:$C$72,3,FALSE)</f>
        <v>-87.883825999999999</v>
      </c>
      <c r="L1429" t="s">
        <v>67</v>
      </c>
      <c r="M1429">
        <f>VLOOKUP(L1429,Key!$A$1:$C$72,2,FALSE)</f>
        <v>43.074890000000003</v>
      </c>
      <c r="N1429">
        <f>VLOOKUP(L1429,Key!$A$1:$C$72,3,FALSE)</f>
        <v>-87.882810000000006</v>
      </c>
      <c r="O1429">
        <v>6</v>
      </c>
      <c r="P1429">
        <v>0</v>
      </c>
      <c r="Q1429">
        <v>0.9</v>
      </c>
      <c r="R1429">
        <v>0.9</v>
      </c>
      <c r="S1429">
        <v>36</v>
      </c>
      <c r="T1429">
        <f t="shared" si="206"/>
        <v>-1</v>
      </c>
      <c r="U1429" s="1">
        <v>42821</v>
      </c>
      <c r="V1429" s="3">
        <f t="shared" si="200"/>
        <v>42795</v>
      </c>
      <c r="W1429" s="4">
        <f t="shared" si="207"/>
        <v>42821</v>
      </c>
      <c r="X1429" s="1" t="str">
        <f t="shared" si="201"/>
        <v>Monday</v>
      </c>
      <c r="Y1429" s="2">
        <v>0.43892361111111106</v>
      </c>
      <c r="Z1429" s="2">
        <f t="shared" si="202"/>
        <v>0.45833333333333331</v>
      </c>
      <c r="AA1429">
        <f>1</f>
        <v>1</v>
      </c>
      <c r="AB1429" s="1">
        <v>42821</v>
      </c>
      <c r="AC1429" s="3">
        <f t="shared" si="203"/>
        <v>42795</v>
      </c>
      <c r="AD1429" s="4">
        <f t="shared" si="208"/>
        <v>42821</v>
      </c>
      <c r="AE1429" s="1" t="str">
        <f t="shared" si="204"/>
        <v>Monday</v>
      </c>
      <c r="AF1429" s="2">
        <v>0.44343749999999998</v>
      </c>
      <c r="AG1429" s="2">
        <f t="shared" si="205"/>
        <v>0.45833333333333331</v>
      </c>
      <c r="AH1429" t="s">
        <v>27</v>
      </c>
    </row>
    <row r="1430" spans="1:34" x14ac:dyDescent="0.25">
      <c r="A1430">
        <v>986622</v>
      </c>
      <c r="B1430" t="s">
        <v>20</v>
      </c>
      <c r="C1430" t="s">
        <v>94</v>
      </c>
      <c r="D1430" t="s">
        <v>46</v>
      </c>
      <c r="E1430">
        <v>60085</v>
      </c>
      <c r="F1430" t="s">
        <v>23</v>
      </c>
      <c r="G1430" t="s">
        <v>24</v>
      </c>
      <c r="H1430">
        <v>5479</v>
      </c>
      <c r="I1430" t="s">
        <v>44</v>
      </c>
      <c r="J1430">
        <f>VLOOKUP(I1430,Key!$A$1:$C$72,2,FALSE)</f>
        <v>43.045712999999999</v>
      </c>
      <c r="K1430">
        <f>VLOOKUP(I1430,Key!$A$1:$C$72,3,FALSE)</f>
        <v>-87.899756999999994</v>
      </c>
      <c r="L1430" t="s">
        <v>80</v>
      </c>
      <c r="M1430">
        <f>VLOOKUP(L1430,Key!$A$1:$C$72,2,FALSE)</f>
        <v>43.052460000000004</v>
      </c>
      <c r="N1430">
        <f>VLOOKUP(L1430,Key!$A$1:$C$72,3,FALSE)</f>
        <v>-87.891000000000005</v>
      </c>
      <c r="O1430">
        <v>5</v>
      </c>
      <c r="P1430">
        <v>0</v>
      </c>
      <c r="Q1430">
        <v>0.8</v>
      </c>
      <c r="R1430">
        <v>0.7</v>
      </c>
      <c r="S1430">
        <v>30</v>
      </c>
      <c r="T1430">
        <f t="shared" si="206"/>
        <v>-1</v>
      </c>
      <c r="U1430" s="1">
        <v>42821</v>
      </c>
      <c r="V1430" s="3">
        <f t="shared" si="200"/>
        <v>42795</v>
      </c>
      <c r="W1430" s="4">
        <f t="shared" si="207"/>
        <v>42821</v>
      </c>
      <c r="X1430" s="1" t="str">
        <f t="shared" si="201"/>
        <v>Monday</v>
      </c>
      <c r="Y1430" s="2">
        <v>0.49055555555555558</v>
      </c>
      <c r="Z1430" s="2">
        <f t="shared" si="202"/>
        <v>0.5</v>
      </c>
      <c r="AA1430">
        <f>1</f>
        <v>1</v>
      </c>
      <c r="AB1430" s="1">
        <v>42821</v>
      </c>
      <c r="AC1430" s="3">
        <f t="shared" si="203"/>
        <v>42795</v>
      </c>
      <c r="AD1430" s="4">
        <f t="shared" si="208"/>
        <v>42821</v>
      </c>
      <c r="AE1430" s="1" t="str">
        <f t="shared" si="204"/>
        <v>Monday</v>
      </c>
      <c r="AF1430" s="2">
        <v>0.49409722222222219</v>
      </c>
      <c r="AG1430" s="2">
        <f t="shared" si="205"/>
        <v>0.5</v>
      </c>
      <c r="AH1430" t="s">
        <v>27</v>
      </c>
    </row>
    <row r="1431" spans="1:34" x14ac:dyDescent="0.25">
      <c r="A1431">
        <v>671983</v>
      </c>
      <c r="B1431" t="s">
        <v>20</v>
      </c>
      <c r="C1431" t="s">
        <v>49</v>
      </c>
      <c r="D1431" t="s">
        <v>22</v>
      </c>
      <c r="E1431">
        <v>53217</v>
      </c>
      <c r="F1431" t="s">
        <v>23</v>
      </c>
      <c r="G1431" t="s">
        <v>24</v>
      </c>
      <c r="H1431">
        <v>11162</v>
      </c>
      <c r="I1431" t="s">
        <v>43</v>
      </c>
      <c r="J1431">
        <f>VLOOKUP(I1431,Key!$A$1:$C$72,2,FALSE)</f>
        <v>43.03886</v>
      </c>
      <c r="K1431">
        <f>VLOOKUP(I1431,Key!$A$1:$C$72,3,FALSE)</f>
        <v>-87.902720000000002</v>
      </c>
      <c r="L1431" t="s">
        <v>31</v>
      </c>
      <c r="M1431">
        <f>VLOOKUP(L1431,Key!$A$1:$C$72,2,FALSE)</f>
        <v>43.03519</v>
      </c>
      <c r="N1431">
        <f>VLOOKUP(L1431,Key!$A$1:$C$72,3,FALSE)</f>
        <v>-87.907390000000007</v>
      </c>
      <c r="O1431">
        <v>26</v>
      </c>
      <c r="P1431">
        <v>0</v>
      </c>
      <c r="Q1431">
        <v>3.9</v>
      </c>
      <c r="R1431">
        <v>3.7</v>
      </c>
      <c r="S1431">
        <v>156</v>
      </c>
      <c r="T1431">
        <f t="shared" si="206"/>
        <v>-1</v>
      </c>
      <c r="U1431" s="1">
        <v>42821</v>
      </c>
      <c r="V1431" s="3">
        <f t="shared" si="200"/>
        <v>42795</v>
      </c>
      <c r="W1431" s="4">
        <f t="shared" si="207"/>
        <v>42821</v>
      </c>
      <c r="X1431" s="1" t="str">
        <f t="shared" si="201"/>
        <v>Monday</v>
      </c>
      <c r="Y1431" s="2">
        <v>0.53431712962962963</v>
      </c>
      <c r="Z1431" s="2">
        <f t="shared" si="202"/>
        <v>0.54166666666666663</v>
      </c>
      <c r="AA1431">
        <f>1</f>
        <v>1</v>
      </c>
      <c r="AB1431" s="1">
        <v>42821</v>
      </c>
      <c r="AC1431" s="3">
        <f t="shared" si="203"/>
        <v>42795</v>
      </c>
      <c r="AD1431" s="4">
        <f t="shared" si="208"/>
        <v>42821</v>
      </c>
      <c r="AE1431" s="1" t="str">
        <f t="shared" si="204"/>
        <v>Monday</v>
      </c>
      <c r="AF1431" s="2">
        <v>0.5521759259259259</v>
      </c>
      <c r="AG1431" s="2">
        <f t="shared" si="205"/>
        <v>0.54166666666666663</v>
      </c>
      <c r="AH1431" t="s">
        <v>27</v>
      </c>
    </row>
    <row r="1432" spans="1:34" x14ac:dyDescent="0.25">
      <c r="A1432">
        <v>1351368</v>
      </c>
      <c r="B1432" t="s">
        <v>20</v>
      </c>
      <c r="C1432" t="s">
        <v>28</v>
      </c>
      <c r="D1432" t="s">
        <v>22</v>
      </c>
      <c r="E1432">
        <v>53202</v>
      </c>
      <c r="F1432" t="s">
        <v>23</v>
      </c>
      <c r="G1432" t="s">
        <v>24</v>
      </c>
      <c r="H1432">
        <v>11</v>
      </c>
      <c r="I1432" t="s">
        <v>74</v>
      </c>
      <c r="J1432">
        <f>VLOOKUP(I1432,Key!$A$1:$C$72,2,FALSE)</f>
        <v>43.040154000000001</v>
      </c>
      <c r="K1432">
        <f>VLOOKUP(I1432,Key!$A$1:$C$72,3,FALSE)</f>
        <v>-87.932113000000001</v>
      </c>
      <c r="L1432" t="s">
        <v>36</v>
      </c>
      <c r="M1432">
        <f>VLOOKUP(L1432,Key!$A$1:$C$72,2,FALSE)</f>
        <v>43.038580000000003</v>
      </c>
      <c r="N1432">
        <f>VLOOKUP(L1432,Key!$A$1:$C$72,3,FALSE)</f>
        <v>-87.90934</v>
      </c>
      <c r="O1432">
        <v>11</v>
      </c>
      <c r="P1432">
        <v>0</v>
      </c>
      <c r="Q1432">
        <v>1.7</v>
      </c>
      <c r="R1432">
        <v>1.6</v>
      </c>
      <c r="S1432">
        <v>66</v>
      </c>
      <c r="T1432">
        <f t="shared" si="206"/>
        <v>-1</v>
      </c>
      <c r="U1432" s="1">
        <v>42821</v>
      </c>
      <c r="V1432" s="3">
        <f t="shared" si="200"/>
        <v>42795</v>
      </c>
      <c r="W1432" s="4">
        <f t="shared" si="207"/>
        <v>42821</v>
      </c>
      <c r="X1432" s="1" t="str">
        <f t="shared" si="201"/>
        <v>Monday</v>
      </c>
      <c r="Y1432" s="2">
        <v>0.54458333333333331</v>
      </c>
      <c r="Z1432" s="2">
        <f t="shared" si="202"/>
        <v>0.54166666666666663</v>
      </c>
      <c r="AA1432">
        <f>1</f>
        <v>1</v>
      </c>
      <c r="AB1432" s="1">
        <v>42821</v>
      </c>
      <c r="AC1432" s="3">
        <f t="shared" si="203"/>
        <v>42795</v>
      </c>
      <c r="AD1432" s="4">
        <f t="shared" si="208"/>
        <v>42821</v>
      </c>
      <c r="AE1432" s="1" t="str">
        <f t="shared" si="204"/>
        <v>Monday</v>
      </c>
      <c r="AF1432" s="2">
        <v>0.55232638888888885</v>
      </c>
      <c r="AG1432" s="2">
        <f t="shared" si="205"/>
        <v>0.54166666666666663</v>
      </c>
      <c r="AH1432" t="s">
        <v>27</v>
      </c>
    </row>
    <row r="1433" spans="1:34" x14ac:dyDescent="0.25">
      <c r="A1433">
        <v>1253542</v>
      </c>
      <c r="B1433" t="s">
        <v>20</v>
      </c>
      <c r="C1433" t="s">
        <v>116</v>
      </c>
      <c r="D1433" t="s">
        <v>22</v>
      </c>
      <c r="E1433">
        <v>53217</v>
      </c>
      <c r="F1433" t="s">
        <v>23</v>
      </c>
      <c r="G1433" t="s">
        <v>96</v>
      </c>
      <c r="H1433">
        <v>5527</v>
      </c>
      <c r="I1433" t="s">
        <v>67</v>
      </c>
      <c r="J1433">
        <f>VLOOKUP(I1433,Key!$A$1:$C$72,2,FALSE)</f>
        <v>43.074890000000003</v>
      </c>
      <c r="K1433">
        <f>VLOOKUP(I1433,Key!$A$1:$C$72,3,FALSE)</f>
        <v>-87.882810000000006</v>
      </c>
      <c r="L1433" t="s">
        <v>77</v>
      </c>
      <c r="M1433">
        <f>VLOOKUP(L1433,Key!$A$1:$C$72,2,FALSE)</f>
        <v>43.074655999999997</v>
      </c>
      <c r="N1433">
        <f>VLOOKUP(L1433,Key!$A$1:$C$72,3,FALSE)</f>
        <v>-87.889011999999994</v>
      </c>
      <c r="O1433">
        <v>3</v>
      </c>
      <c r="P1433">
        <v>0</v>
      </c>
      <c r="Q1433">
        <v>0.5</v>
      </c>
      <c r="R1433">
        <v>0.4</v>
      </c>
      <c r="S1433">
        <v>18</v>
      </c>
      <c r="T1433">
        <f t="shared" si="206"/>
        <v>-1</v>
      </c>
      <c r="U1433" s="1">
        <v>42821</v>
      </c>
      <c r="V1433" s="3">
        <f t="shared" si="200"/>
        <v>42795</v>
      </c>
      <c r="W1433" s="4">
        <f t="shared" si="207"/>
        <v>42821</v>
      </c>
      <c r="X1433" s="1" t="str">
        <f t="shared" si="201"/>
        <v>Monday</v>
      </c>
      <c r="Y1433" s="2">
        <v>0.57482638888888882</v>
      </c>
      <c r="Z1433" s="2">
        <f t="shared" si="202"/>
        <v>0.58333333333333326</v>
      </c>
      <c r="AA1433">
        <f>1</f>
        <v>1</v>
      </c>
      <c r="AB1433" s="1">
        <v>42821</v>
      </c>
      <c r="AC1433" s="3">
        <f t="shared" si="203"/>
        <v>42795</v>
      </c>
      <c r="AD1433" s="4">
        <f t="shared" si="208"/>
        <v>42821</v>
      </c>
      <c r="AE1433" s="1" t="str">
        <f t="shared" si="204"/>
        <v>Monday</v>
      </c>
      <c r="AF1433" s="2">
        <v>0.57703703703703701</v>
      </c>
      <c r="AG1433" s="2">
        <f t="shared" si="205"/>
        <v>0.58333333333333326</v>
      </c>
      <c r="AH1433" t="s">
        <v>27</v>
      </c>
    </row>
    <row r="1434" spans="1:34" x14ac:dyDescent="0.25">
      <c r="A1434">
        <v>1344495</v>
      </c>
      <c r="B1434" t="s">
        <v>20</v>
      </c>
      <c r="C1434" t="s">
        <v>110</v>
      </c>
      <c r="D1434" t="s">
        <v>22</v>
      </c>
      <c r="E1434">
        <v>53144</v>
      </c>
      <c r="F1434" t="s">
        <v>23</v>
      </c>
      <c r="G1434" t="s">
        <v>24</v>
      </c>
      <c r="H1434">
        <v>11072</v>
      </c>
      <c r="I1434" t="s">
        <v>81</v>
      </c>
      <c r="J1434">
        <f>VLOOKUP(I1434,Key!$A$1:$C$72,2,FALSE)</f>
        <v>43.06033</v>
      </c>
      <c r="K1434">
        <f>VLOOKUP(I1434,Key!$A$1:$C$72,3,FALSE)</f>
        <v>-87.89546</v>
      </c>
      <c r="L1434" t="s">
        <v>76</v>
      </c>
      <c r="M1434">
        <f>VLOOKUP(L1434,Key!$A$1:$C$72,2,FALSE)</f>
        <v>43.063749000000001</v>
      </c>
      <c r="N1434">
        <f>VLOOKUP(L1434,Key!$A$1:$C$72,3,FALSE)</f>
        <v>-87.887962999999999</v>
      </c>
      <c r="O1434">
        <v>4</v>
      </c>
      <c r="P1434">
        <v>0</v>
      </c>
      <c r="Q1434">
        <v>0.6</v>
      </c>
      <c r="R1434">
        <v>0.6</v>
      </c>
      <c r="S1434">
        <v>24</v>
      </c>
      <c r="T1434">
        <f t="shared" si="206"/>
        <v>-1</v>
      </c>
      <c r="U1434" s="1">
        <v>42821</v>
      </c>
      <c r="V1434" s="3">
        <f t="shared" si="200"/>
        <v>42795</v>
      </c>
      <c r="W1434" s="4">
        <f t="shared" si="207"/>
        <v>42821</v>
      </c>
      <c r="X1434" s="1" t="str">
        <f t="shared" si="201"/>
        <v>Monday</v>
      </c>
      <c r="Y1434" s="2">
        <v>0.69384259259259251</v>
      </c>
      <c r="Z1434" s="2">
        <f t="shared" si="202"/>
        <v>0.70833333333333326</v>
      </c>
      <c r="AA1434">
        <f>1</f>
        <v>1</v>
      </c>
      <c r="AB1434" s="1">
        <v>42821</v>
      </c>
      <c r="AC1434" s="3">
        <f t="shared" si="203"/>
        <v>42795</v>
      </c>
      <c r="AD1434" s="4">
        <f t="shared" si="208"/>
        <v>42821</v>
      </c>
      <c r="AE1434" s="1" t="str">
        <f t="shared" si="204"/>
        <v>Monday</v>
      </c>
      <c r="AF1434" s="2">
        <v>0.6969212962962964</v>
      </c>
      <c r="AG1434" s="2">
        <f t="shared" si="205"/>
        <v>0.70833333333333326</v>
      </c>
      <c r="AH1434" t="s">
        <v>27</v>
      </c>
    </row>
    <row r="1435" spans="1:34" x14ac:dyDescent="0.25">
      <c r="A1435">
        <v>1400126</v>
      </c>
      <c r="B1435" t="s">
        <v>20</v>
      </c>
      <c r="C1435" t="s">
        <v>28</v>
      </c>
      <c r="D1435" t="s">
        <v>22</v>
      </c>
      <c r="E1435">
        <v>53211</v>
      </c>
      <c r="F1435" t="s">
        <v>23</v>
      </c>
      <c r="G1435" t="s">
        <v>24</v>
      </c>
      <c r="H1435">
        <v>91</v>
      </c>
      <c r="I1435" t="s">
        <v>60</v>
      </c>
      <c r="J1435">
        <f>VLOOKUP(I1435,Key!$A$1:$C$72,2,FALSE)</f>
        <v>43.066893999999998</v>
      </c>
      <c r="K1435">
        <f>VLOOKUP(I1435,Key!$A$1:$C$72,3,FALSE)</f>
        <v>-87.877936000000005</v>
      </c>
      <c r="L1435" t="s">
        <v>81</v>
      </c>
      <c r="M1435">
        <f>VLOOKUP(L1435,Key!$A$1:$C$72,2,FALSE)</f>
        <v>43.06033</v>
      </c>
      <c r="N1435">
        <f>VLOOKUP(L1435,Key!$A$1:$C$72,3,FALSE)</f>
        <v>-87.89546</v>
      </c>
      <c r="O1435">
        <v>8</v>
      </c>
      <c r="P1435">
        <v>0</v>
      </c>
      <c r="Q1435">
        <v>1.2</v>
      </c>
      <c r="R1435">
        <v>1.1000000000000001</v>
      </c>
      <c r="S1435">
        <v>48</v>
      </c>
      <c r="T1435">
        <f t="shared" si="206"/>
        <v>-1</v>
      </c>
      <c r="U1435" s="1">
        <v>42821</v>
      </c>
      <c r="V1435" s="3">
        <f t="shared" si="200"/>
        <v>42795</v>
      </c>
      <c r="W1435" s="4">
        <f t="shared" si="207"/>
        <v>42821</v>
      </c>
      <c r="X1435" s="1" t="str">
        <f t="shared" si="201"/>
        <v>Monday</v>
      </c>
      <c r="Y1435" s="2">
        <v>0.76515046296296296</v>
      </c>
      <c r="Z1435" s="2">
        <f t="shared" si="202"/>
        <v>0.75</v>
      </c>
      <c r="AA1435">
        <f>1</f>
        <v>1</v>
      </c>
      <c r="AB1435" s="1">
        <v>42821</v>
      </c>
      <c r="AC1435" s="3">
        <f t="shared" si="203"/>
        <v>42795</v>
      </c>
      <c r="AD1435" s="4">
        <f t="shared" si="208"/>
        <v>42821</v>
      </c>
      <c r="AE1435" s="1" t="str">
        <f t="shared" si="204"/>
        <v>Monday</v>
      </c>
      <c r="AF1435" s="2">
        <v>0.77035879629629633</v>
      </c>
      <c r="AG1435" s="2">
        <f t="shared" si="205"/>
        <v>0.75</v>
      </c>
      <c r="AH1435" t="s">
        <v>27</v>
      </c>
    </row>
    <row r="1436" spans="1:34" x14ac:dyDescent="0.25">
      <c r="A1436">
        <v>1400126</v>
      </c>
      <c r="B1436" t="s">
        <v>20</v>
      </c>
      <c r="C1436" t="s">
        <v>28</v>
      </c>
      <c r="D1436" t="s">
        <v>22</v>
      </c>
      <c r="E1436">
        <v>53211</v>
      </c>
      <c r="F1436" t="s">
        <v>23</v>
      </c>
      <c r="G1436" t="s">
        <v>24</v>
      </c>
      <c r="H1436">
        <v>242</v>
      </c>
      <c r="I1436" t="s">
        <v>81</v>
      </c>
      <c r="J1436">
        <f>VLOOKUP(I1436,Key!$A$1:$C$72,2,FALSE)</f>
        <v>43.06033</v>
      </c>
      <c r="K1436">
        <f>VLOOKUP(I1436,Key!$A$1:$C$72,3,FALSE)</f>
        <v>-87.89546</v>
      </c>
      <c r="L1436" t="s">
        <v>60</v>
      </c>
      <c r="M1436">
        <f>VLOOKUP(L1436,Key!$A$1:$C$72,2,FALSE)</f>
        <v>43.066893999999998</v>
      </c>
      <c r="N1436">
        <f>VLOOKUP(L1436,Key!$A$1:$C$72,3,FALSE)</f>
        <v>-87.877936000000005</v>
      </c>
      <c r="O1436">
        <v>11</v>
      </c>
      <c r="P1436">
        <v>0</v>
      </c>
      <c r="Q1436">
        <v>1.7</v>
      </c>
      <c r="R1436">
        <v>1.6</v>
      </c>
      <c r="S1436">
        <v>66</v>
      </c>
      <c r="T1436">
        <f t="shared" si="206"/>
        <v>-1</v>
      </c>
      <c r="U1436" s="1">
        <v>42821</v>
      </c>
      <c r="V1436" s="3">
        <f t="shared" si="200"/>
        <v>42795</v>
      </c>
      <c r="W1436" s="4">
        <f t="shared" si="207"/>
        <v>42821</v>
      </c>
      <c r="X1436" s="1" t="str">
        <f t="shared" si="201"/>
        <v>Monday</v>
      </c>
      <c r="Y1436" s="2">
        <v>0.926875</v>
      </c>
      <c r="Z1436" s="2">
        <f t="shared" si="202"/>
        <v>0.91666666666666663</v>
      </c>
      <c r="AA1436">
        <f>1</f>
        <v>1</v>
      </c>
      <c r="AB1436" s="1">
        <v>42821</v>
      </c>
      <c r="AC1436" s="3">
        <f t="shared" si="203"/>
        <v>42795</v>
      </c>
      <c r="AD1436" s="4">
        <f t="shared" si="208"/>
        <v>42821</v>
      </c>
      <c r="AE1436" s="1" t="str">
        <f t="shared" si="204"/>
        <v>Monday</v>
      </c>
      <c r="AF1436" s="2">
        <v>0.93427083333333327</v>
      </c>
      <c r="AG1436" s="2">
        <f t="shared" si="205"/>
        <v>0.91666666666666663</v>
      </c>
      <c r="AH1436" t="s">
        <v>27</v>
      </c>
    </row>
    <row r="1437" spans="1:34" x14ac:dyDescent="0.25">
      <c r="A1437">
        <v>946290</v>
      </c>
      <c r="B1437" t="s">
        <v>20</v>
      </c>
      <c r="C1437" t="s">
        <v>28</v>
      </c>
      <c r="D1437" t="s">
        <v>22</v>
      </c>
      <c r="E1437">
        <v>53208</v>
      </c>
      <c r="F1437" t="s">
        <v>23</v>
      </c>
      <c r="G1437" t="s">
        <v>24</v>
      </c>
      <c r="H1437">
        <v>11102</v>
      </c>
      <c r="I1437" t="s">
        <v>92</v>
      </c>
      <c r="J1437">
        <f>VLOOKUP(I1437,Key!$A$1:$C$72,2,FALSE)</f>
        <v>43.069021999999997</v>
      </c>
      <c r="K1437">
        <f>VLOOKUP(I1437,Key!$A$1:$C$72,3,FALSE)</f>
        <v>-87.887940999999998</v>
      </c>
      <c r="L1437" t="s">
        <v>87</v>
      </c>
      <c r="M1437">
        <f>VLOOKUP(L1437,Key!$A$1:$C$72,2,FALSE)</f>
        <v>43.077359999999999</v>
      </c>
      <c r="N1437">
        <f>VLOOKUP(L1437,Key!$A$1:$C$72,3,FALSE)</f>
        <v>-87.880769999999998</v>
      </c>
      <c r="O1437">
        <v>7</v>
      </c>
      <c r="P1437">
        <v>0</v>
      </c>
      <c r="Q1437">
        <v>1.1000000000000001</v>
      </c>
      <c r="R1437">
        <v>1</v>
      </c>
      <c r="S1437">
        <v>42</v>
      </c>
      <c r="T1437">
        <f t="shared" si="206"/>
        <v>-1</v>
      </c>
      <c r="U1437" s="1">
        <v>42822</v>
      </c>
      <c r="V1437" s="3">
        <f t="shared" si="200"/>
        <v>42795</v>
      </c>
      <c r="W1437" s="4">
        <f t="shared" si="207"/>
        <v>42822</v>
      </c>
      <c r="X1437" s="1" t="str">
        <f t="shared" si="201"/>
        <v>Tuesday</v>
      </c>
      <c r="Y1437" s="2">
        <v>0.31047453703703703</v>
      </c>
      <c r="Z1437" s="2">
        <f t="shared" si="202"/>
        <v>0.29166666666666663</v>
      </c>
      <c r="AA1437">
        <f>1</f>
        <v>1</v>
      </c>
      <c r="AB1437" s="1">
        <v>42822</v>
      </c>
      <c r="AC1437" s="3">
        <f t="shared" si="203"/>
        <v>42795</v>
      </c>
      <c r="AD1437" s="4">
        <f t="shared" si="208"/>
        <v>42822</v>
      </c>
      <c r="AE1437" s="1" t="str">
        <f t="shared" si="204"/>
        <v>Tuesday</v>
      </c>
      <c r="AF1437" s="2">
        <v>0.31585648148148149</v>
      </c>
      <c r="AG1437" s="2">
        <f t="shared" si="205"/>
        <v>0.33333333333333331</v>
      </c>
      <c r="AH1437" t="s">
        <v>27</v>
      </c>
    </row>
    <row r="1438" spans="1:34" x14ac:dyDescent="0.25">
      <c r="A1438">
        <v>1088320</v>
      </c>
      <c r="B1438" t="s">
        <v>20</v>
      </c>
      <c r="C1438" t="s">
        <v>95</v>
      </c>
      <c r="D1438" t="s">
        <v>22</v>
      </c>
      <c r="E1438">
        <v>53202</v>
      </c>
      <c r="F1438" t="s">
        <v>23</v>
      </c>
      <c r="G1438" t="s">
        <v>24</v>
      </c>
      <c r="H1438">
        <v>28</v>
      </c>
      <c r="I1438" t="s">
        <v>69</v>
      </c>
      <c r="J1438">
        <f>VLOOKUP(I1438,Key!$A$1:$C$72,2,FALSE)</f>
        <v>43.048200000000001</v>
      </c>
      <c r="K1438">
        <f>VLOOKUP(I1438,Key!$A$1:$C$72,3,FALSE)</f>
        <v>-87.900859999999994</v>
      </c>
      <c r="L1438" t="s">
        <v>43</v>
      </c>
      <c r="M1438">
        <f>VLOOKUP(L1438,Key!$A$1:$C$72,2,FALSE)</f>
        <v>43.03886</v>
      </c>
      <c r="N1438">
        <f>VLOOKUP(L1438,Key!$A$1:$C$72,3,FALSE)</f>
        <v>-87.902720000000002</v>
      </c>
      <c r="O1438">
        <v>5</v>
      </c>
      <c r="P1438">
        <v>0</v>
      </c>
      <c r="Q1438">
        <v>0.8</v>
      </c>
      <c r="R1438">
        <v>0.7</v>
      </c>
      <c r="S1438">
        <v>30</v>
      </c>
      <c r="T1438">
        <f t="shared" si="206"/>
        <v>-1</v>
      </c>
      <c r="U1438" s="1">
        <v>42822</v>
      </c>
      <c r="V1438" s="3">
        <f t="shared" si="200"/>
        <v>42795</v>
      </c>
      <c r="W1438" s="4">
        <f t="shared" si="207"/>
        <v>42822</v>
      </c>
      <c r="X1438" s="1" t="str">
        <f t="shared" si="201"/>
        <v>Tuesday</v>
      </c>
      <c r="Y1438" s="2">
        <v>0.37989583333333332</v>
      </c>
      <c r="Z1438" s="2">
        <f t="shared" si="202"/>
        <v>0.375</v>
      </c>
      <c r="AA1438">
        <f>1</f>
        <v>1</v>
      </c>
      <c r="AB1438" s="1">
        <v>42822</v>
      </c>
      <c r="AC1438" s="3">
        <f t="shared" si="203"/>
        <v>42795</v>
      </c>
      <c r="AD1438" s="4">
        <f t="shared" si="208"/>
        <v>42822</v>
      </c>
      <c r="AE1438" s="1" t="str">
        <f t="shared" si="204"/>
        <v>Tuesday</v>
      </c>
      <c r="AF1438" s="2">
        <v>0.38346064814814818</v>
      </c>
      <c r="AG1438" s="2">
        <f t="shared" si="205"/>
        <v>0.375</v>
      </c>
      <c r="AH1438" t="s">
        <v>27</v>
      </c>
    </row>
    <row r="1439" spans="1:34" x14ac:dyDescent="0.25">
      <c r="A1439">
        <v>1371872</v>
      </c>
      <c r="B1439" t="s">
        <v>20</v>
      </c>
      <c r="C1439" t="s">
        <v>21</v>
      </c>
      <c r="D1439" t="s">
        <v>22</v>
      </c>
      <c r="E1439">
        <v>53222</v>
      </c>
      <c r="F1439" t="s">
        <v>23</v>
      </c>
      <c r="G1439" t="s">
        <v>24</v>
      </c>
      <c r="H1439">
        <v>976</v>
      </c>
      <c r="I1439" t="s">
        <v>36</v>
      </c>
      <c r="J1439">
        <f>VLOOKUP(I1439,Key!$A$1:$C$72,2,FALSE)</f>
        <v>43.038580000000003</v>
      </c>
      <c r="K1439">
        <f>VLOOKUP(I1439,Key!$A$1:$C$72,3,FALSE)</f>
        <v>-87.90934</v>
      </c>
      <c r="L1439" t="s">
        <v>62</v>
      </c>
      <c r="M1439">
        <f>VLOOKUP(L1439,Key!$A$1:$C$72,2,FALSE)</f>
        <v>43.058010000000003</v>
      </c>
      <c r="N1439">
        <f>VLOOKUP(L1439,Key!$A$1:$C$72,3,FALSE)</f>
        <v>-87.877300000000005</v>
      </c>
      <c r="O1439">
        <v>25</v>
      </c>
      <c r="P1439">
        <v>0</v>
      </c>
      <c r="Q1439">
        <v>3.8</v>
      </c>
      <c r="R1439">
        <v>3.6</v>
      </c>
      <c r="S1439">
        <v>150</v>
      </c>
      <c r="T1439">
        <f t="shared" si="206"/>
        <v>-1</v>
      </c>
      <c r="U1439" s="1">
        <v>42822</v>
      </c>
      <c r="V1439" s="3">
        <f t="shared" si="200"/>
        <v>42795</v>
      </c>
      <c r="W1439" s="4">
        <f t="shared" si="207"/>
        <v>42822</v>
      </c>
      <c r="X1439" s="1" t="str">
        <f t="shared" si="201"/>
        <v>Tuesday</v>
      </c>
      <c r="Y1439" s="2">
        <v>0.54159722222222217</v>
      </c>
      <c r="Z1439" s="2">
        <f t="shared" si="202"/>
        <v>0.54166666666666663</v>
      </c>
      <c r="AA1439">
        <f>1</f>
        <v>1</v>
      </c>
      <c r="AB1439" s="1">
        <v>42822</v>
      </c>
      <c r="AC1439" s="3">
        <f t="shared" si="203"/>
        <v>42795</v>
      </c>
      <c r="AD1439" s="4">
        <f t="shared" si="208"/>
        <v>42822</v>
      </c>
      <c r="AE1439" s="1" t="str">
        <f t="shared" si="204"/>
        <v>Tuesday</v>
      </c>
      <c r="AF1439" s="2">
        <v>0.55856481481481479</v>
      </c>
      <c r="AG1439" s="2">
        <f t="shared" si="205"/>
        <v>0.54166666666666663</v>
      </c>
      <c r="AH1439" t="s">
        <v>27</v>
      </c>
    </row>
    <row r="1440" spans="1:34" x14ac:dyDescent="0.25">
      <c r="A1440">
        <v>558783</v>
      </c>
      <c r="B1440" t="s">
        <v>20</v>
      </c>
      <c r="C1440" t="s">
        <v>42</v>
      </c>
      <c r="D1440" t="s">
        <v>22</v>
      </c>
      <c r="E1440">
        <v>53066</v>
      </c>
      <c r="F1440" t="s">
        <v>23</v>
      </c>
      <c r="G1440" t="s">
        <v>24</v>
      </c>
      <c r="H1440">
        <v>5421</v>
      </c>
      <c r="I1440" t="s">
        <v>43</v>
      </c>
      <c r="J1440">
        <f>VLOOKUP(I1440,Key!$A$1:$C$72,2,FALSE)</f>
        <v>43.03886</v>
      </c>
      <c r="K1440">
        <f>VLOOKUP(I1440,Key!$A$1:$C$72,3,FALSE)</f>
        <v>-87.902720000000002</v>
      </c>
      <c r="L1440" t="s">
        <v>32</v>
      </c>
      <c r="M1440">
        <f>VLOOKUP(L1440,Key!$A$1:$C$72,2,FALSE)</f>
        <v>43.038719999999998</v>
      </c>
      <c r="N1440">
        <f>VLOOKUP(L1440,Key!$A$1:$C$72,3,FALSE)</f>
        <v>-87.905339999999995</v>
      </c>
      <c r="O1440">
        <v>2</v>
      </c>
      <c r="P1440">
        <v>0</v>
      </c>
      <c r="Q1440">
        <v>0.3</v>
      </c>
      <c r="R1440">
        <v>0.3</v>
      </c>
      <c r="S1440">
        <v>12</v>
      </c>
      <c r="T1440">
        <f t="shared" si="206"/>
        <v>-1</v>
      </c>
      <c r="U1440" s="1">
        <v>42822</v>
      </c>
      <c r="V1440" s="3">
        <f t="shared" si="200"/>
        <v>42795</v>
      </c>
      <c r="W1440" s="4">
        <f t="shared" si="207"/>
        <v>42822</v>
      </c>
      <c r="X1440" s="1" t="str">
        <f t="shared" si="201"/>
        <v>Tuesday</v>
      </c>
      <c r="Y1440" s="2">
        <v>0.71747685185185184</v>
      </c>
      <c r="Z1440" s="2">
        <f t="shared" si="202"/>
        <v>0.70833333333333326</v>
      </c>
      <c r="AA1440">
        <f>1</f>
        <v>1</v>
      </c>
      <c r="AB1440" s="1">
        <v>42822</v>
      </c>
      <c r="AC1440" s="3">
        <f t="shared" si="203"/>
        <v>42795</v>
      </c>
      <c r="AD1440" s="4">
        <f t="shared" si="208"/>
        <v>42822</v>
      </c>
      <c r="AE1440" s="1" t="str">
        <f t="shared" si="204"/>
        <v>Tuesday</v>
      </c>
      <c r="AF1440" s="2">
        <v>0.71883101851851849</v>
      </c>
      <c r="AG1440" s="2">
        <f t="shared" si="205"/>
        <v>0.70833333333333326</v>
      </c>
      <c r="AH1440" t="s">
        <v>27</v>
      </c>
    </row>
    <row r="1441" spans="1:34" x14ac:dyDescent="0.25">
      <c r="A1441">
        <v>1442430</v>
      </c>
      <c r="B1441" t="s">
        <v>20</v>
      </c>
      <c r="C1441" t="s">
        <v>28</v>
      </c>
      <c r="D1441" t="s">
        <v>22</v>
      </c>
      <c r="E1441">
        <v>53211</v>
      </c>
      <c r="F1441" t="s">
        <v>23</v>
      </c>
      <c r="G1441" t="s">
        <v>24</v>
      </c>
      <c r="H1441">
        <v>362</v>
      </c>
      <c r="I1441" t="s">
        <v>67</v>
      </c>
      <c r="J1441">
        <f>VLOOKUP(I1441,Key!$A$1:$C$72,2,FALSE)</f>
        <v>43.074890000000003</v>
      </c>
      <c r="K1441">
        <f>VLOOKUP(I1441,Key!$A$1:$C$72,3,FALSE)</f>
        <v>-87.882810000000006</v>
      </c>
      <c r="L1441" t="s">
        <v>77</v>
      </c>
      <c r="M1441">
        <f>VLOOKUP(L1441,Key!$A$1:$C$72,2,FALSE)</f>
        <v>43.074655999999997</v>
      </c>
      <c r="N1441">
        <f>VLOOKUP(L1441,Key!$A$1:$C$72,3,FALSE)</f>
        <v>-87.889011999999994</v>
      </c>
      <c r="O1441">
        <v>2</v>
      </c>
      <c r="P1441">
        <v>0</v>
      </c>
      <c r="Q1441">
        <v>0.3</v>
      </c>
      <c r="R1441">
        <v>0.3</v>
      </c>
      <c r="S1441">
        <v>12</v>
      </c>
      <c r="T1441">
        <f t="shared" si="206"/>
        <v>-1</v>
      </c>
      <c r="U1441" s="1">
        <v>42822</v>
      </c>
      <c r="V1441" s="3">
        <f t="shared" si="200"/>
        <v>42795</v>
      </c>
      <c r="W1441" s="4">
        <f t="shared" si="207"/>
        <v>42822</v>
      </c>
      <c r="X1441" s="1" t="str">
        <f t="shared" si="201"/>
        <v>Tuesday</v>
      </c>
      <c r="Y1441" s="2">
        <v>0.72835648148148147</v>
      </c>
      <c r="Z1441" s="2">
        <f t="shared" si="202"/>
        <v>0.70833333333333326</v>
      </c>
      <c r="AA1441">
        <f>1</f>
        <v>1</v>
      </c>
      <c r="AB1441" s="1">
        <v>42822</v>
      </c>
      <c r="AC1441" s="3">
        <f t="shared" si="203"/>
        <v>42795</v>
      </c>
      <c r="AD1441" s="4">
        <f t="shared" si="208"/>
        <v>42822</v>
      </c>
      <c r="AE1441" s="1" t="str">
        <f t="shared" si="204"/>
        <v>Tuesday</v>
      </c>
      <c r="AF1441" s="2">
        <v>0.72981481481481481</v>
      </c>
      <c r="AG1441" s="2">
        <f t="shared" si="205"/>
        <v>0.75</v>
      </c>
      <c r="AH1441" t="s">
        <v>27</v>
      </c>
    </row>
    <row r="1442" spans="1:34" x14ac:dyDescent="0.25">
      <c r="A1442">
        <v>1017964</v>
      </c>
      <c r="B1442" t="s">
        <v>20</v>
      </c>
      <c r="C1442" t="s">
        <v>28</v>
      </c>
      <c r="D1442" t="s">
        <v>22</v>
      </c>
      <c r="E1442">
        <v>53202</v>
      </c>
      <c r="F1442" t="s">
        <v>23</v>
      </c>
      <c r="G1442" t="s">
        <v>24</v>
      </c>
      <c r="H1442">
        <v>99</v>
      </c>
      <c r="I1442" t="s">
        <v>61</v>
      </c>
      <c r="J1442">
        <f>VLOOKUP(I1442,Key!$A$1:$C$72,2,FALSE)</f>
        <v>43.058619999999998</v>
      </c>
      <c r="K1442">
        <f>VLOOKUP(I1442,Key!$A$1:$C$72,3,FALSE)</f>
        <v>-87.885319999999993</v>
      </c>
      <c r="L1442" t="s">
        <v>43</v>
      </c>
      <c r="M1442">
        <f>VLOOKUP(L1442,Key!$A$1:$C$72,2,FALSE)</f>
        <v>43.03886</v>
      </c>
      <c r="N1442">
        <f>VLOOKUP(L1442,Key!$A$1:$C$72,3,FALSE)</f>
        <v>-87.902720000000002</v>
      </c>
      <c r="O1442">
        <v>11</v>
      </c>
      <c r="P1442">
        <v>0</v>
      </c>
      <c r="Q1442">
        <v>1.7</v>
      </c>
      <c r="R1442">
        <v>1.6</v>
      </c>
      <c r="S1442">
        <v>66</v>
      </c>
      <c r="T1442">
        <f t="shared" si="206"/>
        <v>-1</v>
      </c>
      <c r="U1442" s="1">
        <v>42823</v>
      </c>
      <c r="V1442" s="3">
        <f t="shared" si="200"/>
        <v>42795</v>
      </c>
      <c r="W1442" s="4">
        <f t="shared" si="207"/>
        <v>42823</v>
      </c>
      <c r="X1442" s="1" t="str">
        <f t="shared" si="201"/>
        <v>Wednesday</v>
      </c>
      <c r="Y1442" s="2">
        <v>0.33894675925925927</v>
      </c>
      <c r="Z1442" s="2">
        <f t="shared" si="202"/>
        <v>0.33333333333333331</v>
      </c>
      <c r="AA1442">
        <f>1</f>
        <v>1</v>
      </c>
      <c r="AB1442" s="1">
        <v>42823</v>
      </c>
      <c r="AC1442" s="3">
        <f t="shared" si="203"/>
        <v>42795</v>
      </c>
      <c r="AD1442" s="4">
        <f t="shared" si="208"/>
        <v>42823</v>
      </c>
      <c r="AE1442" s="1" t="str">
        <f t="shared" si="204"/>
        <v>Wednesday</v>
      </c>
      <c r="AF1442" s="2">
        <v>0.34721064814814812</v>
      </c>
      <c r="AG1442" s="2">
        <f t="shared" si="205"/>
        <v>0.33333333333333331</v>
      </c>
      <c r="AH1442" t="s">
        <v>27</v>
      </c>
    </row>
    <row r="1443" spans="1:34" x14ac:dyDescent="0.25">
      <c r="A1443">
        <v>1010620</v>
      </c>
      <c r="B1443" t="s">
        <v>20</v>
      </c>
      <c r="C1443" t="s">
        <v>28</v>
      </c>
      <c r="D1443" t="s">
        <v>22</v>
      </c>
      <c r="E1443">
        <v>53202</v>
      </c>
      <c r="F1443" t="s">
        <v>23</v>
      </c>
      <c r="G1443" t="s">
        <v>24</v>
      </c>
      <c r="H1443">
        <v>11078</v>
      </c>
      <c r="I1443" t="s">
        <v>67</v>
      </c>
      <c r="J1443">
        <f>VLOOKUP(I1443,Key!$A$1:$C$72,2,FALSE)</f>
        <v>43.074890000000003</v>
      </c>
      <c r="K1443">
        <f>VLOOKUP(I1443,Key!$A$1:$C$72,3,FALSE)</f>
        <v>-87.882810000000006</v>
      </c>
      <c r="L1443" t="s">
        <v>69</v>
      </c>
      <c r="M1443">
        <f>VLOOKUP(L1443,Key!$A$1:$C$72,2,FALSE)</f>
        <v>43.048200000000001</v>
      </c>
      <c r="N1443">
        <f>VLOOKUP(L1443,Key!$A$1:$C$72,3,FALSE)</f>
        <v>-87.900859999999994</v>
      </c>
      <c r="O1443">
        <v>14</v>
      </c>
      <c r="P1443">
        <v>0</v>
      </c>
      <c r="Q1443">
        <v>2.1</v>
      </c>
      <c r="R1443">
        <v>2</v>
      </c>
      <c r="S1443">
        <v>84</v>
      </c>
      <c r="T1443">
        <f t="shared" si="206"/>
        <v>-1</v>
      </c>
      <c r="U1443" s="1">
        <v>42823</v>
      </c>
      <c r="V1443" s="3">
        <f t="shared" si="200"/>
        <v>42795</v>
      </c>
      <c r="W1443" s="4">
        <f t="shared" si="207"/>
        <v>42823</v>
      </c>
      <c r="X1443" s="1" t="str">
        <f t="shared" si="201"/>
        <v>Wednesday</v>
      </c>
      <c r="Y1443" s="2">
        <v>0.68024305555555553</v>
      </c>
      <c r="Z1443" s="2">
        <f t="shared" si="202"/>
        <v>0.66666666666666663</v>
      </c>
      <c r="AA1443">
        <f>1</f>
        <v>1</v>
      </c>
      <c r="AB1443" s="1">
        <v>42823</v>
      </c>
      <c r="AC1443" s="3">
        <f t="shared" si="203"/>
        <v>42795</v>
      </c>
      <c r="AD1443" s="4">
        <f t="shared" si="208"/>
        <v>42823</v>
      </c>
      <c r="AE1443" s="1" t="str">
        <f t="shared" si="204"/>
        <v>Wednesday</v>
      </c>
      <c r="AF1443" s="2">
        <v>0.68984953703703711</v>
      </c>
      <c r="AG1443" s="2">
        <f t="shared" si="205"/>
        <v>0.70833333333333326</v>
      </c>
      <c r="AH1443" t="s">
        <v>27</v>
      </c>
    </row>
    <row r="1444" spans="1:34" x14ac:dyDescent="0.25">
      <c r="A1444">
        <v>1251108</v>
      </c>
      <c r="B1444" t="s">
        <v>20</v>
      </c>
      <c r="C1444" t="s">
        <v>108</v>
      </c>
      <c r="D1444" t="s">
        <v>22</v>
      </c>
      <c r="E1444">
        <v>54913</v>
      </c>
      <c r="F1444" t="s">
        <v>23</v>
      </c>
      <c r="G1444" t="s">
        <v>96</v>
      </c>
      <c r="H1444">
        <v>5542</v>
      </c>
      <c r="I1444" t="s">
        <v>81</v>
      </c>
      <c r="J1444">
        <f>VLOOKUP(I1444,Key!$A$1:$C$72,2,FALSE)</f>
        <v>43.06033</v>
      </c>
      <c r="K1444">
        <f>VLOOKUP(I1444,Key!$A$1:$C$72,3,FALSE)</f>
        <v>-87.89546</v>
      </c>
      <c r="L1444" t="s">
        <v>78</v>
      </c>
      <c r="M1444">
        <f>VLOOKUP(L1444,Key!$A$1:$C$72,2,FALSE)</f>
        <v>43.060250000000003</v>
      </c>
      <c r="N1444">
        <f>VLOOKUP(L1444,Key!$A$1:$C$72,3,FALSE)</f>
        <v>-87.892169999999993</v>
      </c>
      <c r="O1444">
        <v>1</v>
      </c>
      <c r="P1444">
        <v>0</v>
      </c>
      <c r="Q1444">
        <v>0.2</v>
      </c>
      <c r="R1444">
        <v>0.1</v>
      </c>
      <c r="S1444">
        <v>6</v>
      </c>
      <c r="T1444">
        <f t="shared" si="206"/>
        <v>-1</v>
      </c>
      <c r="U1444" s="1">
        <v>42823</v>
      </c>
      <c r="V1444" s="3">
        <f t="shared" si="200"/>
        <v>42795</v>
      </c>
      <c r="W1444" s="4">
        <f t="shared" si="207"/>
        <v>42823</v>
      </c>
      <c r="X1444" s="1" t="str">
        <f t="shared" si="201"/>
        <v>Wednesday</v>
      </c>
      <c r="Y1444" s="2">
        <v>0.68199074074074073</v>
      </c>
      <c r="Z1444" s="2">
        <f t="shared" si="202"/>
        <v>0.66666666666666663</v>
      </c>
      <c r="AA1444">
        <f>1</f>
        <v>1</v>
      </c>
      <c r="AB1444" s="1">
        <v>42823</v>
      </c>
      <c r="AC1444" s="3">
        <f t="shared" si="203"/>
        <v>42795</v>
      </c>
      <c r="AD1444" s="4">
        <f t="shared" si="208"/>
        <v>42823</v>
      </c>
      <c r="AE1444" s="1" t="str">
        <f t="shared" si="204"/>
        <v>Wednesday</v>
      </c>
      <c r="AF1444" s="2">
        <v>0.68285879629629631</v>
      </c>
      <c r="AG1444" s="2">
        <f t="shared" si="205"/>
        <v>0.66666666666666663</v>
      </c>
      <c r="AH1444" t="s">
        <v>27</v>
      </c>
    </row>
    <row r="1445" spans="1:34" x14ac:dyDescent="0.25">
      <c r="A1445">
        <v>1451574</v>
      </c>
      <c r="B1445" t="s">
        <v>20</v>
      </c>
      <c r="C1445" t="s">
        <v>28</v>
      </c>
      <c r="D1445" t="s">
        <v>22</v>
      </c>
      <c r="E1445">
        <v>53211</v>
      </c>
      <c r="F1445" t="s">
        <v>23</v>
      </c>
      <c r="G1445" t="s">
        <v>24</v>
      </c>
      <c r="H1445">
        <v>11047</v>
      </c>
      <c r="I1445" t="s">
        <v>67</v>
      </c>
      <c r="J1445">
        <f>VLOOKUP(I1445,Key!$A$1:$C$72,2,FALSE)</f>
        <v>43.074890000000003</v>
      </c>
      <c r="K1445">
        <f>VLOOKUP(I1445,Key!$A$1:$C$72,3,FALSE)</f>
        <v>-87.882810000000006</v>
      </c>
      <c r="L1445" t="s">
        <v>77</v>
      </c>
      <c r="M1445">
        <f>VLOOKUP(L1445,Key!$A$1:$C$72,2,FALSE)</f>
        <v>43.074655999999997</v>
      </c>
      <c r="N1445">
        <f>VLOOKUP(L1445,Key!$A$1:$C$72,3,FALSE)</f>
        <v>-87.889011999999994</v>
      </c>
      <c r="O1445">
        <v>4</v>
      </c>
      <c r="P1445">
        <v>0</v>
      </c>
      <c r="Q1445">
        <v>0.6</v>
      </c>
      <c r="R1445">
        <v>0.6</v>
      </c>
      <c r="S1445">
        <v>24</v>
      </c>
      <c r="T1445">
        <f t="shared" si="206"/>
        <v>-1</v>
      </c>
      <c r="U1445" s="1">
        <v>42823</v>
      </c>
      <c r="V1445" s="3">
        <f t="shared" si="200"/>
        <v>42795</v>
      </c>
      <c r="W1445" s="4">
        <f t="shared" si="207"/>
        <v>42823</v>
      </c>
      <c r="X1445" s="1" t="str">
        <f t="shared" si="201"/>
        <v>Wednesday</v>
      </c>
      <c r="Y1445" s="2">
        <v>0.70754629629629628</v>
      </c>
      <c r="Z1445" s="2">
        <f t="shared" si="202"/>
        <v>0.70833333333333326</v>
      </c>
      <c r="AA1445">
        <f>1</f>
        <v>1</v>
      </c>
      <c r="AB1445" s="1">
        <v>42823</v>
      </c>
      <c r="AC1445" s="3">
        <f t="shared" si="203"/>
        <v>42795</v>
      </c>
      <c r="AD1445" s="4">
        <f t="shared" si="208"/>
        <v>42823</v>
      </c>
      <c r="AE1445" s="1" t="str">
        <f t="shared" si="204"/>
        <v>Wednesday</v>
      </c>
      <c r="AF1445" s="2">
        <v>0.71008101851851846</v>
      </c>
      <c r="AG1445" s="2">
        <f t="shared" si="205"/>
        <v>0.70833333333333326</v>
      </c>
      <c r="AH1445" t="s">
        <v>27</v>
      </c>
    </row>
    <row r="1446" spans="1:34" x14ac:dyDescent="0.25">
      <c r="A1446">
        <v>946290</v>
      </c>
      <c r="B1446" t="s">
        <v>20</v>
      </c>
      <c r="C1446" t="s">
        <v>28</v>
      </c>
      <c r="D1446" t="s">
        <v>22</v>
      </c>
      <c r="E1446">
        <v>53208</v>
      </c>
      <c r="F1446" t="s">
        <v>23</v>
      </c>
      <c r="G1446" t="s">
        <v>24</v>
      </c>
      <c r="H1446">
        <v>11098</v>
      </c>
      <c r="I1446" t="s">
        <v>87</v>
      </c>
      <c r="J1446">
        <f>VLOOKUP(I1446,Key!$A$1:$C$72,2,FALSE)</f>
        <v>43.077359999999999</v>
      </c>
      <c r="K1446">
        <f>VLOOKUP(I1446,Key!$A$1:$C$72,3,FALSE)</f>
        <v>-87.880769999999998</v>
      </c>
      <c r="L1446" t="s">
        <v>67</v>
      </c>
      <c r="M1446">
        <f>VLOOKUP(L1446,Key!$A$1:$C$72,2,FALSE)</f>
        <v>43.074890000000003</v>
      </c>
      <c r="N1446">
        <f>VLOOKUP(L1446,Key!$A$1:$C$72,3,FALSE)</f>
        <v>-87.882810000000006</v>
      </c>
      <c r="O1446">
        <v>3</v>
      </c>
      <c r="P1446">
        <v>0</v>
      </c>
      <c r="Q1446">
        <v>0.5</v>
      </c>
      <c r="R1446">
        <v>0.4</v>
      </c>
      <c r="S1446">
        <v>18</v>
      </c>
      <c r="T1446">
        <f t="shared" si="206"/>
        <v>-1</v>
      </c>
      <c r="U1446" s="1">
        <v>42823</v>
      </c>
      <c r="V1446" s="3">
        <f t="shared" si="200"/>
        <v>42795</v>
      </c>
      <c r="W1446" s="4">
        <f t="shared" si="207"/>
        <v>42823</v>
      </c>
      <c r="X1446" s="1" t="str">
        <f t="shared" si="201"/>
        <v>Wednesday</v>
      </c>
      <c r="Y1446" s="2">
        <v>0.7540162037037037</v>
      </c>
      <c r="Z1446" s="2">
        <f t="shared" si="202"/>
        <v>0.75</v>
      </c>
      <c r="AA1446">
        <f>1</f>
        <v>1</v>
      </c>
      <c r="AB1446" s="1">
        <v>42823</v>
      </c>
      <c r="AC1446" s="3">
        <f t="shared" si="203"/>
        <v>42795</v>
      </c>
      <c r="AD1446" s="4">
        <f t="shared" si="208"/>
        <v>42823</v>
      </c>
      <c r="AE1446" s="1" t="str">
        <f t="shared" si="204"/>
        <v>Wednesday</v>
      </c>
      <c r="AF1446" s="2">
        <v>0.7557060185185186</v>
      </c>
      <c r="AG1446" s="2">
        <f t="shared" si="205"/>
        <v>0.75</v>
      </c>
      <c r="AH1446" t="s">
        <v>27</v>
      </c>
    </row>
    <row r="1447" spans="1:34" x14ac:dyDescent="0.25">
      <c r="A1447">
        <v>1248283</v>
      </c>
      <c r="B1447" t="s">
        <v>20</v>
      </c>
      <c r="C1447" t="s">
        <v>28</v>
      </c>
      <c r="D1447" t="s">
        <v>22</v>
      </c>
      <c r="E1447">
        <v>53217</v>
      </c>
      <c r="F1447" t="s">
        <v>23</v>
      </c>
      <c r="G1447" t="s">
        <v>96</v>
      </c>
      <c r="H1447">
        <v>11116</v>
      </c>
      <c r="I1447" t="s">
        <v>63</v>
      </c>
      <c r="J1447">
        <f>VLOOKUP(I1447,Key!$A$1:$C$72,2,FALSE)</f>
        <v>43.078530000000001</v>
      </c>
      <c r="K1447">
        <f>VLOOKUP(I1447,Key!$A$1:$C$72,3,FALSE)</f>
        <v>-87.882620000000003</v>
      </c>
      <c r="L1447" t="s">
        <v>62</v>
      </c>
      <c r="M1447">
        <f>VLOOKUP(L1447,Key!$A$1:$C$72,2,FALSE)</f>
        <v>43.058010000000003</v>
      </c>
      <c r="N1447">
        <f>VLOOKUP(L1447,Key!$A$1:$C$72,3,FALSE)</f>
        <v>-87.877300000000005</v>
      </c>
      <c r="O1447">
        <v>21</v>
      </c>
      <c r="P1447">
        <v>0</v>
      </c>
      <c r="Q1447">
        <v>3.2</v>
      </c>
      <c r="R1447">
        <v>3</v>
      </c>
      <c r="S1447">
        <v>126</v>
      </c>
      <c r="T1447">
        <f t="shared" si="206"/>
        <v>-1</v>
      </c>
      <c r="U1447" s="1">
        <v>42823</v>
      </c>
      <c r="V1447" s="3">
        <f t="shared" si="200"/>
        <v>42795</v>
      </c>
      <c r="W1447" s="4">
        <f t="shared" si="207"/>
        <v>42823</v>
      </c>
      <c r="X1447" s="1" t="str">
        <f t="shared" si="201"/>
        <v>Wednesday</v>
      </c>
      <c r="Y1447" s="2">
        <v>0.87416666666666665</v>
      </c>
      <c r="Z1447" s="2">
        <f t="shared" si="202"/>
        <v>0.875</v>
      </c>
      <c r="AA1447">
        <f>1</f>
        <v>1</v>
      </c>
      <c r="AB1447" s="1">
        <v>42823</v>
      </c>
      <c r="AC1447" s="3">
        <f t="shared" si="203"/>
        <v>42795</v>
      </c>
      <c r="AD1447" s="4">
        <f t="shared" si="208"/>
        <v>42823</v>
      </c>
      <c r="AE1447" s="1" t="str">
        <f t="shared" si="204"/>
        <v>Wednesday</v>
      </c>
      <c r="AF1447" s="2">
        <v>0.88868055555555558</v>
      </c>
      <c r="AG1447" s="2">
        <f t="shared" si="205"/>
        <v>0.875</v>
      </c>
      <c r="AH1447" t="s">
        <v>27</v>
      </c>
    </row>
    <row r="1448" spans="1:34" x14ac:dyDescent="0.25">
      <c r="A1448">
        <v>1400126</v>
      </c>
      <c r="B1448" t="s">
        <v>20</v>
      </c>
      <c r="C1448" t="s">
        <v>28</v>
      </c>
      <c r="D1448" t="s">
        <v>22</v>
      </c>
      <c r="E1448">
        <v>53211</v>
      </c>
      <c r="F1448" t="s">
        <v>23</v>
      </c>
      <c r="G1448" t="s">
        <v>24</v>
      </c>
      <c r="H1448">
        <v>242</v>
      </c>
      <c r="I1448" t="s">
        <v>81</v>
      </c>
      <c r="J1448">
        <f>VLOOKUP(I1448,Key!$A$1:$C$72,2,FALSE)</f>
        <v>43.06033</v>
      </c>
      <c r="K1448">
        <f>VLOOKUP(I1448,Key!$A$1:$C$72,3,FALSE)</f>
        <v>-87.89546</v>
      </c>
      <c r="L1448" t="s">
        <v>60</v>
      </c>
      <c r="M1448">
        <f>VLOOKUP(L1448,Key!$A$1:$C$72,2,FALSE)</f>
        <v>43.066893999999998</v>
      </c>
      <c r="N1448">
        <f>VLOOKUP(L1448,Key!$A$1:$C$72,3,FALSE)</f>
        <v>-87.877936000000005</v>
      </c>
      <c r="O1448">
        <v>13</v>
      </c>
      <c r="P1448">
        <v>0</v>
      </c>
      <c r="Q1448">
        <v>2</v>
      </c>
      <c r="R1448">
        <v>1.9</v>
      </c>
      <c r="S1448">
        <v>78</v>
      </c>
      <c r="T1448">
        <f t="shared" si="206"/>
        <v>-1</v>
      </c>
      <c r="U1448" s="1">
        <v>42823</v>
      </c>
      <c r="V1448" s="3">
        <f t="shared" si="200"/>
        <v>42795</v>
      </c>
      <c r="W1448" s="4">
        <f t="shared" si="207"/>
        <v>42823</v>
      </c>
      <c r="X1448" s="1" t="str">
        <f t="shared" si="201"/>
        <v>Wednesday</v>
      </c>
      <c r="Y1448" s="2">
        <v>0.93153935185185188</v>
      </c>
      <c r="Z1448" s="2">
        <f t="shared" si="202"/>
        <v>0.91666666666666663</v>
      </c>
      <c r="AA1448">
        <f>1</f>
        <v>1</v>
      </c>
      <c r="AB1448" s="1">
        <v>42823</v>
      </c>
      <c r="AC1448" s="3">
        <f t="shared" si="203"/>
        <v>42795</v>
      </c>
      <c r="AD1448" s="4">
        <f t="shared" si="208"/>
        <v>42823</v>
      </c>
      <c r="AE1448" s="1" t="str">
        <f t="shared" si="204"/>
        <v>Wednesday</v>
      </c>
      <c r="AF1448" s="2">
        <v>0.94046296296296295</v>
      </c>
      <c r="AG1448" s="2">
        <f t="shared" si="205"/>
        <v>0.95833333333333326</v>
      </c>
      <c r="AH1448" t="s">
        <v>27</v>
      </c>
    </row>
    <row r="1449" spans="1:34" x14ac:dyDescent="0.25">
      <c r="A1449">
        <v>1357250</v>
      </c>
      <c r="B1449" t="s">
        <v>20</v>
      </c>
      <c r="C1449" t="s">
        <v>28</v>
      </c>
      <c r="D1449" t="s">
        <v>22</v>
      </c>
      <c r="E1449">
        <v>53202</v>
      </c>
      <c r="F1449" t="s">
        <v>23</v>
      </c>
      <c r="G1449" t="s">
        <v>24</v>
      </c>
      <c r="H1449">
        <v>247</v>
      </c>
      <c r="I1449" t="s">
        <v>69</v>
      </c>
      <c r="J1449">
        <f>VLOOKUP(I1449,Key!$A$1:$C$72,2,FALSE)</f>
        <v>43.048200000000001</v>
      </c>
      <c r="K1449">
        <f>VLOOKUP(I1449,Key!$A$1:$C$72,3,FALSE)</f>
        <v>-87.900859999999994</v>
      </c>
      <c r="L1449" t="s">
        <v>43</v>
      </c>
      <c r="M1449">
        <f>VLOOKUP(L1449,Key!$A$1:$C$72,2,FALSE)</f>
        <v>43.03886</v>
      </c>
      <c r="N1449">
        <f>VLOOKUP(L1449,Key!$A$1:$C$72,3,FALSE)</f>
        <v>-87.902720000000002</v>
      </c>
      <c r="O1449">
        <v>5</v>
      </c>
      <c r="P1449">
        <v>0</v>
      </c>
      <c r="Q1449">
        <v>0.8</v>
      </c>
      <c r="R1449">
        <v>0.7</v>
      </c>
      <c r="S1449">
        <v>30</v>
      </c>
      <c r="T1449">
        <f t="shared" si="206"/>
        <v>-1</v>
      </c>
      <c r="U1449" s="1">
        <v>42824</v>
      </c>
      <c r="V1449" s="3">
        <f t="shared" si="200"/>
        <v>42795</v>
      </c>
      <c r="W1449" s="4">
        <f t="shared" si="207"/>
        <v>42824</v>
      </c>
      <c r="X1449" s="1" t="str">
        <f t="shared" si="201"/>
        <v>Thursday</v>
      </c>
      <c r="Y1449" s="2">
        <v>0.27732638888888889</v>
      </c>
      <c r="Z1449" s="2">
        <f t="shared" si="202"/>
        <v>0.29166666666666663</v>
      </c>
      <c r="AA1449">
        <f>1</f>
        <v>1</v>
      </c>
      <c r="AB1449" s="1">
        <v>42824</v>
      </c>
      <c r="AC1449" s="3">
        <f t="shared" si="203"/>
        <v>42795</v>
      </c>
      <c r="AD1449" s="4">
        <f t="shared" si="208"/>
        <v>42824</v>
      </c>
      <c r="AE1449" s="1" t="str">
        <f t="shared" si="204"/>
        <v>Thursday</v>
      </c>
      <c r="AF1449" s="2">
        <v>0.28078703703703706</v>
      </c>
      <c r="AG1449" s="2">
        <f t="shared" si="205"/>
        <v>0.29166666666666663</v>
      </c>
      <c r="AH1449" t="s">
        <v>27</v>
      </c>
    </row>
    <row r="1450" spans="1:34" x14ac:dyDescent="0.25">
      <c r="A1450">
        <v>1477939</v>
      </c>
      <c r="B1450" t="s">
        <v>20</v>
      </c>
      <c r="C1450" t="s">
        <v>126</v>
      </c>
      <c r="D1450" t="s">
        <v>22</v>
      </c>
      <c r="E1450">
        <v>53010</v>
      </c>
      <c r="F1450" t="s">
        <v>23</v>
      </c>
      <c r="G1450" t="s">
        <v>24</v>
      </c>
      <c r="H1450">
        <v>5442</v>
      </c>
      <c r="I1450" t="s">
        <v>60</v>
      </c>
      <c r="J1450">
        <f>VLOOKUP(I1450,Key!$A$1:$C$72,2,FALSE)</f>
        <v>43.066893999999998</v>
      </c>
      <c r="K1450">
        <f>VLOOKUP(I1450,Key!$A$1:$C$72,3,FALSE)</f>
        <v>-87.877936000000005</v>
      </c>
      <c r="L1450" t="s">
        <v>60</v>
      </c>
      <c r="M1450">
        <f>VLOOKUP(L1450,Key!$A$1:$C$72,2,FALSE)</f>
        <v>43.066893999999998</v>
      </c>
      <c r="N1450">
        <f>VLOOKUP(L1450,Key!$A$1:$C$72,3,FALSE)</f>
        <v>-87.877936000000005</v>
      </c>
      <c r="O1450">
        <v>22</v>
      </c>
      <c r="P1450">
        <v>0</v>
      </c>
      <c r="Q1450">
        <v>3.3</v>
      </c>
      <c r="R1450">
        <v>3.1</v>
      </c>
      <c r="S1450">
        <v>132</v>
      </c>
      <c r="T1450">
        <f t="shared" si="206"/>
        <v>-1</v>
      </c>
      <c r="U1450" s="1">
        <v>42824</v>
      </c>
      <c r="V1450" s="3">
        <f t="shared" si="200"/>
        <v>42795</v>
      </c>
      <c r="W1450" s="4">
        <f t="shared" si="207"/>
        <v>42824</v>
      </c>
      <c r="X1450" s="1" t="str">
        <f t="shared" si="201"/>
        <v>Thursday</v>
      </c>
      <c r="Y1450" s="2">
        <v>0.82550925925925922</v>
      </c>
      <c r="Z1450" s="2">
        <f t="shared" si="202"/>
        <v>0.83333333333333326</v>
      </c>
      <c r="AA1450">
        <f>1</f>
        <v>1</v>
      </c>
      <c r="AB1450" s="1">
        <v>42824</v>
      </c>
      <c r="AC1450" s="3">
        <f t="shared" si="203"/>
        <v>42795</v>
      </c>
      <c r="AD1450" s="4">
        <f t="shared" si="208"/>
        <v>42824</v>
      </c>
      <c r="AE1450" s="1" t="str">
        <f t="shared" si="204"/>
        <v>Thursday</v>
      </c>
      <c r="AF1450" s="2">
        <v>0.84049768518518519</v>
      </c>
      <c r="AG1450" s="2">
        <f t="shared" si="205"/>
        <v>0.83333333333333326</v>
      </c>
      <c r="AH1450" t="s">
        <v>35</v>
      </c>
    </row>
    <row r="1451" spans="1:34" x14ac:dyDescent="0.25">
      <c r="A1451">
        <v>1433213</v>
      </c>
      <c r="B1451" t="s">
        <v>20</v>
      </c>
      <c r="C1451" t="s">
        <v>28</v>
      </c>
      <c r="D1451" t="s">
        <v>22</v>
      </c>
      <c r="E1451">
        <v>53233</v>
      </c>
      <c r="F1451" t="s">
        <v>23</v>
      </c>
      <c r="G1451" t="s">
        <v>24</v>
      </c>
      <c r="H1451">
        <v>5</v>
      </c>
      <c r="I1451" t="s">
        <v>70</v>
      </c>
      <c r="J1451">
        <f>VLOOKUP(I1451,Key!$A$1:$C$72,2,FALSE)</f>
        <v>43.053040000000003</v>
      </c>
      <c r="K1451">
        <f>VLOOKUP(I1451,Key!$A$1:$C$72,3,FALSE)</f>
        <v>-87.897660000000002</v>
      </c>
      <c r="L1451" t="s">
        <v>85</v>
      </c>
      <c r="M1451">
        <f>VLOOKUP(L1451,Key!$A$1:$C$72,2,FALSE)</f>
        <v>43.041646999999998</v>
      </c>
      <c r="N1451">
        <f>VLOOKUP(L1451,Key!$A$1:$C$72,3,FALSE)</f>
        <v>-87.927257999999995</v>
      </c>
      <c r="O1451">
        <v>13</v>
      </c>
      <c r="P1451">
        <v>0</v>
      </c>
      <c r="Q1451">
        <v>2</v>
      </c>
      <c r="R1451">
        <v>1.9</v>
      </c>
      <c r="S1451">
        <v>78</v>
      </c>
      <c r="T1451">
        <f t="shared" si="206"/>
        <v>-1</v>
      </c>
      <c r="U1451" s="1">
        <v>42825</v>
      </c>
      <c r="V1451" s="3">
        <f t="shared" si="200"/>
        <v>42795</v>
      </c>
      <c r="W1451" s="4">
        <f t="shared" si="207"/>
        <v>42825</v>
      </c>
      <c r="X1451" s="1" t="str">
        <f t="shared" si="201"/>
        <v>Friday</v>
      </c>
      <c r="Y1451" s="2">
        <v>0.56002314814814813</v>
      </c>
      <c r="Z1451" s="2">
        <f t="shared" si="202"/>
        <v>0.54166666666666663</v>
      </c>
      <c r="AA1451">
        <f>1</f>
        <v>1</v>
      </c>
      <c r="AB1451" s="1">
        <v>42825</v>
      </c>
      <c r="AC1451" s="3">
        <f t="shared" si="203"/>
        <v>42795</v>
      </c>
      <c r="AD1451" s="4">
        <f t="shared" si="208"/>
        <v>42825</v>
      </c>
      <c r="AE1451" s="1" t="str">
        <f t="shared" si="204"/>
        <v>Friday</v>
      </c>
      <c r="AF1451" s="2">
        <v>0.56938657407407411</v>
      </c>
      <c r="AG1451" s="2">
        <f t="shared" si="205"/>
        <v>0.58333333333333326</v>
      </c>
      <c r="AH1451" t="s">
        <v>27</v>
      </c>
    </row>
    <row r="1452" spans="1:34" x14ac:dyDescent="0.25">
      <c r="A1452">
        <v>1400126</v>
      </c>
      <c r="B1452" t="s">
        <v>20</v>
      </c>
      <c r="C1452" t="s">
        <v>28</v>
      </c>
      <c r="D1452" t="s">
        <v>22</v>
      </c>
      <c r="E1452">
        <v>53211</v>
      </c>
      <c r="F1452" t="s">
        <v>23</v>
      </c>
      <c r="G1452" t="s">
        <v>24</v>
      </c>
      <c r="H1452">
        <v>100</v>
      </c>
      <c r="I1452" t="s">
        <v>60</v>
      </c>
      <c r="J1452">
        <f>VLOOKUP(I1452,Key!$A$1:$C$72,2,FALSE)</f>
        <v>43.066893999999998</v>
      </c>
      <c r="K1452">
        <f>VLOOKUP(I1452,Key!$A$1:$C$72,3,FALSE)</f>
        <v>-87.877936000000005</v>
      </c>
      <c r="L1452" t="s">
        <v>81</v>
      </c>
      <c r="M1452">
        <f>VLOOKUP(L1452,Key!$A$1:$C$72,2,FALSE)</f>
        <v>43.06033</v>
      </c>
      <c r="N1452">
        <f>VLOOKUP(L1452,Key!$A$1:$C$72,3,FALSE)</f>
        <v>-87.89546</v>
      </c>
      <c r="O1452">
        <v>8</v>
      </c>
      <c r="P1452">
        <v>0</v>
      </c>
      <c r="Q1452">
        <v>1.2</v>
      </c>
      <c r="R1452">
        <v>1.1000000000000001</v>
      </c>
      <c r="S1452">
        <v>48</v>
      </c>
      <c r="T1452">
        <f t="shared" si="206"/>
        <v>-1</v>
      </c>
      <c r="U1452" s="1">
        <v>42825</v>
      </c>
      <c r="V1452" s="3">
        <f t="shared" si="200"/>
        <v>42795</v>
      </c>
      <c r="W1452" s="4">
        <f t="shared" si="207"/>
        <v>42825</v>
      </c>
      <c r="X1452" s="1" t="str">
        <f t="shared" si="201"/>
        <v>Friday</v>
      </c>
      <c r="Y1452" s="2">
        <v>0.65901620370370373</v>
      </c>
      <c r="Z1452" s="2">
        <f t="shared" si="202"/>
        <v>0.66666666666666663</v>
      </c>
      <c r="AA1452">
        <f>1</f>
        <v>1</v>
      </c>
      <c r="AB1452" s="1">
        <v>42825</v>
      </c>
      <c r="AC1452" s="3">
        <f t="shared" si="203"/>
        <v>42795</v>
      </c>
      <c r="AD1452" s="4">
        <f t="shared" si="208"/>
        <v>42825</v>
      </c>
      <c r="AE1452" s="1" t="str">
        <f t="shared" si="204"/>
        <v>Friday</v>
      </c>
      <c r="AF1452" s="2">
        <v>0.66427083333333337</v>
      </c>
      <c r="AG1452" s="2">
        <f t="shared" si="205"/>
        <v>0.66666666666666663</v>
      </c>
      <c r="AH1452" t="s">
        <v>27</v>
      </c>
    </row>
    <row r="1453" spans="1:34" x14ac:dyDescent="0.25">
      <c r="A1453">
        <v>946290</v>
      </c>
      <c r="B1453" t="s">
        <v>20</v>
      </c>
      <c r="C1453" t="s">
        <v>28</v>
      </c>
      <c r="D1453" t="s">
        <v>22</v>
      </c>
      <c r="E1453">
        <v>53208</v>
      </c>
      <c r="F1453" t="s">
        <v>23</v>
      </c>
      <c r="G1453" t="s">
        <v>24</v>
      </c>
      <c r="H1453">
        <v>16</v>
      </c>
      <c r="I1453" t="s">
        <v>87</v>
      </c>
      <c r="J1453">
        <f>VLOOKUP(I1453,Key!$A$1:$C$72,2,FALSE)</f>
        <v>43.077359999999999</v>
      </c>
      <c r="K1453">
        <f>VLOOKUP(I1453,Key!$A$1:$C$72,3,FALSE)</f>
        <v>-87.880769999999998</v>
      </c>
      <c r="L1453" t="s">
        <v>67</v>
      </c>
      <c r="M1453">
        <f>VLOOKUP(L1453,Key!$A$1:$C$72,2,FALSE)</f>
        <v>43.074890000000003</v>
      </c>
      <c r="N1453">
        <f>VLOOKUP(L1453,Key!$A$1:$C$72,3,FALSE)</f>
        <v>-87.882810000000006</v>
      </c>
      <c r="O1453">
        <v>3</v>
      </c>
      <c r="P1453">
        <v>0</v>
      </c>
      <c r="Q1453">
        <v>0.5</v>
      </c>
      <c r="R1453">
        <v>0.4</v>
      </c>
      <c r="S1453">
        <v>18</v>
      </c>
      <c r="T1453">
        <f t="shared" si="206"/>
        <v>-1</v>
      </c>
      <c r="U1453" s="1">
        <v>42825</v>
      </c>
      <c r="V1453" s="3">
        <f t="shared" si="200"/>
        <v>42795</v>
      </c>
      <c r="W1453" s="4">
        <f t="shared" si="207"/>
        <v>42825</v>
      </c>
      <c r="X1453" s="1" t="str">
        <f t="shared" si="201"/>
        <v>Friday</v>
      </c>
      <c r="Y1453" s="2">
        <v>0.73148148148148151</v>
      </c>
      <c r="Z1453" s="2">
        <f t="shared" si="202"/>
        <v>0.75</v>
      </c>
      <c r="AA1453">
        <f>1</f>
        <v>1</v>
      </c>
      <c r="AB1453" s="1">
        <v>42825</v>
      </c>
      <c r="AC1453" s="3">
        <f t="shared" si="203"/>
        <v>42795</v>
      </c>
      <c r="AD1453" s="4">
        <f t="shared" si="208"/>
        <v>42825</v>
      </c>
      <c r="AE1453" s="1" t="str">
        <f t="shared" si="204"/>
        <v>Friday</v>
      </c>
      <c r="AF1453" s="2">
        <v>0.73350694444444453</v>
      </c>
      <c r="AG1453" s="2">
        <f t="shared" si="205"/>
        <v>0.75</v>
      </c>
      <c r="AH1453" t="s">
        <v>27</v>
      </c>
    </row>
    <row r="1454" spans="1:34" x14ac:dyDescent="0.25">
      <c r="A1454">
        <v>1425087</v>
      </c>
      <c r="B1454" t="s">
        <v>20</v>
      </c>
      <c r="C1454" t="s">
        <v>95</v>
      </c>
      <c r="D1454" t="s">
        <v>22</v>
      </c>
      <c r="E1454">
        <v>53212</v>
      </c>
      <c r="F1454" t="s">
        <v>23</v>
      </c>
      <c r="G1454" t="s">
        <v>24</v>
      </c>
      <c r="H1454">
        <v>5530</v>
      </c>
      <c r="I1454" t="s">
        <v>39</v>
      </c>
      <c r="J1454">
        <f>VLOOKUP(I1454,Key!$A$1:$C$72,2,FALSE)</f>
        <v>43.03913</v>
      </c>
      <c r="K1454">
        <f>VLOOKUP(I1454,Key!$A$1:$C$72,3,FALSE)</f>
        <v>-87.916150000000002</v>
      </c>
      <c r="L1454" t="s">
        <v>81</v>
      </c>
      <c r="M1454">
        <f>VLOOKUP(L1454,Key!$A$1:$C$72,2,FALSE)</f>
        <v>43.06033</v>
      </c>
      <c r="N1454">
        <f>VLOOKUP(L1454,Key!$A$1:$C$72,3,FALSE)</f>
        <v>-87.89546</v>
      </c>
      <c r="O1454">
        <v>12</v>
      </c>
      <c r="P1454">
        <v>0</v>
      </c>
      <c r="Q1454">
        <v>1.8</v>
      </c>
      <c r="R1454">
        <v>1.7</v>
      </c>
      <c r="S1454">
        <v>72</v>
      </c>
      <c r="T1454">
        <f t="shared" si="206"/>
        <v>-1</v>
      </c>
      <c r="U1454" s="1">
        <v>42825</v>
      </c>
      <c r="V1454" s="3">
        <f t="shared" si="200"/>
        <v>42795</v>
      </c>
      <c r="W1454" s="4">
        <f t="shared" si="207"/>
        <v>42825</v>
      </c>
      <c r="X1454" s="1" t="str">
        <f t="shared" si="201"/>
        <v>Friday</v>
      </c>
      <c r="Y1454" s="2">
        <v>0.86888888888888882</v>
      </c>
      <c r="Z1454" s="2">
        <f t="shared" si="202"/>
        <v>0.875</v>
      </c>
      <c r="AA1454">
        <f>1</f>
        <v>1</v>
      </c>
      <c r="AB1454" s="1">
        <v>42825</v>
      </c>
      <c r="AC1454" s="3">
        <f t="shared" si="203"/>
        <v>42795</v>
      </c>
      <c r="AD1454" s="4">
        <f t="shared" si="208"/>
        <v>42825</v>
      </c>
      <c r="AE1454" s="1" t="str">
        <f t="shared" si="204"/>
        <v>Friday</v>
      </c>
      <c r="AF1454" s="2">
        <v>0.87708333333333333</v>
      </c>
      <c r="AG1454" s="2">
        <f t="shared" si="205"/>
        <v>0.875</v>
      </c>
      <c r="AH1454" t="s">
        <v>27</v>
      </c>
    </row>
    <row r="1455" spans="1:34" x14ac:dyDescent="0.25">
      <c r="A1455">
        <v>1142876</v>
      </c>
      <c r="B1455" t="s">
        <v>20</v>
      </c>
      <c r="C1455" t="s">
        <v>28</v>
      </c>
      <c r="D1455" t="s">
        <v>22</v>
      </c>
      <c r="E1455">
        <v>53204</v>
      </c>
      <c r="F1455" t="s">
        <v>23</v>
      </c>
      <c r="G1455" t="s">
        <v>24</v>
      </c>
      <c r="H1455">
        <v>11104</v>
      </c>
      <c r="I1455" t="s">
        <v>39</v>
      </c>
      <c r="J1455">
        <f>VLOOKUP(I1455,Key!$A$1:$C$72,2,FALSE)</f>
        <v>43.03913</v>
      </c>
      <c r="K1455">
        <f>VLOOKUP(I1455,Key!$A$1:$C$72,3,FALSE)</f>
        <v>-87.916150000000002</v>
      </c>
      <c r="L1455" t="s">
        <v>82</v>
      </c>
      <c r="M1455">
        <f>VLOOKUP(L1455,Key!$A$1:$C$72,2,FALSE)</f>
        <v>43.026229999999998</v>
      </c>
      <c r="N1455">
        <f>VLOOKUP(L1455,Key!$A$1:$C$72,3,FALSE)</f>
        <v>-87.912809999999993</v>
      </c>
      <c r="O1455">
        <v>7</v>
      </c>
      <c r="P1455">
        <v>0</v>
      </c>
      <c r="Q1455">
        <v>1.1000000000000001</v>
      </c>
      <c r="R1455">
        <v>1</v>
      </c>
      <c r="S1455">
        <v>42</v>
      </c>
      <c r="T1455">
        <f t="shared" si="206"/>
        <v>-1</v>
      </c>
      <c r="U1455" s="1">
        <v>42825</v>
      </c>
      <c r="V1455" s="3">
        <f t="shared" si="200"/>
        <v>42795</v>
      </c>
      <c r="W1455" s="4">
        <f t="shared" si="207"/>
        <v>42825</v>
      </c>
      <c r="X1455" s="1" t="str">
        <f t="shared" si="201"/>
        <v>Friday</v>
      </c>
      <c r="Y1455" s="2">
        <v>0.91609953703703706</v>
      </c>
      <c r="Z1455" s="2">
        <f t="shared" si="202"/>
        <v>0.91666666666666663</v>
      </c>
      <c r="AA1455">
        <f>1</f>
        <v>1</v>
      </c>
      <c r="AB1455" s="1">
        <v>42825</v>
      </c>
      <c r="AC1455" s="3">
        <f t="shared" si="203"/>
        <v>42795</v>
      </c>
      <c r="AD1455" s="4">
        <f t="shared" si="208"/>
        <v>42825</v>
      </c>
      <c r="AE1455" s="1" t="str">
        <f t="shared" si="204"/>
        <v>Friday</v>
      </c>
      <c r="AF1455" s="2">
        <v>0.92101851851851846</v>
      </c>
      <c r="AG1455" s="2">
        <f t="shared" si="205"/>
        <v>0.91666666666666663</v>
      </c>
      <c r="AH1455" t="s">
        <v>27</v>
      </c>
    </row>
    <row r="1456" spans="1:34" x14ac:dyDescent="0.25">
      <c r="A1456">
        <v>1482626</v>
      </c>
      <c r="B1456" t="s">
        <v>20</v>
      </c>
      <c r="C1456" t="s">
        <v>28</v>
      </c>
      <c r="D1456" t="s">
        <v>22</v>
      </c>
      <c r="E1456">
        <v>53207</v>
      </c>
      <c r="F1456" t="s">
        <v>23</v>
      </c>
      <c r="G1456" t="s">
        <v>24</v>
      </c>
      <c r="H1456">
        <v>76</v>
      </c>
      <c r="I1456" t="s">
        <v>38</v>
      </c>
      <c r="J1456">
        <f>VLOOKUP(I1456,Key!$A$1:$C$72,2,FALSE)</f>
        <v>43.004728999999998</v>
      </c>
      <c r="K1456">
        <f>VLOOKUP(I1456,Key!$A$1:$C$72,3,FALSE)</f>
        <v>-87.905463999999995</v>
      </c>
      <c r="L1456" t="s">
        <v>29</v>
      </c>
      <c r="M1456">
        <f>VLOOKUP(L1456,Key!$A$1:$C$72,2,FALSE)</f>
        <v>43.042490000000001</v>
      </c>
      <c r="N1456">
        <f>VLOOKUP(L1456,Key!$A$1:$C$72,3,FALSE)</f>
        <v>-87.909959999999998</v>
      </c>
      <c r="O1456">
        <v>33</v>
      </c>
      <c r="P1456">
        <v>0</v>
      </c>
      <c r="Q1456">
        <v>5</v>
      </c>
      <c r="R1456">
        <v>4.7</v>
      </c>
      <c r="S1456">
        <v>198</v>
      </c>
      <c r="T1456">
        <f t="shared" si="206"/>
        <v>-1</v>
      </c>
      <c r="U1456" s="1">
        <v>42800</v>
      </c>
      <c r="V1456" s="3">
        <f t="shared" si="200"/>
        <v>42795</v>
      </c>
      <c r="W1456" s="4">
        <f t="shared" si="207"/>
        <v>42800</v>
      </c>
      <c r="X1456" s="1" t="str">
        <f t="shared" si="201"/>
        <v>Monday</v>
      </c>
      <c r="Y1456" s="2">
        <v>0.84722222222222221</v>
      </c>
      <c r="Z1456" s="2">
        <f t="shared" si="202"/>
        <v>0.83333333333333326</v>
      </c>
      <c r="AA1456">
        <f>1</f>
        <v>1</v>
      </c>
      <c r="AB1456" s="1">
        <v>42800</v>
      </c>
      <c r="AC1456" s="3">
        <f t="shared" si="203"/>
        <v>42795</v>
      </c>
      <c r="AD1456" s="4">
        <f t="shared" si="208"/>
        <v>42800</v>
      </c>
      <c r="AE1456" s="1" t="str">
        <f t="shared" si="204"/>
        <v>Monday</v>
      </c>
      <c r="AF1456" s="2">
        <v>0.87028935185185186</v>
      </c>
      <c r="AG1456" s="2">
        <f t="shared" si="205"/>
        <v>0.875</v>
      </c>
      <c r="AH1456" t="s">
        <v>27</v>
      </c>
    </row>
    <row r="1457" spans="1:34" x14ac:dyDescent="0.25">
      <c r="A1457">
        <v>1010620</v>
      </c>
      <c r="B1457" t="s">
        <v>20</v>
      </c>
      <c r="C1457" t="s">
        <v>28</v>
      </c>
      <c r="D1457" t="s">
        <v>22</v>
      </c>
      <c r="E1457">
        <v>53202</v>
      </c>
      <c r="F1457" t="s">
        <v>23</v>
      </c>
      <c r="G1457" t="s">
        <v>24</v>
      </c>
      <c r="H1457">
        <v>5506</v>
      </c>
      <c r="I1457" t="s">
        <v>69</v>
      </c>
      <c r="J1457">
        <f>VLOOKUP(I1457,Key!$A$1:$C$72,2,FALSE)</f>
        <v>43.048200000000001</v>
      </c>
      <c r="K1457">
        <f>VLOOKUP(I1457,Key!$A$1:$C$72,3,FALSE)</f>
        <v>-87.900859999999994</v>
      </c>
      <c r="L1457" t="s">
        <v>77</v>
      </c>
      <c r="M1457">
        <f>VLOOKUP(L1457,Key!$A$1:$C$72,2,FALSE)</f>
        <v>43.074655999999997</v>
      </c>
      <c r="N1457">
        <f>VLOOKUP(L1457,Key!$A$1:$C$72,3,FALSE)</f>
        <v>-87.889011999999994</v>
      </c>
      <c r="O1457">
        <v>18</v>
      </c>
      <c r="P1457">
        <v>0</v>
      </c>
      <c r="Q1457">
        <v>2.7</v>
      </c>
      <c r="R1457">
        <v>2.6</v>
      </c>
      <c r="S1457">
        <v>108</v>
      </c>
      <c r="T1457">
        <f t="shared" si="206"/>
        <v>-1</v>
      </c>
      <c r="U1457" s="1">
        <v>42824</v>
      </c>
      <c r="V1457" s="3">
        <f t="shared" si="200"/>
        <v>42795</v>
      </c>
      <c r="W1457" s="4">
        <f t="shared" si="207"/>
        <v>42824</v>
      </c>
      <c r="X1457" s="1" t="str">
        <f t="shared" si="201"/>
        <v>Thursday</v>
      </c>
      <c r="Y1457" s="2">
        <v>0.72964120370370367</v>
      </c>
      <c r="Z1457" s="2">
        <f t="shared" si="202"/>
        <v>0.75</v>
      </c>
      <c r="AA1457">
        <f>1</f>
        <v>1</v>
      </c>
      <c r="AB1457" s="1">
        <v>42824</v>
      </c>
      <c r="AC1457" s="3">
        <f t="shared" si="203"/>
        <v>42795</v>
      </c>
      <c r="AD1457" s="4">
        <f t="shared" si="208"/>
        <v>42824</v>
      </c>
      <c r="AE1457" s="1" t="str">
        <f t="shared" si="204"/>
        <v>Thursday</v>
      </c>
      <c r="AF1457" s="2">
        <v>0.74228009259259264</v>
      </c>
      <c r="AG1457" s="2">
        <f t="shared" si="205"/>
        <v>0.75</v>
      </c>
      <c r="AH1457" t="s">
        <v>27</v>
      </c>
    </row>
    <row r="1458" spans="1:34" x14ac:dyDescent="0.25">
      <c r="A1458">
        <v>1328721</v>
      </c>
      <c r="B1458" t="s">
        <v>20</v>
      </c>
      <c r="C1458" t="s">
        <v>28</v>
      </c>
      <c r="D1458" t="s">
        <v>22</v>
      </c>
      <c r="E1458">
        <v>53207</v>
      </c>
      <c r="F1458" t="s">
        <v>23</v>
      </c>
      <c r="G1458" t="s">
        <v>24</v>
      </c>
      <c r="H1458">
        <v>997</v>
      </c>
      <c r="I1458" t="s">
        <v>36</v>
      </c>
      <c r="J1458">
        <f>VLOOKUP(I1458,Key!$A$1:$C$72,2,FALSE)</f>
        <v>43.038580000000003</v>
      </c>
      <c r="K1458">
        <f>VLOOKUP(I1458,Key!$A$1:$C$72,3,FALSE)</f>
        <v>-87.90934</v>
      </c>
      <c r="L1458" t="s">
        <v>82</v>
      </c>
      <c r="M1458">
        <f>VLOOKUP(L1458,Key!$A$1:$C$72,2,FALSE)</f>
        <v>43.026229999999998</v>
      </c>
      <c r="N1458">
        <f>VLOOKUP(L1458,Key!$A$1:$C$72,3,FALSE)</f>
        <v>-87.912809999999993</v>
      </c>
      <c r="O1458">
        <v>8</v>
      </c>
      <c r="P1458">
        <v>0</v>
      </c>
      <c r="Q1458">
        <v>1.2</v>
      </c>
      <c r="R1458">
        <v>1.1000000000000001</v>
      </c>
      <c r="S1458">
        <v>48</v>
      </c>
      <c r="T1458">
        <f t="shared" si="206"/>
        <v>-1</v>
      </c>
      <c r="U1458" s="1">
        <v>42824</v>
      </c>
      <c r="V1458" s="3">
        <f t="shared" si="200"/>
        <v>42795</v>
      </c>
      <c r="W1458" s="4">
        <f t="shared" si="207"/>
        <v>42824</v>
      </c>
      <c r="X1458" s="1" t="str">
        <f t="shared" si="201"/>
        <v>Thursday</v>
      </c>
      <c r="Y1458" s="2">
        <v>0.86665509259259255</v>
      </c>
      <c r="Z1458" s="2">
        <f t="shared" si="202"/>
        <v>0.875</v>
      </c>
      <c r="AA1458">
        <f>1</f>
        <v>1</v>
      </c>
      <c r="AB1458" s="1">
        <v>42824</v>
      </c>
      <c r="AC1458" s="3">
        <f t="shared" si="203"/>
        <v>42795</v>
      </c>
      <c r="AD1458" s="4">
        <f t="shared" si="208"/>
        <v>42824</v>
      </c>
      <c r="AE1458" s="1" t="str">
        <f t="shared" si="204"/>
        <v>Thursday</v>
      </c>
      <c r="AF1458" s="2">
        <v>0.87167824074074074</v>
      </c>
      <c r="AG1458" s="2">
        <f t="shared" si="205"/>
        <v>0.875</v>
      </c>
      <c r="AH1458" t="s">
        <v>27</v>
      </c>
    </row>
    <row r="1459" spans="1:34" x14ac:dyDescent="0.25">
      <c r="A1459">
        <v>1357250</v>
      </c>
      <c r="B1459" t="s">
        <v>20</v>
      </c>
      <c r="C1459" t="s">
        <v>28</v>
      </c>
      <c r="D1459" t="s">
        <v>22</v>
      </c>
      <c r="E1459">
        <v>53202</v>
      </c>
      <c r="F1459" t="s">
        <v>23</v>
      </c>
      <c r="G1459" t="s">
        <v>24</v>
      </c>
      <c r="H1459">
        <v>5585</v>
      </c>
      <c r="I1459" t="s">
        <v>54</v>
      </c>
      <c r="J1459">
        <f>VLOOKUP(I1459,Key!$A$1:$C$72,2,FALSE)</f>
        <v>43.046570000000003</v>
      </c>
      <c r="K1459">
        <f>VLOOKUP(I1459,Key!$A$1:$C$72,3,FALSE)</f>
        <v>-87.908720000000002</v>
      </c>
      <c r="L1459" t="s">
        <v>69</v>
      </c>
      <c r="M1459">
        <f>VLOOKUP(L1459,Key!$A$1:$C$72,2,FALSE)</f>
        <v>43.048200000000001</v>
      </c>
      <c r="N1459">
        <f>VLOOKUP(L1459,Key!$A$1:$C$72,3,FALSE)</f>
        <v>-87.900859999999994</v>
      </c>
      <c r="O1459">
        <v>4</v>
      </c>
      <c r="P1459">
        <v>0</v>
      </c>
      <c r="Q1459">
        <v>0.6</v>
      </c>
      <c r="R1459">
        <v>0.6</v>
      </c>
      <c r="S1459">
        <v>24</v>
      </c>
      <c r="T1459">
        <f t="shared" si="206"/>
        <v>-1</v>
      </c>
      <c r="U1459" s="1">
        <v>42824</v>
      </c>
      <c r="V1459" s="3">
        <f t="shared" si="200"/>
        <v>42795</v>
      </c>
      <c r="W1459" s="4">
        <f t="shared" si="207"/>
        <v>42824</v>
      </c>
      <c r="X1459" s="1" t="str">
        <f t="shared" si="201"/>
        <v>Thursday</v>
      </c>
      <c r="Y1459" s="2">
        <v>0.92121527777777779</v>
      </c>
      <c r="Z1459" s="2">
        <f t="shared" si="202"/>
        <v>0.91666666666666663</v>
      </c>
      <c r="AA1459">
        <f>1</f>
        <v>1</v>
      </c>
      <c r="AB1459" s="1">
        <v>42824</v>
      </c>
      <c r="AC1459" s="3">
        <f t="shared" si="203"/>
        <v>42795</v>
      </c>
      <c r="AD1459" s="4">
        <f t="shared" si="208"/>
        <v>42824</v>
      </c>
      <c r="AE1459" s="1" t="str">
        <f t="shared" si="204"/>
        <v>Thursday</v>
      </c>
      <c r="AF1459" s="2">
        <v>0.92413194444444446</v>
      </c>
      <c r="AG1459" s="2">
        <f t="shared" si="205"/>
        <v>0.91666666666666663</v>
      </c>
      <c r="AH1459" t="s">
        <v>27</v>
      </c>
    </row>
    <row r="1460" spans="1:34" x14ac:dyDescent="0.25">
      <c r="A1460">
        <v>1328721</v>
      </c>
      <c r="B1460" t="s">
        <v>20</v>
      </c>
      <c r="C1460" t="s">
        <v>28</v>
      </c>
      <c r="D1460" t="s">
        <v>22</v>
      </c>
      <c r="E1460">
        <v>53207</v>
      </c>
      <c r="F1460" t="s">
        <v>23</v>
      </c>
      <c r="G1460" t="s">
        <v>24</v>
      </c>
      <c r="H1460">
        <v>1000</v>
      </c>
      <c r="I1460" t="s">
        <v>38</v>
      </c>
      <c r="J1460">
        <f>VLOOKUP(I1460,Key!$A$1:$C$72,2,FALSE)</f>
        <v>43.004728999999998</v>
      </c>
      <c r="K1460">
        <f>VLOOKUP(I1460,Key!$A$1:$C$72,3,FALSE)</f>
        <v>-87.905463999999995</v>
      </c>
      <c r="L1460" t="s">
        <v>82</v>
      </c>
      <c r="M1460">
        <f>VLOOKUP(L1460,Key!$A$1:$C$72,2,FALSE)</f>
        <v>43.026229999999998</v>
      </c>
      <c r="N1460">
        <f>VLOOKUP(L1460,Key!$A$1:$C$72,3,FALSE)</f>
        <v>-87.912809999999993</v>
      </c>
      <c r="O1460">
        <v>10</v>
      </c>
      <c r="P1460">
        <v>0</v>
      </c>
      <c r="Q1460">
        <v>1.5</v>
      </c>
      <c r="R1460">
        <v>1.4</v>
      </c>
      <c r="S1460">
        <v>60</v>
      </c>
      <c r="T1460">
        <f t="shared" si="206"/>
        <v>-1</v>
      </c>
      <c r="U1460" s="1">
        <v>42825</v>
      </c>
      <c r="V1460" s="3">
        <f t="shared" si="200"/>
        <v>42795</v>
      </c>
      <c r="W1460" s="4">
        <f t="shared" si="207"/>
        <v>42825</v>
      </c>
      <c r="X1460" s="1" t="str">
        <f t="shared" si="201"/>
        <v>Friday</v>
      </c>
      <c r="Y1460" s="2">
        <v>0.31111111111111112</v>
      </c>
      <c r="Z1460" s="2">
        <f t="shared" si="202"/>
        <v>0.29166666666666663</v>
      </c>
      <c r="AA1460">
        <f>1</f>
        <v>1</v>
      </c>
      <c r="AB1460" s="1">
        <v>42825</v>
      </c>
      <c r="AC1460" s="3">
        <f t="shared" si="203"/>
        <v>42795</v>
      </c>
      <c r="AD1460" s="4">
        <f t="shared" si="208"/>
        <v>42825</v>
      </c>
      <c r="AE1460" s="1" t="str">
        <f t="shared" si="204"/>
        <v>Friday</v>
      </c>
      <c r="AF1460" s="2">
        <v>0.31829861111111107</v>
      </c>
      <c r="AG1460" s="2">
        <f t="shared" si="205"/>
        <v>0.33333333333333331</v>
      </c>
      <c r="AH1460" t="s">
        <v>27</v>
      </c>
    </row>
    <row r="1461" spans="1:34" x14ac:dyDescent="0.25">
      <c r="A1461">
        <v>741214</v>
      </c>
      <c r="B1461" t="s">
        <v>20</v>
      </c>
      <c r="C1461" t="s">
        <v>28</v>
      </c>
      <c r="D1461" t="s">
        <v>22</v>
      </c>
      <c r="E1461">
        <v>53207</v>
      </c>
      <c r="F1461" t="s">
        <v>23</v>
      </c>
      <c r="G1461" t="s">
        <v>24</v>
      </c>
      <c r="H1461">
        <v>5588</v>
      </c>
      <c r="I1461" t="s">
        <v>31</v>
      </c>
      <c r="J1461">
        <f>VLOOKUP(I1461,Key!$A$1:$C$72,2,FALSE)</f>
        <v>43.03519</v>
      </c>
      <c r="K1461">
        <f>VLOOKUP(I1461,Key!$A$1:$C$72,3,FALSE)</f>
        <v>-87.907390000000007</v>
      </c>
      <c r="L1461" t="s">
        <v>38</v>
      </c>
      <c r="M1461">
        <f>VLOOKUP(L1461,Key!$A$1:$C$72,2,FALSE)</f>
        <v>43.004728999999998</v>
      </c>
      <c r="N1461">
        <f>VLOOKUP(L1461,Key!$A$1:$C$72,3,FALSE)</f>
        <v>-87.905463999999995</v>
      </c>
      <c r="O1461">
        <v>18</v>
      </c>
      <c r="P1461">
        <v>0</v>
      </c>
      <c r="Q1461">
        <v>2.7</v>
      </c>
      <c r="R1461">
        <v>2.6</v>
      </c>
      <c r="S1461">
        <v>108</v>
      </c>
      <c r="T1461">
        <f t="shared" si="206"/>
        <v>-1</v>
      </c>
      <c r="U1461" s="1">
        <v>42825</v>
      </c>
      <c r="V1461" s="3">
        <f t="shared" si="200"/>
        <v>42795</v>
      </c>
      <c r="W1461" s="4">
        <f t="shared" si="207"/>
        <v>42825</v>
      </c>
      <c r="X1461" s="1" t="str">
        <f t="shared" si="201"/>
        <v>Friday</v>
      </c>
      <c r="Y1461" s="2">
        <v>0.74146990740740737</v>
      </c>
      <c r="Z1461" s="2">
        <f t="shared" si="202"/>
        <v>0.75</v>
      </c>
      <c r="AA1461">
        <f>1</f>
        <v>1</v>
      </c>
      <c r="AB1461" s="1">
        <v>42825</v>
      </c>
      <c r="AC1461" s="3">
        <f t="shared" si="203"/>
        <v>42795</v>
      </c>
      <c r="AD1461" s="4">
        <f t="shared" si="208"/>
        <v>42825</v>
      </c>
      <c r="AE1461" s="1" t="str">
        <f t="shared" si="204"/>
        <v>Friday</v>
      </c>
      <c r="AF1461" s="2">
        <v>0.75350694444444455</v>
      </c>
      <c r="AG1461" s="2">
        <f t="shared" si="205"/>
        <v>0.75</v>
      </c>
      <c r="AH1461" t="s">
        <v>27</v>
      </c>
    </row>
    <row r="1462" spans="1:34" x14ac:dyDescent="0.25">
      <c r="A1462">
        <v>1357250</v>
      </c>
      <c r="B1462" t="s">
        <v>20</v>
      </c>
      <c r="C1462" t="s">
        <v>28</v>
      </c>
      <c r="D1462" t="s">
        <v>22</v>
      </c>
      <c r="E1462">
        <v>53202</v>
      </c>
      <c r="F1462" t="s">
        <v>23</v>
      </c>
      <c r="G1462" t="s">
        <v>24</v>
      </c>
      <c r="H1462">
        <v>11161</v>
      </c>
      <c r="I1462" t="s">
        <v>32</v>
      </c>
      <c r="J1462">
        <f>VLOOKUP(I1462,Key!$A$1:$C$72,2,FALSE)</f>
        <v>43.038719999999998</v>
      </c>
      <c r="K1462">
        <f>VLOOKUP(I1462,Key!$A$1:$C$72,3,FALSE)</f>
        <v>-87.905339999999995</v>
      </c>
      <c r="L1462" t="s">
        <v>41</v>
      </c>
      <c r="M1462">
        <f>VLOOKUP(L1462,Key!$A$1:$C$72,2,FALSE)</f>
        <v>43.04824</v>
      </c>
      <c r="N1462">
        <f>VLOOKUP(L1462,Key!$A$1:$C$72,3,FALSE)</f>
        <v>-87.904970000000006</v>
      </c>
      <c r="O1462">
        <v>6</v>
      </c>
      <c r="P1462">
        <v>0</v>
      </c>
      <c r="Q1462">
        <v>0.9</v>
      </c>
      <c r="R1462">
        <v>0.9</v>
      </c>
      <c r="S1462">
        <v>36</v>
      </c>
      <c r="T1462">
        <f t="shared" si="206"/>
        <v>-1</v>
      </c>
      <c r="U1462" s="1">
        <v>42825</v>
      </c>
      <c r="V1462" s="3">
        <f t="shared" si="200"/>
        <v>42795</v>
      </c>
      <c r="W1462" s="4">
        <f t="shared" si="207"/>
        <v>42825</v>
      </c>
      <c r="X1462" s="1" t="str">
        <f t="shared" si="201"/>
        <v>Friday</v>
      </c>
      <c r="Y1462" s="2">
        <v>0.86221064814814818</v>
      </c>
      <c r="Z1462" s="2">
        <f t="shared" si="202"/>
        <v>0.875</v>
      </c>
      <c r="AA1462">
        <f>1</f>
        <v>1</v>
      </c>
      <c r="AB1462" s="1">
        <v>42825</v>
      </c>
      <c r="AC1462" s="3">
        <f t="shared" si="203"/>
        <v>42795</v>
      </c>
      <c r="AD1462" s="4">
        <f t="shared" si="208"/>
        <v>42825</v>
      </c>
      <c r="AE1462" s="1" t="str">
        <f t="shared" si="204"/>
        <v>Friday</v>
      </c>
      <c r="AF1462" s="2">
        <v>0.86611111111111105</v>
      </c>
      <c r="AG1462" s="2">
        <f t="shared" si="205"/>
        <v>0.875</v>
      </c>
      <c r="AH1462" t="s">
        <v>27</v>
      </c>
    </row>
    <row r="1463" spans="1:34" x14ac:dyDescent="0.25">
      <c r="A1463">
        <v>1378271</v>
      </c>
      <c r="B1463" t="s">
        <v>20</v>
      </c>
      <c r="C1463" t="s">
        <v>28</v>
      </c>
      <c r="D1463" t="s">
        <v>22</v>
      </c>
      <c r="E1463">
        <v>53202</v>
      </c>
      <c r="F1463" t="s">
        <v>23</v>
      </c>
      <c r="G1463" t="s">
        <v>24</v>
      </c>
      <c r="H1463">
        <v>11078</v>
      </c>
      <c r="I1463" t="s">
        <v>48</v>
      </c>
      <c r="J1463">
        <f>VLOOKUP(I1463,Key!$A$1:$C$72,2,FALSE)</f>
        <v>43.05097</v>
      </c>
      <c r="K1463">
        <f>VLOOKUP(I1463,Key!$A$1:$C$72,3,FALSE)</f>
        <v>-87.906440000000003</v>
      </c>
      <c r="L1463" t="s">
        <v>81</v>
      </c>
      <c r="M1463">
        <f>VLOOKUP(L1463,Key!$A$1:$C$72,2,FALSE)</f>
        <v>43.06033</v>
      </c>
      <c r="N1463">
        <f>VLOOKUP(L1463,Key!$A$1:$C$72,3,FALSE)</f>
        <v>-87.89546</v>
      </c>
      <c r="O1463">
        <v>5</v>
      </c>
      <c r="P1463">
        <v>0</v>
      </c>
      <c r="Q1463">
        <v>0.8</v>
      </c>
      <c r="R1463">
        <v>0.7</v>
      </c>
      <c r="S1463">
        <v>30</v>
      </c>
      <c r="T1463">
        <f t="shared" si="206"/>
        <v>-1</v>
      </c>
      <c r="U1463" s="1">
        <v>42816</v>
      </c>
      <c r="V1463" s="3">
        <f t="shared" si="200"/>
        <v>42795</v>
      </c>
      <c r="W1463" s="4">
        <f t="shared" si="207"/>
        <v>42816</v>
      </c>
      <c r="X1463" s="1" t="str">
        <f t="shared" si="201"/>
        <v>Wednesday</v>
      </c>
      <c r="Y1463" s="2">
        <v>0.65767361111111111</v>
      </c>
      <c r="Z1463" s="2">
        <f t="shared" si="202"/>
        <v>0.66666666666666663</v>
      </c>
      <c r="AA1463">
        <f>1</f>
        <v>1</v>
      </c>
      <c r="AB1463" s="1">
        <v>42816</v>
      </c>
      <c r="AC1463" s="3">
        <f t="shared" si="203"/>
        <v>42795</v>
      </c>
      <c r="AD1463" s="4">
        <f t="shared" si="208"/>
        <v>42816</v>
      </c>
      <c r="AE1463" s="1" t="str">
        <f t="shared" si="204"/>
        <v>Wednesday</v>
      </c>
      <c r="AF1463" s="2">
        <v>0.66167824074074078</v>
      </c>
      <c r="AG1463" s="2">
        <f t="shared" si="205"/>
        <v>0.66666666666666663</v>
      </c>
      <c r="AH1463" t="s">
        <v>27</v>
      </c>
    </row>
    <row r="1464" spans="1:34" x14ac:dyDescent="0.25">
      <c r="A1464">
        <v>1298099</v>
      </c>
      <c r="B1464" t="s">
        <v>20</v>
      </c>
      <c r="C1464" t="s">
        <v>28</v>
      </c>
      <c r="D1464" t="s">
        <v>22</v>
      </c>
      <c r="E1464">
        <v>53233</v>
      </c>
      <c r="F1464" t="s">
        <v>23</v>
      </c>
      <c r="G1464" t="s">
        <v>24</v>
      </c>
      <c r="H1464">
        <v>5426</v>
      </c>
      <c r="I1464" t="s">
        <v>85</v>
      </c>
      <c r="J1464">
        <f>VLOOKUP(I1464,Key!$A$1:$C$72,2,FALSE)</f>
        <v>43.041646999999998</v>
      </c>
      <c r="K1464">
        <f>VLOOKUP(I1464,Key!$A$1:$C$72,3,FALSE)</f>
        <v>-87.927257999999995</v>
      </c>
      <c r="L1464" t="s">
        <v>39</v>
      </c>
      <c r="M1464">
        <f>VLOOKUP(L1464,Key!$A$1:$C$72,2,FALSE)</f>
        <v>43.03913</v>
      </c>
      <c r="N1464">
        <f>VLOOKUP(L1464,Key!$A$1:$C$72,3,FALSE)</f>
        <v>-87.916150000000002</v>
      </c>
      <c r="O1464">
        <v>5</v>
      </c>
      <c r="P1464">
        <v>0</v>
      </c>
      <c r="Q1464">
        <v>0.8</v>
      </c>
      <c r="R1464">
        <v>0.7</v>
      </c>
      <c r="S1464">
        <v>30</v>
      </c>
      <c r="T1464">
        <f t="shared" si="206"/>
        <v>-1</v>
      </c>
      <c r="U1464" s="1">
        <v>42817</v>
      </c>
      <c r="V1464" s="3">
        <f t="shared" si="200"/>
        <v>42795</v>
      </c>
      <c r="W1464" s="4">
        <f t="shared" si="207"/>
        <v>42817</v>
      </c>
      <c r="X1464" s="1" t="str">
        <f t="shared" si="201"/>
        <v>Thursday</v>
      </c>
      <c r="Y1464" s="2">
        <v>0.37221064814814814</v>
      </c>
      <c r="Z1464" s="2">
        <f t="shared" si="202"/>
        <v>0.375</v>
      </c>
      <c r="AA1464">
        <f>1</f>
        <v>1</v>
      </c>
      <c r="AB1464" s="1">
        <v>42817</v>
      </c>
      <c r="AC1464" s="3">
        <f t="shared" si="203"/>
        <v>42795</v>
      </c>
      <c r="AD1464" s="4">
        <f t="shared" si="208"/>
        <v>42817</v>
      </c>
      <c r="AE1464" s="1" t="str">
        <f t="shared" si="204"/>
        <v>Thursday</v>
      </c>
      <c r="AF1464" s="2">
        <v>0.37567129629629631</v>
      </c>
      <c r="AG1464" s="2">
        <f t="shared" si="205"/>
        <v>0.375</v>
      </c>
      <c r="AH1464" t="s">
        <v>27</v>
      </c>
    </row>
    <row r="1465" spans="1:34" x14ac:dyDescent="0.25">
      <c r="A1465">
        <v>1017964</v>
      </c>
      <c r="B1465" t="s">
        <v>20</v>
      </c>
      <c r="C1465" t="s">
        <v>28</v>
      </c>
      <c r="D1465" t="s">
        <v>22</v>
      </c>
      <c r="E1465">
        <v>53202</v>
      </c>
      <c r="F1465" t="s">
        <v>23</v>
      </c>
      <c r="G1465" t="s">
        <v>24</v>
      </c>
      <c r="H1465">
        <v>88</v>
      </c>
      <c r="I1465" t="s">
        <v>34</v>
      </c>
      <c r="J1465">
        <f>VLOOKUP(I1465,Key!$A$1:$C$72,2,FALSE)</f>
        <v>43.036900000000003</v>
      </c>
      <c r="K1465">
        <f>VLOOKUP(I1465,Key!$A$1:$C$72,3,FALSE)</f>
        <v>-87.89667</v>
      </c>
      <c r="L1465" t="s">
        <v>34</v>
      </c>
      <c r="M1465">
        <f>VLOOKUP(L1465,Key!$A$1:$C$72,2,FALSE)</f>
        <v>43.036900000000003</v>
      </c>
      <c r="N1465">
        <f>VLOOKUP(L1465,Key!$A$1:$C$72,3,FALSE)</f>
        <v>-87.89667</v>
      </c>
      <c r="O1465">
        <v>8</v>
      </c>
      <c r="P1465">
        <v>0</v>
      </c>
      <c r="Q1465">
        <v>1.2</v>
      </c>
      <c r="R1465">
        <v>1.1000000000000001</v>
      </c>
      <c r="S1465">
        <v>48</v>
      </c>
      <c r="T1465">
        <f t="shared" si="206"/>
        <v>-1</v>
      </c>
      <c r="U1465" s="1">
        <v>42817</v>
      </c>
      <c r="V1465" s="3">
        <f t="shared" si="200"/>
        <v>42795</v>
      </c>
      <c r="W1465" s="4">
        <f t="shared" si="207"/>
        <v>42817</v>
      </c>
      <c r="X1465" s="1" t="str">
        <f t="shared" si="201"/>
        <v>Thursday</v>
      </c>
      <c r="Y1465" s="2">
        <v>0.47891203703703705</v>
      </c>
      <c r="Z1465" s="2">
        <f t="shared" si="202"/>
        <v>0.45833333333333331</v>
      </c>
      <c r="AA1465">
        <f>1</f>
        <v>1</v>
      </c>
      <c r="AB1465" s="1">
        <v>42817</v>
      </c>
      <c r="AC1465" s="3">
        <f t="shared" si="203"/>
        <v>42795</v>
      </c>
      <c r="AD1465" s="4">
        <f t="shared" si="208"/>
        <v>42817</v>
      </c>
      <c r="AE1465" s="1" t="str">
        <f t="shared" si="204"/>
        <v>Thursday</v>
      </c>
      <c r="AF1465" s="2">
        <v>0.48453703703703704</v>
      </c>
      <c r="AG1465" s="2">
        <f t="shared" si="205"/>
        <v>0.5</v>
      </c>
      <c r="AH1465" t="s">
        <v>35</v>
      </c>
    </row>
    <row r="1466" spans="1:34" x14ac:dyDescent="0.25">
      <c r="A1466">
        <v>1162897</v>
      </c>
      <c r="B1466" t="s">
        <v>20</v>
      </c>
      <c r="C1466" t="s">
        <v>28</v>
      </c>
      <c r="D1466" t="s">
        <v>22</v>
      </c>
      <c r="E1466">
        <v>53202</v>
      </c>
      <c r="F1466" t="s">
        <v>23</v>
      </c>
      <c r="G1466" t="s">
        <v>96</v>
      </c>
      <c r="H1466">
        <v>11062</v>
      </c>
      <c r="I1466" t="s">
        <v>81</v>
      </c>
      <c r="J1466">
        <f>VLOOKUP(I1466,Key!$A$1:$C$72,2,FALSE)</f>
        <v>43.06033</v>
      </c>
      <c r="K1466">
        <f>VLOOKUP(I1466,Key!$A$1:$C$72,3,FALSE)</f>
        <v>-87.89546</v>
      </c>
      <c r="L1466" t="s">
        <v>61</v>
      </c>
      <c r="M1466">
        <f>VLOOKUP(L1466,Key!$A$1:$C$72,2,FALSE)</f>
        <v>43.058619999999998</v>
      </c>
      <c r="N1466">
        <f>VLOOKUP(L1466,Key!$A$1:$C$72,3,FALSE)</f>
        <v>-87.885319999999993</v>
      </c>
      <c r="O1466">
        <v>13</v>
      </c>
      <c r="P1466">
        <v>0</v>
      </c>
      <c r="Q1466">
        <v>2</v>
      </c>
      <c r="R1466">
        <v>1.9</v>
      </c>
      <c r="S1466">
        <v>78</v>
      </c>
      <c r="T1466">
        <f t="shared" si="206"/>
        <v>-1</v>
      </c>
      <c r="U1466" s="1">
        <v>42817</v>
      </c>
      <c r="V1466" s="3">
        <f t="shared" si="200"/>
        <v>42795</v>
      </c>
      <c r="W1466" s="4">
        <f t="shared" si="207"/>
        <v>42817</v>
      </c>
      <c r="X1466" s="1" t="str">
        <f t="shared" si="201"/>
        <v>Thursday</v>
      </c>
      <c r="Y1466" s="2">
        <v>0.70543981481481488</v>
      </c>
      <c r="Z1466" s="2">
        <f t="shared" si="202"/>
        <v>0.70833333333333326</v>
      </c>
      <c r="AA1466">
        <f>1</f>
        <v>1</v>
      </c>
      <c r="AB1466" s="1">
        <v>42817</v>
      </c>
      <c r="AC1466" s="3">
        <f t="shared" si="203"/>
        <v>42795</v>
      </c>
      <c r="AD1466" s="4">
        <f t="shared" si="208"/>
        <v>42817</v>
      </c>
      <c r="AE1466" s="1" t="str">
        <f t="shared" si="204"/>
        <v>Thursday</v>
      </c>
      <c r="AF1466" s="2">
        <v>0.71456018518518516</v>
      </c>
      <c r="AG1466" s="2">
        <f t="shared" si="205"/>
        <v>0.70833333333333326</v>
      </c>
      <c r="AH1466" t="s">
        <v>27</v>
      </c>
    </row>
    <row r="1467" spans="1:34" x14ac:dyDescent="0.25">
      <c r="A1467">
        <v>1102286</v>
      </c>
      <c r="B1467" t="s">
        <v>20</v>
      </c>
      <c r="C1467" t="s">
        <v>98</v>
      </c>
      <c r="D1467" t="s">
        <v>22</v>
      </c>
      <c r="E1467">
        <v>53717</v>
      </c>
      <c r="F1467" t="s">
        <v>23</v>
      </c>
      <c r="G1467" t="s">
        <v>91</v>
      </c>
      <c r="H1467">
        <v>5530</v>
      </c>
      <c r="I1467" t="s">
        <v>39</v>
      </c>
      <c r="J1467">
        <f>VLOOKUP(I1467,Key!$A$1:$C$72,2,FALSE)</f>
        <v>43.03913</v>
      </c>
      <c r="K1467">
        <f>VLOOKUP(I1467,Key!$A$1:$C$72,3,FALSE)</f>
        <v>-87.916150000000002</v>
      </c>
      <c r="L1467" t="s">
        <v>29</v>
      </c>
      <c r="M1467">
        <f>VLOOKUP(L1467,Key!$A$1:$C$72,2,FALSE)</f>
        <v>43.042490000000001</v>
      </c>
      <c r="N1467">
        <f>VLOOKUP(L1467,Key!$A$1:$C$72,3,FALSE)</f>
        <v>-87.909959999999998</v>
      </c>
      <c r="O1467">
        <v>5</v>
      </c>
      <c r="P1467">
        <v>0</v>
      </c>
      <c r="Q1467">
        <v>0.8</v>
      </c>
      <c r="R1467">
        <v>0.7</v>
      </c>
      <c r="S1467">
        <v>30</v>
      </c>
      <c r="T1467">
        <f t="shared" si="206"/>
        <v>-1</v>
      </c>
      <c r="U1467" s="1">
        <v>42817</v>
      </c>
      <c r="V1467" s="3">
        <f t="shared" si="200"/>
        <v>42795</v>
      </c>
      <c r="W1467" s="4">
        <f t="shared" si="207"/>
        <v>42817</v>
      </c>
      <c r="X1467" s="1" t="str">
        <f t="shared" si="201"/>
        <v>Thursday</v>
      </c>
      <c r="Y1467" s="2">
        <v>0.76039351851851855</v>
      </c>
      <c r="Z1467" s="2">
        <f t="shared" si="202"/>
        <v>0.75</v>
      </c>
      <c r="AA1467">
        <f>1</f>
        <v>1</v>
      </c>
      <c r="AB1467" s="1">
        <v>42817</v>
      </c>
      <c r="AC1467" s="3">
        <f t="shared" si="203"/>
        <v>42795</v>
      </c>
      <c r="AD1467" s="4">
        <f t="shared" si="208"/>
        <v>42817</v>
      </c>
      <c r="AE1467" s="1" t="str">
        <f t="shared" si="204"/>
        <v>Thursday</v>
      </c>
      <c r="AF1467" s="2">
        <v>0.76378472222222227</v>
      </c>
      <c r="AG1467" s="2">
        <f t="shared" si="205"/>
        <v>0.75</v>
      </c>
      <c r="AH1467" t="s">
        <v>27</v>
      </c>
    </row>
    <row r="1468" spans="1:34" x14ac:dyDescent="0.25">
      <c r="A1468">
        <v>1102286</v>
      </c>
      <c r="B1468" t="s">
        <v>20</v>
      </c>
      <c r="C1468" t="s">
        <v>98</v>
      </c>
      <c r="D1468" t="s">
        <v>22</v>
      </c>
      <c r="E1468">
        <v>53717</v>
      </c>
      <c r="F1468" t="s">
        <v>23</v>
      </c>
      <c r="G1468" t="s">
        <v>91</v>
      </c>
      <c r="H1468">
        <v>17</v>
      </c>
      <c r="I1468" t="s">
        <v>29</v>
      </c>
      <c r="J1468">
        <f>VLOOKUP(I1468,Key!$A$1:$C$72,2,FALSE)</f>
        <v>43.042490000000001</v>
      </c>
      <c r="K1468">
        <f>VLOOKUP(I1468,Key!$A$1:$C$72,3,FALSE)</f>
        <v>-87.909959999999998</v>
      </c>
      <c r="L1468" t="s">
        <v>29</v>
      </c>
      <c r="M1468">
        <f>VLOOKUP(L1468,Key!$A$1:$C$72,2,FALSE)</f>
        <v>43.042490000000001</v>
      </c>
      <c r="N1468">
        <f>VLOOKUP(L1468,Key!$A$1:$C$72,3,FALSE)</f>
        <v>-87.909959999999998</v>
      </c>
      <c r="O1468">
        <v>31</v>
      </c>
      <c r="P1468">
        <v>0</v>
      </c>
      <c r="Q1468">
        <v>4.7</v>
      </c>
      <c r="R1468">
        <v>4.4000000000000004</v>
      </c>
      <c r="S1468">
        <v>186</v>
      </c>
      <c r="T1468">
        <f t="shared" si="206"/>
        <v>-1</v>
      </c>
      <c r="U1468" s="1">
        <v>42817</v>
      </c>
      <c r="V1468" s="3">
        <f t="shared" si="200"/>
        <v>42795</v>
      </c>
      <c r="W1468" s="4">
        <f t="shared" si="207"/>
        <v>42817</v>
      </c>
      <c r="X1468" s="1" t="str">
        <f t="shared" si="201"/>
        <v>Thursday</v>
      </c>
      <c r="Y1468" s="2">
        <v>0.76418981481481485</v>
      </c>
      <c r="Z1468" s="2">
        <f t="shared" si="202"/>
        <v>0.75</v>
      </c>
      <c r="AA1468">
        <f>1</f>
        <v>1</v>
      </c>
      <c r="AB1468" s="1">
        <v>42817</v>
      </c>
      <c r="AC1468" s="3">
        <f t="shared" si="203"/>
        <v>42795</v>
      </c>
      <c r="AD1468" s="4">
        <f t="shared" si="208"/>
        <v>42817</v>
      </c>
      <c r="AE1468" s="1" t="str">
        <f t="shared" si="204"/>
        <v>Thursday</v>
      </c>
      <c r="AF1468" s="2">
        <v>0.78563657407407417</v>
      </c>
      <c r="AG1468" s="2">
        <f t="shared" si="205"/>
        <v>0.79166666666666663</v>
      </c>
      <c r="AH1468" t="s">
        <v>35</v>
      </c>
    </row>
    <row r="1469" spans="1:34" x14ac:dyDescent="0.25">
      <c r="A1469">
        <v>1425087</v>
      </c>
      <c r="B1469" t="s">
        <v>20</v>
      </c>
      <c r="C1469" t="s">
        <v>95</v>
      </c>
      <c r="D1469" t="s">
        <v>22</v>
      </c>
      <c r="E1469">
        <v>53212</v>
      </c>
      <c r="F1469" t="s">
        <v>23</v>
      </c>
      <c r="G1469" t="s">
        <v>24</v>
      </c>
      <c r="H1469">
        <v>5530</v>
      </c>
      <c r="I1469" t="s">
        <v>81</v>
      </c>
      <c r="J1469">
        <f>VLOOKUP(I1469,Key!$A$1:$C$72,2,FALSE)</f>
        <v>43.06033</v>
      </c>
      <c r="K1469">
        <f>VLOOKUP(I1469,Key!$A$1:$C$72,3,FALSE)</f>
        <v>-87.89546</v>
      </c>
      <c r="L1469" t="s">
        <v>39</v>
      </c>
      <c r="M1469">
        <f>VLOOKUP(L1469,Key!$A$1:$C$72,2,FALSE)</f>
        <v>43.03913</v>
      </c>
      <c r="N1469">
        <f>VLOOKUP(L1469,Key!$A$1:$C$72,3,FALSE)</f>
        <v>-87.916150000000002</v>
      </c>
      <c r="O1469">
        <v>13</v>
      </c>
      <c r="P1469">
        <v>0</v>
      </c>
      <c r="Q1469">
        <v>2</v>
      </c>
      <c r="R1469">
        <v>1.9</v>
      </c>
      <c r="S1469">
        <v>78</v>
      </c>
      <c r="T1469">
        <f t="shared" si="206"/>
        <v>-1</v>
      </c>
      <c r="U1469" s="1">
        <v>42818</v>
      </c>
      <c r="V1469" s="3">
        <f t="shared" si="200"/>
        <v>42795</v>
      </c>
      <c r="W1469" s="4">
        <f t="shared" si="207"/>
        <v>42818</v>
      </c>
      <c r="X1469" s="1" t="str">
        <f t="shared" si="201"/>
        <v>Friday</v>
      </c>
      <c r="Y1469" s="2">
        <v>0.23331018518518518</v>
      </c>
      <c r="Z1469" s="2">
        <f t="shared" si="202"/>
        <v>0.25</v>
      </c>
      <c r="AA1469">
        <f>1</f>
        <v>1</v>
      </c>
      <c r="AB1469" s="1">
        <v>42818</v>
      </c>
      <c r="AC1469" s="3">
        <f t="shared" si="203"/>
        <v>42795</v>
      </c>
      <c r="AD1469" s="4">
        <f t="shared" si="208"/>
        <v>42818</v>
      </c>
      <c r="AE1469" s="1" t="str">
        <f t="shared" si="204"/>
        <v>Friday</v>
      </c>
      <c r="AF1469" s="2">
        <v>0.24179398148148148</v>
      </c>
      <c r="AG1469" s="2">
        <f t="shared" si="205"/>
        <v>0.25</v>
      </c>
      <c r="AH1469" t="s">
        <v>27</v>
      </c>
    </row>
    <row r="1470" spans="1:34" x14ac:dyDescent="0.25">
      <c r="A1470">
        <v>1386556</v>
      </c>
      <c r="B1470" t="s">
        <v>20</v>
      </c>
      <c r="C1470" t="s">
        <v>21</v>
      </c>
      <c r="D1470" t="s">
        <v>22</v>
      </c>
      <c r="E1470">
        <v>53213</v>
      </c>
      <c r="F1470" t="s">
        <v>23</v>
      </c>
      <c r="G1470" t="s">
        <v>24</v>
      </c>
      <c r="H1470">
        <v>1</v>
      </c>
      <c r="I1470" t="s">
        <v>80</v>
      </c>
      <c r="J1470">
        <f>VLOOKUP(I1470,Key!$A$1:$C$72,2,FALSE)</f>
        <v>43.052460000000004</v>
      </c>
      <c r="K1470">
        <f>VLOOKUP(I1470,Key!$A$1:$C$72,3,FALSE)</f>
        <v>-87.891000000000005</v>
      </c>
      <c r="L1470" t="s">
        <v>62</v>
      </c>
      <c r="M1470">
        <f>VLOOKUP(L1470,Key!$A$1:$C$72,2,FALSE)</f>
        <v>43.058010000000003</v>
      </c>
      <c r="N1470">
        <f>VLOOKUP(L1470,Key!$A$1:$C$72,3,FALSE)</f>
        <v>-87.877300000000005</v>
      </c>
      <c r="O1470">
        <v>14</v>
      </c>
      <c r="P1470">
        <v>0</v>
      </c>
      <c r="Q1470">
        <v>2.1</v>
      </c>
      <c r="R1470">
        <v>2</v>
      </c>
      <c r="S1470">
        <v>84</v>
      </c>
      <c r="T1470">
        <f t="shared" si="206"/>
        <v>-1</v>
      </c>
      <c r="U1470" s="1">
        <v>42818</v>
      </c>
      <c r="V1470" s="3">
        <f t="shared" si="200"/>
        <v>42795</v>
      </c>
      <c r="W1470" s="4">
        <f t="shared" si="207"/>
        <v>42818</v>
      </c>
      <c r="X1470" s="1" t="str">
        <f t="shared" si="201"/>
        <v>Friday</v>
      </c>
      <c r="Y1470" s="2">
        <v>0.55616898148148153</v>
      </c>
      <c r="Z1470" s="2">
        <f t="shared" si="202"/>
        <v>0.54166666666666663</v>
      </c>
      <c r="AA1470">
        <f>1</f>
        <v>1</v>
      </c>
      <c r="AB1470" s="1">
        <v>42818</v>
      </c>
      <c r="AC1470" s="3">
        <f t="shared" si="203"/>
        <v>42795</v>
      </c>
      <c r="AD1470" s="4">
        <f t="shared" si="208"/>
        <v>42818</v>
      </c>
      <c r="AE1470" s="1" t="str">
        <f t="shared" si="204"/>
        <v>Friday</v>
      </c>
      <c r="AF1470" s="2">
        <v>0.56591435185185179</v>
      </c>
      <c r="AG1470" s="2">
        <f t="shared" si="205"/>
        <v>0.58333333333333326</v>
      </c>
      <c r="AH1470" t="s">
        <v>27</v>
      </c>
    </row>
    <row r="1471" spans="1:34" x14ac:dyDescent="0.25">
      <c r="A1471">
        <v>1408049</v>
      </c>
      <c r="B1471" t="s">
        <v>20</v>
      </c>
      <c r="C1471" t="s">
        <v>28</v>
      </c>
      <c r="D1471" t="s">
        <v>22</v>
      </c>
      <c r="E1471">
        <v>53202</v>
      </c>
      <c r="F1471" t="s">
        <v>23</v>
      </c>
      <c r="G1471" t="s">
        <v>24</v>
      </c>
      <c r="H1471">
        <v>994</v>
      </c>
      <c r="I1471" t="s">
        <v>33</v>
      </c>
      <c r="J1471">
        <f>VLOOKUP(I1471,Key!$A$1:$C$72,2,FALSE)</f>
        <v>43.034619999999997</v>
      </c>
      <c r="K1471">
        <f>VLOOKUP(I1471,Key!$A$1:$C$72,3,FALSE)</f>
        <v>-87.917500000000004</v>
      </c>
      <c r="L1471" t="s">
        <v>40</v>
      </c>
      <c r="M1471">
        <f>VLOOKUP(L1471,Key!$A$1:$C$72,2,FALSE)</f>
        <v>43.031480000000002</v>
      </c>
      <c r="N1471">
        <f>VLOOKUP(L1471,Key!$A$1:$C$72,3,FALSE)</f>
        <v>-87.908169999999998</v>
      </c>
      <c r="O1471">
        <v>8</v>
      </c>
      <c r="P1471">
        <v>0</v>
      </c>
      <c r="Q1471">
        <v>1.2</v>
      </c>
      <c r="R1471">
        <v>1.1000000000000001</v>
      </c>
      <c r="S1471">
        <v>48</v>
      </c>
      <c r="T1471">
        <f t="shared" si="206"/>
        <v>-1</v>
      </c>
      <c r="U1471" s="1">
        <v>42818</v>
      </c>
      <c r="V1471" s="3">
        <f t="shared" si="200"/>
        <v>42795</v>
      </c>
      <c r="W1471" s="4">
        <f t="shared" si="207"/>
        <v>42818</v>
      </c>
      <c r="X1471" s="1" t="str">
        <f t="shared" si="201"/>
        <v>Friday</v>
      </c>
      <c r="Y1471" s="2">
        <v>0.85886574074074085</v>
      </c>
      <c r="Z1471" s="2">
        <f t="shared" si="202"/>
        <v>0.875</v>
      </c>
      <c r="AA1471">
        <f>1</f>
        <v>1</v>
      </c>
      <c r="AB1471" s="1">
        <v>42818</v>
      </c>
      <c r="AC1471" s="3">
        <f t="shared" si="203"/>
        <v>42795</v>
      </c>
      <c r="AD1471" s="4">
        <f t="shared" si="208"/>
        <v>42818</v>
      </c>
      <c r="AE1471" s="1" t="str">
        <f t="shared" si="204"/>
        <v>Friday</v>
      </c>
      <c r="AF1471" s="2">
        <v>0.86436342592592597</v>
      </c>
      <c r="AG1471" s="2">
        <f t="shared" si="205"/>
        <v>0.875</v>
      </c>
      <c r="AH1471" t="s">
        <v>27</v>
      </c>
    </row>
    <row r="1472" spans="1:34" x14ac:dyDescent="0.25">
      <c r="A1472">
        <v>1142876</v>
      </c>
      <c r="B1472" t="s">
        <v>20</v>
      </c>
      <c r="C1472" t="s">
        <v>28</v>
      </c>
      <c r="D1472" t="s">
        <v>22</v>
      </c>
      <c r="E1472">
        <v>53204</v>
      </c>
      <c r="F1472" t="s">
        <v>23</v>
      </c>
      <c r="G1472" t="s">
        <v>24</v>
      </c>
      <c r="H1472">
        <v>11162</v>
      </c>
      <c r="I1472" t="s">
        <v>39</v>
      </c>
      <c r="J1472">
        <f>VLOOKUP(I1472,Key!$A$1:$C$72,2,FALSE)</f>
        <v>43.03913</v>
      </c>
      <c r="K1472">
        <f>VLOOKUP(I1472,Key!$A$1:$C$72,3,FALSE)</f>
        <v>-87.916150000000002</v>
      </c>
      <c r="L1472" t="s">
        <v>82</v>
      </c>
      <c r="M1472">
        <f>VLOOKUP(L1472,Key!$A$1:$C$72,2,FALSE)</f>
        <v>43.026229999999998</v>
      </c>
      <c r="N1472">
        <f>VLOOKUP(L1472,Key!$A$1:$C$72,3,FALSE)</f>
        <v>-87.912809999999993</v>
      </c>
      <c r="O1472">
        <v>9</v>
      </c>
      <c r="P1472">
        <v>0</v>
      </c>
      <c r="Q1472">
        <v>1.4</v>
      </c>
      <c r="R1472">
        <v>1.3</v>
      </c>
      <c r="S1472">
        <v>54</v>
      </c>
      <c r="T1472">
        <f t="shared" si="206"/>
        <v>-1</v>
      </c>
      <c r="U1472" s="1">
        <v>42818</v>
      </c>
      <c r="V1472" s="3">
        <f t="shared" si="200"/>
        <v>42795</v>
      </c>
      <c r="W1472" s="4">
        <f t="shared" si="207"/>
        <v>42818</v>
      </c>
      <c r="X1472" s="1" t="str">
        <f t="shared" si="201"/>
        <v>Friday</v>
      </c>
      <c r="Y1472" s="2">
        <v>0.90437499999999993</v>
      </c>
      <c r="Z1472" s="2">
        <f t="shared" si="202"/>
        <v>0.91666666666666663</v>
      </c>
      <c r="AA1472">
        <f>1</f>
        <v>1</v>
      </c>
      <c r="AB1472" s="1">
        <v>42818</v>
      </c>
      <c r="AC1472" s="3">
        <f t="shared" si="203"/>
        <v>42795</v>
      </c>
      <c r="AD1472" s="4">
        <f t="shared" si="208"/>
        <v>42818</v>
      </c>
      <c r="AE1472" s="1" t="str">
        <f t="shared" si="204"/>
        <v>Friday</v>
      </c>
      <c r="AF1472" s="2">
        <v>0.91062500000000002</v>
      </c>
      <c r="AG1472" s="2">
        <f t="shared" si="205"/>
        <v>0.91666666666666663</v>
      </c>
      <c r="AH1472" t="s">
        <v>27</v>
      </c>
    </row>
    <row r="1473" spans="1:34" x14ac:dyDescent="0.25">
      <c r="A1473">
        <v>1397107</v>
      </c>
      <c r="B1473" t="s">
        <v>20</v>
      </c>
      <c r="C1473" t="s">
        <v>90</v>
      </c>
      <c r="D1473" t="s">
        <v>22</v>
      </c>
      <c r="E1473">
        <v>53233</v>
      </c>
      <c r="F1473" t="s">
        <v>23</v>
      </c>
      <c r="G1473" t="s">
        <v>24</v>
      </c>
      <c r="H1473">
        <v>5567</v>
      </c>
      <c r="I1473" t="s">
        <v>70</v>
      </c>
      <c r="J1473">
        <f>VLOOKUP(I1473,Key!$A$1:$C$72,2,FALSE)</f>
        <v>43.053040000000003</v>
      </c>
      <c r="K1473">
        <f>VLOOKUP(I1473,Key!$A$1:$C$72,3,FALSE)</f>
        <v>-87.897660000000002</v>
      </c>
      <c r="L1473" t="s">
        <v>73</v>
      </c>
      <c r="M1473">
        <f>VLOOKUP(L1473,Key!$A$1:$C$72,2,FALSE)</f>
        <v>43.040349999999997</v>
      </c>
      <c r="N1473">
        <f>VLOOKUP(L1473,Key!$A$1:$C$72,3,FALSE)</f>
        <v>-87.920760000000001</v>
      </c>
      <c r="O1473">
        <v>36</v>
      </c>
      <c r="P1473">
        <v>0</v>
      </c>
      <c r="Q1473">
        <v>5.4</v>
      </c>
      <c r="R1473">
        <v>5.0999999999999996</v>
      </c>
      <c r="S1473">
        <v>216</v>
      </c>
      <c r="T1473">
        <f t="shared" si="206"/>
        <v>-1</v>
      </c>
      <c r="U1473" s="1">
        <v>42819</v>
      </c>
      <c r="V1473" s="3">
        <f t="shared" si="200"/>
        <v>42795</v>
      </c>
      <c r="W1473" s="4">
        <f t="shared" si="207"/>
        <v>42819</v>
      </c>
      <c r="X1473" s="1" t="str">
        <f t="shared" si="201"/>
        <v>Saturday</v>
      </c>
      <c r="Y1473" s="2">
        <v>0.50372685185185184</v>
      </c>
      <c r="Z1473" s="2">
        <f t="shared" si="202"/>
        <v>0.5</v>
      </c>
      <c r="AA1473">
        <f>1</f>
        <v>1</v>
      </c>
      <c r="AB1473" s="1">
        <v>42819</v>
      </c>
      <c r="AC1473" s="3">
        <f t="shared" si="203"/>
        <v>42795</v>
      </c>
      <c r="AD1473" s="4">
        <f t="shared" si="208"/>
        <v>42819</v>
      </c>
      <c r="AE1473" s="1" t="str">
        <f t="shared" si="204"/>
        <v>Saturday</v>
      </c>
      <c r="AF1473" s="2">
        <v>0.52857638888888892</v>
      </c>
      <c r="AG1473" s="2">
        <f t="shared" si="205"/>
        <v>0.54166666666666663</v>
      </c>
      <c r="AH1473" t="s">
        <v>27</v>
      </c>
    </row>
    <row r="1474" spans="1:34" x14ac:dyDescent="0.25">
      <c r="A1474">
        <v>1425087</v>
      </c>
      <c r="B1474" t="s">
        <v>20</v>
      </c>
      <c r="C1474" t="s">
        <v>95</v>
      </c>
      <c r="D1474" t="s">
        <v>22</v>
      </c>
      <c r="E1474">
        <v>53212</v>
      </c>
      <c r="F1474" t="s">
        <v>23</v>
      </c>
      <c r="G1474" t="s">
        <v>24</v>
      </c>
      <c r="H1474">
        <v>11157</v>
      </c>
      <c r="I1474" t="s">
        <v>39</v>
      </c>
      <c r="J1474">
        <f>VLOOKUP(I1474,Key!$A$1:$C$72,2,FALSE)</f>
        <v>43.03913</v>
      </c>
      <c r="K1474">
        <f>VLOOKUP(I1474,Key!$A$1:$C$72,3,FALSE)</f>
        <v>-87.916150000000002</v>
      </c>
      <c r="L1474" t="s">
        <v>30</v>
      </c>
      <c r="M1474">
        <f>VLOOKUP(L1474,Key!$A$1:$C$72,2,FALSE)</f>
        <v>43.05847</v>
      </c>
      <c r="N1474">
        <f>VLOOKUP(L1474,Key!$A$1:$C$72,3,FALSE)</f>
        <v>-87.898079999999993</v>
      </c>
      <c r="O1474">
        <v>14</v>
      </c>
      <c r="P1474">
        <v>0</v>
      </c>
      <c r="Q1474">
        <v>2.1</v>
      </c>
      <c r="R1474">
        <v>2</v>
      </c>
      <c r="S1474">
        <v>84</v>
      </c>
      <c r="T1474">
        <f t="shared" si="206"/>
        <v>-1</v>
      </c>
      <c r="U1474" s="1">
        <v>42819</v>
      </c>
      <c r="V1474" s="3">
        <f t="shared" ref="V1474:V1537" si="209">DATE(YEAR(U1474), MONTH(U1474), 1)</f>
        <v>42795</v>
      </c>
      <c r="W1474" s="4">
        <f t="shared" si="207"/>
        <v>42819</v>
      </c>
      <c r="X1474" s="1" t="str">
        <f t="shared" ref="X1474:X1537" si="210">TEXT(W1474,"dddd")</f>
        <v>Saturday</v>
      </c>
      <c r="Y1474" s="2">
        <v>0.58508101851851857</v>
      </c>
      <c r="Z1474" s="2">
        <f t="shared" ref="Z1474:Z1537" si="211">MROUND(Y1474, "1:00")</f>
        <v>0.58333333333333326</v>
      </c>
      <c r="AA1474">
        <f>1</f>
        <v>1</v>
      </c>
      <c r="AB1474" s="1">
        <v>42819</v>
      </c>
      <c r="AC1474" s="3">
        <f t="shared" ref="AC1474:AC1537" si="212">DATE(YEAR(AB1474), MONTH(AB1474), 1)</f>
        <v>42795</v>
      </c>
      <c r="AD1474" s="4">
        <f t="shared" si="208"/>
        <v>42819</v>
      </c>
      <c r="AE1474" s="1" t="str">
        <f t="shared" ref="AE1474:AE1537" si="213">TEXT(AD1474,"dddd")</f>
        <v>Saturday</v>
      </c>
      <c r="AF1474" s="2">
        <v>0.59479166666666672</v>
      </c>
      <c r="AG1474" s="2">
        <f t="shared" ref="AG1474:AG1537" si="214">MROUND(AF1474, "1:00")</f>
        <v>0.58333333333333326</v>
      </c>
      <c r="AH1474" t="s">
        <v>27</v>
      </c>
    </row>
    <row r="1475" spans="1:34" x14ac:dyDescent="0.25">
      <c r="A1475">
        <v>1088320</v>
      </c>
      <c r="B1475" t="s">
        <v>20</v>
      </c>
      <c r="C1475" t="s">
        <v>95</v>
      </c>
      <c r="D1475" t="s">
        <v>22</v>
      </c>
      <c r="E1475">
        <v>53202</v>
      </c>
      <c r="F1475" t="s">
        <v>23</v>
      </c>
      <c r="G1475" t="s">
        <v>24</v>
      </c>
      <c r="H1475">
        <v>251</v>
      </c>
      <c r="I1475" t="s">
        <v>69</v>
      </c>
      <c r="J1475">
        <f>VLOOKUP(I1475,Key!$A$1:$C$72,2,FALSE)</f>
        <v>43.048200000000001</v>
      </c>
      <c r="K1475">
        <f>VLOOKUP(I1475,Key!$A$1:$C$72,3,FALSE)</f>
        <v>-87.900859999999994</v>
      </c>
      <c r="L1475" t="s">
        <v>43</v>
      </c>
      <c r="M1475">
        <f>VLOOKUP(L1475,Key!$A$1:$C$72,2,FALSE)</f>
        <v>43.03886</v>
      </c>
      <c r="N1475">
        <f>VLOOKUP(L1475,Key!$A$1:$C$72,3,FALSE)</f>
        <v>-87.902720000000002</v>
      </c>
      <c r="O1475">
        <v>4</v>
      </c>
      <c r="P1475">
        <v>0</v>
      </c>
      <c r="Q1475">
        <v>0.6</v>
      </c>
      <c r="R1475">
        <v>0.6</v>
      </c>
      <c r="S1475">
        <v>24</v>
      </c>
      <c r="T1475">
        <f t="shared" ref="T1475:T1538" si="215">-1</f>
        <v>-1</v>
      </c>
      <c r="U1475" s="1">
        <v>42821</v>
      </c>
      <c r="V1475" s="3">
        <f t="shared" si="209"/>
        <v>42795</v>
      </c>
      <c r="W1475" s="4">
        <f t="shared" ref="W1475:W1538" si="216">U1475</f>
        <v>42821</v>
      </c>
      <c r="X1475" s="1" t="str">
        <f t="shared" si="210"/>
        <v>Monday</v>
      </c>
      <c r="Y1475" s="2">
        <v>0.3862962962962963</v>
      </c>
      <c r="Z1475" s="2">
        <f t="shared" si="211"/>
        <v>0.375</v>
      </c>
      <c r="AA1475">
        <f>1</f>
        <v>1</v>
      </c>
      <c r="AB1475" s="1">
        <v>42821</v>
      </c>
      <c r="AC1475" s="3">
        <f t="shared" si="212"/>
        <v>42795</v>
      </c>
      <c r="AD1475" s="4">
        <f t="shared" ref="AD1475:AD1538" si="217">AB1475</f>
        <v>42821</v>
      </c>
      <c r="AE1475" s="1" t="str">
        <f t="shared" si="213"/>
        <v>Monday</v>
      </c>
      <c r="AF1475" s="2">
        <v>0.38942129629629635</v>
      </c>
      <c r="AG1475" s="2">
        <f t="shared" si="214"/>
        <v>0.375</v>
      </c>
      <c r="AH1475" t="s">
        <v>27</v>
      </c>
    </row>
    <row r="1476" spans="1:34" x14ac:dyDescent="0.25">
      <c r="A1476">
        <v>1004775</v>
      </c>
      <c r="B1476" t="s">
        <v>20</v>
      </c>
      <c r="C1476" t="s">
        <v>28</v>
      </c>
      <c r="D1476" t="s">
        <v>22</v>
      </c>
      <c r="E1476">
        <v>53202</v>
      </c>
      <c r="F1476" t="s">
        <v>23</v>
      </c>
      <c r="G1476" t="s">
        <v>24</v>
      </c>
      <c r="H1476">
        <v>342</v>
      </c>
      <c r="I1476" t="s">
        <v>75</v>
      </c>
      <c r="J1476">
        <f>VLOOKUP(I1476,Key!$A$1:$C$72,2,FALSE)</f>
        <v>43.056539999999998</v>
      </c>
      <c r="K1476">
        <f>VLOOKUP(I1476,Key!$A$1:$C$72,3,FALSE)</f>
        <v>-87.914370000000005</v>
      </c>
      <c r="L1476" t="s">
        <v>41</v>
      </c>
      <c r="M1476">
        <f>VLOOKUP(L1476,Key!$A$1:$C$72,2,FALSE)</f>
        <v>43.04824</v>
      </c>
      <c r="N1476">
        <f>VLOOKUP(L1476,Key!$A$1:$C$72,3,FALSE)</f>
        <v>-87.904970000000006</v>
      </c>
      <c r="O1476">
        <v>7</v>
      </c>
      <c r="P1476">
        <v>0</v>
      </c>
      <c r="Q1476">
        <v>1.1000000000000001</v>
      </c>
      <c r="R1476">
        <v>1</v>
      </c>
      <c r="S1476">
        <v>42</v>
      </c>
      <c r="T1476">
        <f t="shared" si="215"/>
        <v>-1</v>
      </c>
      <c r="U1476" s="1">
        <v>42821</v>
      </c>
      <c r="V1476" s="3">
        <f t="shared" si="209"/>
        <v>42795</v>
      </c>
      <c r="W1476" s="4">
        <f t="shared" si="216"/>
        <v>42821</v>
      </c>
      <c r="X1476" s="1" t="str">
        <f t="shared" si="210"/>
        <v>Monday</v>
      </c>
      <c r="Y1476" s="2">
        <v>0.59392361111111114</v>
      </c>
      <c r="Z1476" s="2">
        <f t="shared" si="211"/>
        <v>0.58333333333333326</v>
      </c>
      <c r="AA1476">
        <f>1</f>
        <v>1</v>
      </c>
      <c r="AB1476" s="1">
        <v>42821</v>
      </c>
      <c r="AC1476" s="3">
        <f t="shared" si="212"/>
        <v>42795</v>
      </c>
      <c r="AD1476" s="4">
        <f t="shared" si="217"/>
        <v>42821</v>
      </c>
      <c r="AE1476" s="1" t="str">
        <f t="shared" si="213"/>
        <v>Monday</v>
      </c>
      <c r="AF1476" s="2">
        <v>0.59880787037037042</v>
      </c>
      <c r="AG1476" s="2">
        <f t="shared" si="214"/>
        <v>0.58333333333333326</v>
      </c>
      <c r="AH1476" t="s">
        <v>27</v>
      </c>
    </row>
    <row r="1477" spans="1:34" x14ac:dyDescent="0.25">
      <c r="A1477">
        <v>1360591</v>
      </c>
      <c r="B1477" t="s">
        <v>20</v>
      </c>
      <c r="C1477" t="s">
        <v>102</v>
      </c>
      <c r="D1477" t="s">
        <v>22</v>
      </c>
      <c r="E1477">
        <v>53538</v>
      </c>
      <c r="F1477" t="s">
        <v>23</v>
      </c>
      <c r="G1477" t="s">
        <v>24</v>
      </c>
      <c r="H1477">
        <v>35</v>
      </c>
      <c r="I1477" t="s">
        <v>61</v>
      </c>
      <c r="J1477">
        <f>VLOOKUP(I1477,Key!$A$1:$C$72,2,FALSE)</f>
        <v>43.058619999999998</v>
      </c>
      <c r="K1477">
        <f>VLOOKUP(I1477,Key!$A$1:$C$72,3,FALSE)</f>
        <v>-87.885319999999993</v>
      </c>
      <c r="L1477" t="s">
        <v>63</v>
      </c>
      <c r="M1477">
        <f>VLOOKUP(L1477,Key!$A$1:$C$72,2,FALSE)</f>
        <v>43.078530000000001</v>
      </c>
      <c r="N1477">
        <f>VLOOKUP(L1477,Key!$A$1:$C$72,3,FALSE)</f>
        <v>-87.882620000000003</v>
      </c>
      <c r="O1477">
        <v>9</v>
      </c>
      <c r="P1477">
        <v>0</v>
      </c>
      <c r="Q1477">
        <v>1.4</v>
      </c>
      <c r="R1477">
        <v>1.3</v>
      </c>
      <c r="S1477">
        <v>54</v>
      </c>
      <c r="T1477">
        <f t="shared" si="215"/>
        <v>-1</v>
      </c>
      <c r="U1477" s="1">
        <v>42821</v>
      </c>
      <c r="V1477" s="3">
        <f t="shared" si="209"/>
        <v>42795</v>
      </c>
      <c r="W1477" s="4">
        <f t="shared" si="216"/>
        <v>42821</v>
      </c>
      <c r="X1477" s="1" t="str">
        <f t="shared" si="210"/>
        <v>Monday</v>
      </c>
      <c r="Y1477" s="2">
        <v>0.70613425925925932</v>
      </c>
      <c r="Z1477" s="2">
        <f t="shared" si="211"/>
        <v>0.70833333333333326</v>
      </c>
      <c r="AA1477">
        <f>1</f>
        <v>1</v>
      </c>
      <c r="AB1477" s="1">
        <v>42821</v>
      </c>
      <c r="AC1477" s="3">
        <f t="shared" si="212"/>
        <v>42795</v>
      </c>
      <c r="AD1477" s="4">
        <f t="shared" si="217"/>
        <v>42821</v>
      </c>
      <c r="AE1477" s="1" t="str">
        <f t="shared" si="213"/>
        <v>Monday</v>
      </c>
      <c r="AF1477" s="2">
        <v>0.71188657407407396</v>
      </c>
      <c r="AG1477" s="2">
        <f t="shared" si="214"/>
        <v>0.70833333333333326</v>
      </c>
      <c r="AH1477" t="s">
        <v>27</v>
      </c>
    </row>
    <row r="1478" spans="1:34" x14ac:dyDescent="0.25">
      <c r="A1478">
        <v>1344495</v>
      </c>
      <c r="B1478" t="s">
        <v>20</v>
      </c>
      <c r="C1478" t="s">
        <v>110</v>
      </c>
      <c r="D1478" t="s">
        <v>22</v>
      </c>
      <c r="E1478">
        <v>53144</v>
      </c>
      <c r="F1478" t="s">
        <v>23</v>
      </c>
      <c r="G1478" t="s">
        <v>24</v>
      </c>
      <c r="H1478">
        <v>78</v>
      </c>
      <c r="I1478" t="s">
        <v>92</v>
      </c>
      <c r="J1478">
        <f>VLOOKUP(I1478,Key!$A$1:$C$72,2,FALSE)</f>
        <v>43.069021999999997</v>
      </c>
      <c r="K1478">
        <f>VLOOKUP(I1478,Key!$A$1:$C$72,3,FALSE)</f>
        <v>-87.887940999999998</v>
      </c>
      <c r="L1478" t="s">
        <v>81</v>
      </c>
      <c r="M1478">
        <f>VLOOKUP(L1478,Key!$A$1:$C$72,2,FALSE)</f>
        <v>43.06033</v>
      </c>
      <c r="N1478">
        <f>VLOOKUP(L1478,Key!$A$1:$C$72,3,FALSE)</f>
        <v>-87.89546</v>
      </c>
      <c r="O1478">
        <v>7</v>
      </c>
      <c r="P1478">
        <v>0</v>
      </c>
      <c r="Q1478">
        <v>1.1000000000000001</v>
      </c>
      <c r="R1478">
        <v>1</v>
      </c>
      <c r="S1478">
        <v>42</v>
      </c>
      <c r="T1478">
        <f t="shared" si="215"/>
        <v>-1</v>
      </c>
      <c r="U1478" s="1">
        <v>42821</v>
      </c>
      <c r="V1478" s="3">
        <f t="shared" si="209"/>
        <v>42795</v>
      </c>
      <c r="W1478" s="4">
        <f t="shared" si="216"/>
        <v>42821</v>
      </c>
      <c r="X1478" s="1" t="str">
        <f t="shared" si="210"/>
        <v>Monday</v>
      </c>
      <c r="Y1478" s="2">
        <v>0.7201157407407407</v>
      </c>
      <c r="Z1478" s="2">
        <f t="shared" si="211"/>
        <v>0.70833333333333326</v>
      </c>
      <c r="AA1478">
        <f>1</f>
        <v>1</v>
      </c>
      <c r="AB1478" s="1">
        <v>42821</v>
      </c>
      <c r="AC1478" s="3">
        <f t="shared" si="212"/>
        <v>42795</v>
      </c>
      <c r="AD1478" s="4">
        <f t="shared" si="217"/>
        <v>42821</v>
      </c>
      <c r="AE1478" s="1" t="str">
        <f t="shared" si="213"/>
        <v>Monday</v>
      </c>
      <c r="AF1478" s="2">
        <v>0.72487268518518511</v>
      </c>
      <c r="AG1478" s="2">
        <f t="shared" si="214"/>
        <v>0.70833333333333326</v>
      </c>
      <c r="AH1478" t="s">
        <v>27</v>
      </c>
    </row>
    <row r="1479" spans="1:34" x14ac:dyDescent="0.25">
      <c r="A1479">
        <v>1442430</v>
      </c>
      <c r="B1479" t="s">
        <v>20</v>
      </c>
      <c r="C1479" t="s">
        <v>28</v>
      </c>
      <c r="D1479" t="s">
        <v>22</v>
      </c>
      <c r="E1479">
        <v>53211</v>
      </c>
      <c r="F1479" t="s">
        <v>23</v>
      </c>
      <c r="G1479" t="s">
        <v>24</v>
      </c>
      <c r="H1479">
        <v>11108</v>
      </c>
      <c r="I1479" t="s">
        <v>67</v>
      </c>
      <c r="J1479">
        <f>VLOOKUP(I1479,Key!$A$1:$C$72,2,FALSE)</f>
        <v>43.074890000000003</v>
      </c>
      <c r="K1479">
        <f>VLOOKUP(I1479,Key!$A$1:$C$72,3,FALSE)</f>
        <v>-87.882810000000006</v>
      </c>
      <c r="L1479" t="s">
        <v>77</v>
      </c>
      <c r="M1479">
        <f>VLOOKUP(L1479,Key!$A$1:$C$72,2,FALSE)</f>
        <v>43.074655999999997</v>
      </c>
      <c r="N1479">
        <f>VLOOKUP(L1479,Key!$A$1:$C$72,3,FALSE)</f>
        <v>-87.889011999999994</v>
      </c>
      <c r="O1479">
        <v>2</v>
      </c>
      <c r="P1479">
        <v>0</v>
      </c>
      <c r="Q1479">
        <v>0.3</v>
      </c>
      <c r="R1479">
        <v>0.3</v>
      </c>
      <c r="S1479">
        <v>12</v>
      </c>
      <c r="T1479">
        <f t="shared" si="215"/>
        <v>-1</v>
      </c>
      <c r="U1479" s="1">
        <v>42821</v>
      </c>
      <c r="V1479" s="3">
        <f t="shared" si="209"/>
        <v>42795</v>
      </c>
      <c r="W1479" s="4">
        <f t="shared" si="216"/>
        <v>42821</v>
      </c>
      <c r="X1479" s="1" t="str">
        <f t="shared" si="210"/>
        <v>Monday</v>
      </c>
      <c r="Y1479" s="2">
        <v>0.8497337962962962</v>
      </c>
      <c r="Z1479" s="2">
        <f t="shared" si="211"/>
        <v>0.83333333333333326</v>
      </c>
      <c r="AA1479">
        <f>1</f>
        <v>1</v>
      </c>
      <c r="AB1479" s="1">
        <v>42821</v>
      </c>
      <c r="AC1479" s="3">
        <f t="shared" si="212"/>
        <v>42795</v>
      </c>
      <c r="AD1479" s="4">
        <f t="shared" si="217"/>
        <v>42821</v>
      </c>
      <c r="AE1479" s="1" t="str">
        <f t="shared" si="213"/>
        <v>Monday</v>
      </c>
      <c r="AF1479" s="2">
        <v>0.85099537037037043</v>
      </c>
      <c r="AG1479" s="2">
        <f t="shared" si="214"/>
        <v>0.83333333333333326</v>
      </c>
      <c r="AH1479" t="s">
        <v>27</v>
      </c>
    </row>
    <row r="1480" spans="1:34" x14ac:dyDescent="0.25">
      <c r="A1480">
        <v>1408049</v>
      </c>
      <c r="B1480" t="s">
        <v>20</v>
      </c>
      <c r="C1480" t="s">
        <v>28</v>
      </c>
      <c r="D1480" t="s">
        <v>22</v>
      </c>
      <c r="E1480">
        <v>53202</v>
      </c>
      <c r="F1480" t="s">
        <v>23</v>
      </c>
      <c r="G1480" t="s">
        <v>24</v>
      </c>
      <c r="H1480">
        <v>128</v>
      </c>
      <c r="I1480" t="s">
        <v>33</v>
      </c>
      <c r="J1480">
        <f>VLOOKUP(I1480,Key!$A$1:$C$72,2,FALSE)</f>
        <v>43.034619999999997</v>
      </c>
      <c r="K1480">
        <f>VLOOKUP(I1480,Key!$A$1:$C$72,3,FALSE)</f>
        <v>-87.917500000000004</v>
      </c>
      <c r="L1480" t="s">
        <v>40</v>
      </c>
      <c r="M1480">
        <f>VLOOKUP(L1480,Key!$A$1:$C$72,2,FALSE)</f>
        <v>43.031480000000002</v>
      </c>
      <c r="N1480">
        <f>VLOOKUP(L1480,Key!$A$1:$C$72,3,FALSE)</f>
        <v>-87.908169999999998</v>
      </c>
      <c r="O1480">
        <v>10</v>
      </c>
      <c r="P1480">
        <v>0</v>
      </c>
      <c r="Q1480">
        <v>1.5</v>
      </c>
      <c r="R1480">
        <v>1.4</v>
      </c>
      <c r="S1480">
        <v>60</v>
      </c>
      <c r="T1480">
        <f t="shared" si="215"/>
        <v>-1</v>
      </c>
      <c r="U1480" s="1">
        <v>42821</v>
      </c>
      <c r="V1480" s="3">
        <f t="shared" si="209"/>
        <v>42795</v>
      </c>
      <c r="W1480" s="4">
        <f t="shared" si="216"/>
        <v>42821</v>
      </c>
      <c r="X1480" s="1" t="str">
        <f t="shared" si="210"/>
        <v>Monday</v>
      </c>
      <c r="Y1480" s="2">
        <v>0.86175925925925922</v>
      </c>
      <c r="Z1480" s="2">
        <f t="shared" si="211"/>
        <v>0.875</v>
      </c>
      <c r="AA1480">
        <f>1</f>
        <v>1</v>
      </c>
      <c r="AB1480" s="1">
        <v>42821</v>
      </c>
      <c r="AC1480" s="3">
        <f t="shared" si="212"/>
        <v>42795</v>
      </c>
      <c r="AD1480" s="4">
        <f t="shared" si="217"/>
        <v>42821</v>
      </c>
      <c r="AE1480" s="1" t="str">
        <f t="shared" si="213"/>
        <v>Monday</v>
      </c>
      <c r="AF1480" s="2">
        <v>0.86832175925925925</v>
      </c>
      <c r="AG1480" s="2">
        <f t="shared" si="214"/>
        <v>0.875</v>
      </c>
      <c r="AH1480" t="s">
        <v>27</v>
      </c>
    </row>
    <row r="1481" spans="1:34" x14ac:dyDescent="0.25">
      <c r="A1481">
        <v>1538823</v>
      </c>
      <c r="B1481" t="s">
        <v>20</v>
      </c>
      <c r="C1481" t="s">
        <v>28</v>
      </c>
      <c r="D1481" t="s">
        <v>22</v>
      </c>
      <c r="E1481">
        <v>53202</v>
      </c>
      <c r="F1481" t="s">
        <v>23</v>
      </c>
      <c r="G1481" t="s">
        <v>24</v>
      </c>
      <c r="H1481">
        <v>5453</v>
      </c>
      <c r="I1481" t="s">
        <v>30</v>
      </c>
      <c r="J1481">
        <f>VLOOKUP(I1481,Key!$A$1:$C$72,2,FALSE)</f>
        <v>43.05847</v>
      </c>
      <c r="K1481">
        <f>VLOOKUP(I1481,Key!$A$1:$C$72,3,FALSE)</f>
        <v>-87.898079999999993</v>
      </c>
      <c r="L1481" t="s">
        <v>61</v>
      </c>
      <c r="M1481">
        <f>VLOOKUP(L1481,Key!$A$1:$C$72,2,FALSE)</f>
        <v>43.058619999999998</v>
      </c>
      <c r="N1481">
        <f>VLOOKUP(L1481,Key!$A$1:$C$72,3,FALSE)</f>
        <v>-87.885319999999993</v>
      </c>
      <c r="O1481">
        <v>8</v>
      </c>
      <c r="P1481">
        <v>0</v>
      </c>
      <c r="Q1481">
        <v>1.2</v>
      </c>
      <c r="R1481">
        <v>1.1000000000000001</v>
      </c>
      <c r="S1481">
        <v>48</v>
      </c>
      <c r="T1481">
        <f t="shared" si="215"/>
        <v>-1</v>
      </c>
      <c r="U1481" s="1">
        <v>42821</v>
      </c>
      <c r="V1481" s="3">
        <f t="shared" si="209"/>
        <v>42795</v>
      </c>
      <c r="W1481" s="4">
        <f t="shared" si="216"/>
        <v>42821</v>
      </c>
      <c r="X1481" s="1" t="str">
        <f t="shared" si="210"/>
        <v>Monday</v>
      </c>
      <c r="Y1481" s="2">
        <v>0.98731481481481476</v>
      </c>
      <c r="Z1481" s="2">
        <f t="shared" si="211"/>
        <v>1</v>
      </c>
      <c r="AA1481">
        <f>1</f>
        <v>1</v>
      </c>
      <c r="AB1481" s="1">
        <v>42821</v>
      </c>
      <c r="AC1481" s="3">
        <f t="shared" si="212"/>
        <v>42795</v>
      </c>
      <c r="AD1481" s="4">
        <f t="shared" si="217"/>
        <v>42821</v>
      </c>
      <c r="AE1481" s="1" t="str">
        <f t="shared" si="213"/>
        <v>Monday</v>
      </c>
      <c r="AF1481" s="2">
        <v>0.992650462962963</v>
      </c>
      <c r="AG1481" s="2">
        <f t="shared" si="214"/>
        <v>1</v>
      </c>
      <c r="AH1481" t="s">
        <v>27</v>
      </c>
    </row>
    <row r="1482" spans="1:34" x14ac:dyDescent="0.25">
      <c r="A1482">
        <v>1451574</v>
      </c>
      <c r="B1482" t="s">
        <v>20</v>
      </c>
      <c r="C1482" t="s">
        <v>28</v>
      </c>
      <c r="D1482" t="s">
        <v>22</v>
      </c>
      <c r="E1482">
        <v>53211</v>
      </c>
      <c r="F1482" t="s">
        <v>23</v>
      </c>
      <c r="G1482" t="s">
        <v>24</v>
      </c>
      <c r="H1482">
        <v>17</v>
      </c>
      <c r="I1482" t="s">
        <v>67</v>
      </c>
      <c r="J1482">
        <f>VLOOKUP(I1482,Key!$A$1:$C$72,2,FALSE)</f>
        <v>43.074890000000003</v>
      </c>
      <c r="K1482">
        <f>VLOOKUP(I1482,Key!$A$1:$C$72,3,FALSE)</f>
        <v>-87.882810000000006</v>
      </c>
      <c r="L1482" t="s">
        <v>77</v>
      </c>
      <c r="M1482">
        <f>VLOOKUP(L1482,Key!$A$1:$C$72,2,FALSE)</f>
        <v>43.074655999999997</v>
      </c>
      <c r="N1482">
        <f>VLOOKUP(L1482,Key!$A$1:$C$72,3,FALSE)</f>
        <v>-87.889011999999994</v>
      </c>
      <c r="O1482">
        <v>82</v>
      </c>
      <c r="P1482">
        <v>3</v>
      </c>
      <c r="Q1482">
        <v>12.3</v>
      </c>
      <c r="R1482">
        <v>11.7</v>
      </c>
      <c r="S1482">
        <v>492</v>
      </c>
      <c r="T1482">
        <f t="shared" si="215"/>
        <v>-1</v>
      </c>
      <c r="U1482" s="1">
        <v>42822</v>
      </c>
      <c r="V1482" s="3">
        <f t="shared" si="209"/>
        <v>42795</v>
      </c>
      <c r="W1482" s="4">
        <f t="shared" si="216"/>
        <v>42822</v>
      </c>
      <c r="X1482" s="1" t="str">
        <f t="shared" si="210"/>
        <v>Tuesday</v>
      </c>
      <c r="Y1482" s="2">
        <v>0.49527777777777776</v>
      </c>
      <c r="Z1482" s="2">
        <f t="shared" si="211"/>
        <v>0.5</v>
      </c>
      <c r="AA1482">
        <f>1</f>
        <v>1</v>
      </c>
      <c r="AB1482" s="1">
        <v>42822</v>
      </c>
      <c r="AC1482" s="3">
        <f t="shared" si="212"/>
        <v>42795</v>
      </c>
      <c r="AD1482" s="4">
        <f t="shared" si="217"/>
        <v>42822</v>
      </c>
      <c r="AE1482" s="1" t="str">
        <f t="shared" si="213"/>
        <v>Tuesday</v>
      </c>
      <c r="AF1482" s="2">
        <v>0.55229166666666674</v>
      </c>
      <c r="AG1482" s="2">
        <f t="shared" si="214"/>
        <v>0.54166666666666663</v>
      </c>
      <c r="AH1482" t="s">
        <v>27</v>
      </c>
    </row>
    <row r="1483" spans="1:34" x14ac:dyDescent="0.25">
      <c r="A1483">
        <v>1494109</v>
      </c>
      <c r="B1483" t="s">
        <v>20</v>
      </c>
      <c r="C1483" t="s">
        <v>28</v>
      </c>
      <c r="D1483" t="s">
        <v>22</v>
      </c>
      <c r="E1483">
        <v>53233</v>
      </c>
      <c r="F1483" t="s">
        <v>23</v>
      </c>
      <c r="G1483" t="s">
        <v>24</v>
      </c>
      <c r="H1483">
        <v>5713</v>
      </c>
      <c r="I1483" t="s">
        <v>43</v>
      </c>
      <c r="J1483">
        <f>VLOOKUP(I1483,Key!$A$1:$C$72,2,FALSE)</f>
        <v>43.03886</v>
      </c>
      <c r="K1483">
        <f>VLOOKUP(I1483,Key!$A$1:$C$72,3,FALSE)</f>
        <v>-87.902720000000002</v>
      </c>
      <c r="L1483" t="s">
        <v>73</v>
      </c>
      <c r="M1483">
        <f>VLOOKUP(L1483,Key!$A$1:$C$72,2,FALSE)</f>
        <v>43.040349999999997</v>
      </c>
      <c r="N1483">
        <f>VLOOKUP(L1483,Key!$A$1:$C$72,3,FALSE)</f>
        <v>-87.920760000000001</v>
      </c>
      <c r="O1483">
        <v>8</v>
      </c>
      <c r="P1483">
        <v>0</v>
      </c>
      <c r="Q1483">
        <v>1.2</v>
      </c>
      <c r="R1483">
        <v>1.1000000000000001</v>
      </c>
      <c r="S1483">
        <v>48</v>
      </c>
      <c r="T1483">
        <f t="shared" si="215"/>
        <v>-1</v>
      </c>
      <c r="U1483" s="1">
        <v>42822</v>
      </c>
      <c r="V1483" s="3">
        <f t="shared" si="209"/>
        <v>42795</v>
      </c>
      <c r="W1483" s="4">
        <f t="shared" si="216"/>
        <v>42822</v>
      </c>
      <c r="X1483" s="1" t="str">
        <f t="shared" si="210"/>
        <v>Tuesday</v>
      </c>
      <c r="Y1483" s="2">
        <v>0.53159722222222217</v>
      </c>
      <c r="Z1483" s="2">
        <f t="shared" si="211"/>
        <v>0.54166666666666663</v>
      </c>
      <c r="AA1483">
        <f>1</f>
        <v>1</v>
      </c>
      <c r="AB1483" s="1">
        <v>42822</v>
      </c>
      <c r="AC1483" s="3">
        <f t="shared" si="212"/>
        <v>42795</v>
      </c>
      <c r="AD1483" s="4">
        <f t="shared" si="217"/>
        <v>42822</v>
      </c>
      <c r="AE1483" s="1" t="str">
        <f t="shared" si="213"/>
        <v>Tuesday</v>
      </c>
      <c r="AF1483" s="2">
        <v>0.53699074074074071</v>
      </c>
      <c r="AG1483" s="2">
        <f t="shared" si="214"/>
        <v>0.54166666666666663</v>
      </c>
      <c r="AH1483" t="s">
        <v>27</v>
      </c>
    </row>
    <row r="1484" spans="1:34" x14ac:dyDescent="0.25">
      <c r="A1484">
        <v>1482346</v>
      </c>
      <c r="B1484" t="s">
        <v>20</v>
      </c>
      <c r="C1484" t="s">
        <v>28</v>
      </c>
      <c r="D1484" t="s">
        <v>22</v>
      </c>
      <c r="E1484">
        <v>53207</v>
      </c>
      <c r="F1484" t="s">
        <v>23</v>
      </c>
      <c r="G1484" t="s">
        <v>24</v>
      </c>
      <c r="H1484">
        <v>11058</v>
      </c>
      <c r="I1484" t="s">
        <v>36</v>
      </c>
      <c r="J1484">
        <f>VLOOKUP(I1484,Key!$A$1:$C$72,2,FALSE)</f>
        <v>43.038580000000003</v>
      </c>
      <c r="K1484">
        <f>VLOOKUP(I1484,Key!$A$1:$C$72,3,FALSE)</f>
        <v>-87.90934</v>
      </c>
      <c r="L1484" t="s">
        <v>40</v>
      </c>
      <c r="M1484">
        <f>VLOOKUP(L1484,Key!$A$1:$C$72,2,FALSE)</f>
        <v>43.031480000000002</v>
      </c>
      <c r="N1484">
        <f>VLOOKUP(L1484,Key!$A$1:$C$72,3,FALSE)</f>
        <v>-87.908169999999998</v>
      </c>
      <c r="O1484">
        <v>5</v>
      </c>
      <c r="P1484">
        <v>0</v>
      </c>
      <c r="Q1484">
        <v>0.8</v>
      </c>
      <c r="R1484">
        <v>0.7</v>
      </c>
      <c r="S1484">
        <v>30</v>
      </c>
      <c r="T1484">
        <f t="shared" si="215"/>
        <v>-1</v>
      </c>
      <c r="U1484" s="1">
        <v>42822</v>
      </c>
      <c r="V1484" s="3">
        <f t="shared" si="209"/>
        <v>42795</v>
      </c>
      <c r="W1484" s="4">
        <f t="shared" si="216"/>
        <v>42822</v>
      </c>
      <c r="X1484" s="1" t="str">
        <f t="shared" si="210"/>
        <v>Tuesday</v>
      </c>
      <c r="Y1484" s="2">
        <v>0.54437499999999994</v>
      </c>
      <c r="Z1484" s="2">
        <f t="shared" si="211"/>
        <v>0.54166666666666663</v>
      </c>
      <c r="AA1484">
        <f>1</f>
        <v>1</v>
      </c>
      <c r="AB1484" s="1">
        <v>42822</v>
      </c>
      <c r="AC1484" s="3">
        <f t="shared" si="212"/>
        <v>42795</v>
      </c>
      <c r="AD1484" s="4">
        <f t="shared" si="217"/>
        <v>42822</v>
      </c>
      <c r="AE1484" s="1" t="str">
        <f t="shared" si="213"/>
        <v>Tuesday</v>
      </c>
      <c r="AF1484" s="2">
        <v>0.54752314814814818</v>
      </c>
      <c r="AG1484" s="2">
        <f t="shared" si="214"/>
        <v>0.54166666666666663</v>
      </c>
      <c r="AH1484" t="s">
        <v>27</v>
      </c>
    </row>
    <row r="1485" spans="1:34" x14ac:dyDescent="0.25">
      <c r="A1485">
        <v>1373087</v>
      </c>
      <c r="B1485" t="s">
        <v>20</v>
      </c>
      <c r="C1485" t="s">
        <v>28</v>
      </c>
      <c r="D1485" t="s">
        <v>22</v>
      </c>
      <c r="E1485">
        <v>53211</v>
      </c>
      <c r="F1485" t="s">
        <v>23</v>
      </c>
      <c r="G1485" t="s">
        <v>24</v>
      </c>
      <c r="H1485">
        <v>11168</v>
      </c>
      <c r="I1485" t="s">
        <v>63</v>
      </c>
      <c r="J1485">
        <f>VLOOKUP(I1485,Key!$A$1:$C$72,2,FALSE)</f>
        <v>43.078530000000001</v>
      </c>
      <c r="K1485">
        <f>VLOOKUP(I1485,Key!$A$1:$C$72,3,FALSE)</f>
        <v>-87.882620000000003</v>
      </c>
      <c r="L1485" t="s">
        <v>87</v>
      </c>
      <c r="M1485">
        <f>VLOOKUP(L1485,Key!$A$1:$C$72,2,FALSE)</f>
        <v>43.077359999999999</v>
      </c>
      <c r="N1485">
        <f>VLOOKUP(L1485,Key!$A$1:$C$72,3,FALSE)</f>
        <v>-87.880769999999998</v>
      </c>
      <c r="O1485">
        <v>21</v>
      </c>
      <c r="P1485">
        <v>0</v>
      </c>
      <c r="Q1485">
        <v>3.2</v>
      </c>
      <c r="R1485">
        <v>3</v>
      </c>
      <c r="S1485">
        <v>126</v>
      </c>
      <c r="T1485">
        <f t="shared" si="215"/>
        <v>-1</v>
      </c>
      <c r="U1485" s="1">
        <v>42822</v>
      </c>
      <c r="V1485" s="3">
        <f t="shared" si="209"/>
        <v>42795</v>
      </c>
      <c r="W1485" s="4">
        <f t="shared" si="216"/>
        <v>42822</v>
      </c>
      <c r="X1485" s="1" t="str">
        <f t="shared" si="210"/>
        <v>Tuesday</v>
      </c>
      <c r="Y1485" s="2">
        <v>0.60347222222222219</v>
      </c>
      <c r="Z1485" s="2">
        <f t="shared" si="211"/>
        <v>0.58333333333333326</v>
      </c>
      <c r="AA1485">
        <f>1</f>
        <v>1</v>
      </c>
      <c r="AB1485" s="1">
        <v>42822</v>
      </c>
      <c r="AC1485" s="3">
        <f t="shared" si="212"/>
        <v>42795</v>
      </c>
      <c r="AD1485" s="4">
        <f t="shared" si="217"/>
        <v>42822</v>
      </c>
      <c r="AE1485" s="1" t="str">
        <f t="shared" si="213"/>
        <v>Tuesday</v>
      </c>
      <c r="AF1485" s="2">
        <v>0.61856481481481485</v>
      </c>
      <c r="AG1485" s="2">
        <f t="shared" si="214"/>
        <v>0.625</v>
      </c>
      <c r="AH1485" t="s">
        <v>27</v>
      </c>
    </row>
    <row r="1486" spans="1:34" x14ac:dyDescent="0.25">
      <c r="A1486">
        <v>1328721</v>
      </c>
      <c r="B1486" t="s">
        <v>20</v>
      </c>
      <c r="C1486" t="s">
        <v>28</v>
      </c>
      <c r="D1486" t="s">
        <v>22</v>
      </c>
      <c r="E1486">
        <v>53207</v>
      </c>
      <c r="F1486" t="s">
        <v>23</v>
      </c>
      <c r="G1486" t="s">
        <v>24</v>
      </c>
      <c r="H1486">
        <v>997</v>
      </c>
      <c r="I1486" t="s">
        <v>85</v>
      </c>
      <c r="J1486">
        <f>VLOOKUP(I1486,Key!$A$1:$C$72,2,FALSE)</f>
        <v>43.041646999999998</v>
      </c>
      <c r="K1486">
        <f>VLOOKUP(I1486,Key!$A$1:$C$72,3,FALSE)</f>
        <v>-87.927257999999995</v>
      </c>
      <c r="L1486" t="s">
        <v>82</v>
      </c>
      <c r="M1486">
        <f>VLOOKUP(L1486,Key!$A$1:$C$72,2,FALSE)</f>
        <v>43.026229999999998</v>
      </c>
      <c r="N1486">
        <f>VLOOKUP(L1486,Key!$A$1:$C$72,3,FALSE)</f>
        <v>-87.912809999999993</v>
      </c>
      <c r="O1486">
        <v>11</v>
      </c>
      <c r="P1486">
        <v>0</v>
      </c>
      <c r="Q1486">
        <v>1.7</v>
      </c>
      <c r="R1486">
        <v>1.6</v>
      </c>
      <c r="S1486">
        <v>66</v>
      </c>
      <c r="T1486">
        <f t="shared" si="215"/>
        <v>-1</v>
      </c>
      <c r="U1486" s="1">
        <v>42822</v>
      </c>
      <c r="V1486" s="3">
        <f t="shared" si="209"/>
        <v>42795</v>
      </c>
      <c r="W1486" s="4">
        <f t="shared" si="216"/>
        <v>42822</v>
      </c>
      <c r="X1486" s="1" t="str">
        <f t="shared" si="210"/>
        <v>Tuesday</v>
      </c>
      <c r="Y1486" s="2">
        <v>0.705011574074074</v>
      </c>
      <c r="Z1486" s="2">
        <f t="shared" si="211"/>
        <v>0.70833333333333326</v>
      </c>
      <c r="AA1486">
        <f>1</f>
        <v>1</v>
      </c>
      <c r="AB1486" s="1">
        <v>42822</v>
      </c>
      <c r="AC1486" s="3">
        <f t="shared" si="212"/>
        <v>42795</v>
      </c>
      <c r="AD1486" s="4">
        <f t="shared" si="217"/>
        <v>42822</v>
      </c>
      <c r="AE1486" s="1" t="str">
        <f t="shared" si="213"/>
        <v>Tuesday</v>
      </c>
      <c r="AF1486" s="2">
        <v>0.7130439814814814</v>
      </c>
      <c r="AG1486" s="2">
        <f t="shared" si="214"/>
        <v>0.70833333333333326</v>
      </c>
      <c r="AH1486" t="s">
        <v>27</v>
      </c>
    </row>
    <row r="1487" spans="1:34" x14ac:dyDescent="0.25">
      <c r="A1487">
        <v>1477939</v>
      </c>
      <c r="B1487" t="s">
        <v>20</v>
      </c>
      <c r="C1487" t="s">
        <v>126</v>
      </c>
      <c r="D1487" t="s">
        <v>22</v>
      </c>
      <c r="E1487">
        <v>53010</v>
      </c>
      <c r="F1487" t="s">
        <v>23</v>
      </c>
      <c r="G1487" t="s">
        <v>24</v>
      </c>
      <c r="H1487">
        <v>5437</v>
      </c>
      <c r="I1487" t="s">
        <v>92</v>
      </c>
      <c r="J1487">
        <f>VLOOKUP(I1487,Key!$A$1:$C$72,2,FALSE)</f>
        <v>43.069021999999997</v>
      </c>
      <c r="K1487">
        <f>VLOOKUP(I1487,Key!$A$1:$C$72,3,FALSE)</f>
        <v>-87.887940999999998</v>
      </c>
      <c r="L1487" t="s">
        <v>29</v>
      </c>
      <c r="M1487">
        <f>VLOOKUP(L1487,Key!$A$1:$C$72,2,FALSE)</f>
        <v>43.042490000000001</v>
      </c>
      <c r="N1487">
        <f>VLOOKUP(L1487,Key!$A$1:$C$72,3,FALSE)</f>
        <v>-87.909959999999998</v>
      </c>
      <c r="O1487">
        <v>32</v>
      </c>
      <c r="P1487">
        <v>0</v>
      </c>
      <c r="Q1487">
        <v>4.8</v>
      </c>
      <c r="R1487">
        <v>4.5999999999999996</v>
      </c>
      <c r="S1487">
        <v>192</v>
      </c>
      <c r="T1487">
        <f t="shared" si="215"/>
        <v>-1</v>
      </c>
      <c r="U1487" s="1">
        <v>42822</v>
      </c>
      <c r="V1487" s="3">
        <f t="shared" si="209"/>
        <v>42795</v>
      </c>
      <c r="W1487" s="4">
        <f t="shared" si="216"/>
        <v>42822</v>
      </c>
      <c r="X1487" s="1" t="str">
        <f t="shared" si="210"/>
        <v>Tuesday</v>
      </c>
      <c r="Y1487" s="2">
        <v>0.7509837962962963</v>
      </c>
      <c r="Z1487" s="2">
        <f t="shared" si="211"/>
        <v>0.75</v>
      </c>
      <c r="AA1487">
        <f>1</f>
        <v>1</v>
      </c>
      <c r="AB1487" s="1">
        <v>42822</v>
      </c>
      <c r="AC1487" s="3">
        <f t="shared" si="212"/>
        <v>42795</v>
      </c>
      <c r="AD1487" s="4">
        <f t="shared" si="217"/>
        <v>42822</v>
      </c>
      <c r="AE1487" s="1" t="str">
        <f t="shared" si="213"/>
        <v>Tuesday</v>
      </c>
      <c r="AF1487" s="2">
        <v>0.77322916666666675</v>
      </c>
      <c r="AG1487" s="2">
        <f t="shared" si="214"/>
        <v>0.79166666666666663</v>
      </c>
      <c r="AH1487" t="s">
        <v>27</v>
      </c>
    </row>
    <row r="1488" spans="1:34" x14ac:dyDescent="0.25">
      <c r="A1488">
        <v>1494109</v>
      </c>
      <c r="B1488" t="s">
        <v>20</v>
      </c>
      <c r="C1488" t="s">
        <v>28</v>
      </c>
      <c r="D1488" t="s">
        <v>22</v>
      </c>
      <c r="E1488">
        <v>53233</v>
      </c>
      <c r="F1488" t="s">
        <v>23</v>
      </c>
      <c r="G1488" t="s">
        <v>24</v>
      </c>
      <c r="H1488">
        <v>11132</v>
      </c>
      <c r="I1488" t="s">
        <v>36</v>
      </c>
      <c r="J1488">
        <f>VLOOKUP(I1488,Key!$A$1:$C$72,2,FALSE)</f>
        <v>43.038580000000003</v>
      </c>
      <c r="K1488">
        <f>VLOOKUP(I1488,Key!$A$1:$C$72,3,FALSE)</f>
        <v>-87.90934</v>
      </c>
      <c r="L1488" t="s">
        <v>36</v>
      </c>
      <c r="M1488">
        <f>VLOOKUP(L1488,Key!$A$1:$C$72,2,FALSE)</f>
        <v>43.038580000000003</v>
      </c>
      <c r="N1488">
        <f>VLOOKUP(L1488,Key!$A$1:$C$72,3,FALSE)</f>
        <v>-87.90934</v>
      </c>
      <c r="O1488">
        <v>25</v>
      </c>
      <c r="P1488">
        <v>0</v>
      </c>
      <c r="Q1488">
        <v>3.8</v>
      </c>
      <c r="R1488">
        <v>3.6</v>
      </c>
      <c r="S1488">
        <v>150</v>
      </c>
      <c r="T1488">
        <f t="shared" si="215"/>
        <v>-1</v>
      </c>
      <c r="U1488" s="1">
        <v>42823</v>
      </c>
      <c r="V1488" s="3">
        <f t="shared" si="209"/>
        <v>42795</v>
      </c>
      <c r="W1488" s="4">
        <f t="shared" si="216"/>
        <v>42823</v>
      </c>
      <c r="X1488" s="1" t="str">
        <f t="shared" si="210"/>
        <v>Wednesday</v>
      </c>
      <c r="Y1488" s="2">
        <v>0.4581365740740741</v>
      </c>
      <c r="Z1488" s="2">
        <f t="shared" si="211"/>
        <v>0.45833333333333331</v>
      </c>
      <c r="AA1488">
        <f>1</f>
        <v>1</v>
      </c>
      <c r="AB1488" s="1">
        <v>42823</v>
      </c>
      <c r="AC1488" s="3">
        <f t="shared" si="212"/>
        <v>42795</v>
      </c>
      <c r="AD1488" s="4">
        <f t="shared" si="217"/>
        <v>42823</v>
      </c>
      <c r="AE1488" s="1" t="str">
        <f t="shared" si="213"/>
        <v>Wednesday</v>
      </c>
      <c r="AF1488" s="2">
        <v>0.47552083333333334</v>
      </c>
      <c r="AG1488" s="2">
        <f t="shared" si="214"/>
        <v>0.45833333333333331</v>
      </c>
      <c r="AH1488" t="s">
        <v>35</v>
      </c>
    </row>
    <row r="1489" spans="1:34" x14ac:dyDescent="0.25">
      <c r="A1489">
        <v>551883</v>
      </c>
      <c r="B1489" t="s">
        <v>20</v>
      </c>
      <c r="C1489" t="s">
        <v>21</v>
      </c>
      <c r="D1489" t="s">
        <v>22</v>
      </c>
      <c r="E1489">
        <v>53213</v>
      </c>
      <c r="F1489" t="s">
        <v>23</v>
      </c>
      <c r="G1489" t="s">
        <v>24</v>
      </c>
      <c r="H1489">
        <v>11162</v>
      </c>
      <c r="I1489" t="s">
        <v>36</v>
      </c>
      <c r="J1489">
        <f>VLOOKUP(I1489,Key!$A$1:$C$72,2,FALSE)</f>
        <v>43.038580000000003</v>
      </c>
      <c r="K1489">
        <f>VLOOKUP(I1489,Key!$A$1:$C$72,3,FALSE)</f>
        <v>-87.90934</v>
      </c>
      <c r="L1489" t="s">
        <v>40</v>
      </c>
      <c r="M1489">
        <f>VLOOKUP(L1489,Key!$A$1:$C$72,2,FALSE)</f>
        <v>43.031480000000002</v>
      </c>
      <c r="N1489">
        <f>VLOOKUP(L1489,Key!$A$1:$C$72,3,FALSE)</f>
        <v>-87.908169999999998</v>
      </c>
      <c r="O1489">
        <v>4</v>
      </c>
      <c r="P1489">
        <v>0</v>
      </c>
      <c r="Q1489">
        <v>0.6</v>
      </c>
      <c r="R1489">
        <v>0.6</v>
      </c>
      <c r="S1489">
        <v>24</v>
      </c>
      <c r="T1489">
        <f t="shared" si="215"/>
        <v>-1</v>
      </c>
      <c r="U1489" s="1">
        <v>42823</v>
      </c>
      <c r="V1489" s="3">
        <f t="shared" si="209"/>
        <v>42795</v>
      </c>
      <c r="W1489" s="4">
        <f t="shared" si="216"/>
        <v>42823</v>
      </c>
      <c r="X1489" s="1" t="str">
        <f t="shared" si="210"/>
        <v>Wednesday</v>
      </c>
      <c r="Y1489" s="2">
        <v>0.51667824074074076</v>
      </c>
      <c r="Z1489" s="2">
        <f t="shared" si="211"/>
        <v>0.5</v>
      </c>
      <c r="AA1489">
        <f>1</f>
        <v>1</v>
      </c>
      <c r="AB1489" s="1">
        <v>42823</v>
      </c>
      <c r="AC1489" s="3">
        <f t="shared" si="212"/>
        <v>42795</v>
      </c>
      <c r="AD1489" s="4">
        <f t="shared" si="217"/>
        <v>42823</v>
      </c>
      <c r="AE1489" s="1" t="str">
        <f t="shared" si="213"/>
        <v>Wednesday</v>
      </c>
      <c r="AF1489" s="2">
        <v>0.51944444444444449</v>
      </c>
      <c r="AG1489" s="2">
        <f t="shared" si="214"/>
        <v>0.5</v>
      </c>
      <c r="AH1489" t="s">
        <v>27</v>
      </c>
    </row>
    <row r="1490" spans="1:34" x14ac:dyDescent="0.25">
      <c r="A1490">
        <v>1260485</v>
      </c>
      <c r="B1490" t="s">
        <v>20</v>
      </c>
      <c r="C1490" t="s">
        <v>101</v>
      </c>
      <c r="D1490" t="s">
        <v>22</v>
      </c>
      <c r="E1490">
        <v>53211</v>
      </c>
      <c r="F1490" t="s">
        <v>23</v>
      </c>
      <c r="G1490" t="s">
        <v>24</v>
      </c>
      <c r="H1490">
        <v>11112</v>
      </c>
      <c r="I1490" t="s">
        <v>32</v>
      </c>
      <c r="J1490">
        <f>VLOOKUP(I1490,Key!$A$1:$C$72,2,FALSE)</f>
        <v>43.038719999999998</v>
      </c>
      <c r="K1490">
        <f>VLOOKUP(I1490,Key!$A$1:$C$72,3,FALSE)</f>
        <v>-87.905339999999995</v>
      </c>
      <c r="L1490" t="s">
        <v>43</v>
      </c>
      <c r="M1490">
        <f>VLOOKUP(L1490,Key!$A$1:$C$72,2,FALSE)</f>
        <v>43.03886</v>
      </c>
      <c r="N1490">
        <f>VLOOKUP(L1490,Key!$A$1:$C$72,3,FALSE)</f>
        <v>-87.902720000000002</v>
      </c>
      <c r="O1490">
        <v>2</v>
      </c>
      <c r="P1490">
        <v>0</v>
      </c>
      <c r="Q1490">
        <v>0.3</v>
      </c>
      <c r="R1490">
        <v>0.3</v>
      </c>
      <c r="S1490">
        <v>12</v>
      </c>
      <c r="T1490">
        <f t="shared" si="215"/>
        <v>-1</v>
      </c>
      <c r="U1490" s="1">
        <v>42823</v>
      </c>
      <c r="V1490" s="3">
        <f t="shared" si="209"/>
        <v>42795</v>
      </c>
      <c r="W1490" s="4">
        <f t="shared" si="216"/>
        <v>42823</v>
      </c>
      <c r="X1490" s="1" t="str">
        <f t="shared" si="210"/>
        <v>Wednesday</v>
      </c>
      <c r="Y1490" s="2">
        <v>0.5718981481481481</v>
      </c>
      <c r="Z1490" s="2">
        <f t="shared" si="211"/>
        <v>0.58333333333333326</v>
      </c>
      <c r="AA1490">
        <f>1</f>
        <v>1</v>
      </c>
      <c r="AB1490" s="1">
        <v>42823</v>
      </c>
      <c r="AC1490" s="3">
        <f t="shared" si="212"/>
        <v>42795</v>
      </c>
      <c r="AD1490" s="4">
        <f t="shared" si="217"/>
        <v>42823</v>
      </c>
      <c r="AE1490" s="1" t="str">
        <f t="shared" si="213"/>
        <v>Wednesday</v>
      </c>
      <c r="AF1490" s="2">
        <v>0.57302083333333331</v>
      </c>
      <c r="AG1490" s="2">
        <f t="shared" si="214"/>
        <v>0.58333333333333326</v>
      </c>
      <c r="AH1490" t="s">
        <v>27</v>
      </c>
    </row>
    <row r="1491" spans="1:34" x14ac:dyDescent="0.25">
      <c r="A1491">
        <v>1251113</v>
      </c>
      <c r="B1491" t="s">
        <v>20</v>
      </c>
      <c r="C1491" t="s">
        <v>114</v>
      </c>
      <c r="D1491" t="s">
        <v>22</v>
      </c>
      <c r="E1491">
        <v>54956</v>
      </c>
      <c r="F1491" t="s">
        <v>23</v>
      </c>
      <c r="G1491" t="s">
        <v>96</v>
      </c>
      <c r="H1491">
        <v>202</v>
      </c>
      <c r="I1491" t="s">
        <v>30</v>
      </c>
      <c r="J1491">
        <f>VLOOKUP(I1491,Key!$A$1:$C$72,2,FALSE)</f>
        <v>43.05847</v>
      </c>
      <c r="K1491">
        <f>VLOOKUP(I1491,Key!$A$1:$C$72,3,FALSE)</f>
        <v>-87.898079999999993</v>
      </c>
      <c r="L1491" t="s">
        <v>30</v>
      </c>
      <c r="M1491">
        <f>VLOOKUP(L1491,Key!$A$1:$C$72,2,FALSE)</f>
        <v>43.05847</v>
      </c>
      <c r="N1491">
        <f>VLOOKUP(L1491,Key!$A$1:$C$72,3,FALSE)</f>
        <v>-87.898079999999993</v>
      </c>
      <c r="O1491">
        <v>1</v>
      </c>
      <c r="P1491">
        <v>0</v>
      </c>
      <c r="Q1491">
        <v>0.2</v>
      </c>
      <c r="R1491">
        <v>0.1</v>
      </c>
      <c r="S1491">
        <v>6</v>
      </c>
      <c r="T1491">
        <f t="shared" si="215"/>
        <v>-1</v>
      </c>
      <c r="U1491" s="1">
        <v>42823</v>
      </c>
      <c r="V1491" s="3">
        <f t="shared" si="209"/>
        <v>42795</v>
      </c>
      <c r="W1491" s="4">
        <f t="shared" si="216"/>
        <v>42823</v>
      </c>
      <c r="X1491" s="1" t="str">
        <f t="shared" si="210"/>
        <v>Wednesday</v>
      </c>
      <c r="Y1491" s="2">
        <v>0.57967592592592598</v>
      </c>
      <c r="Z1491" s="2">
        <f t="shared" si="211"/>
        <v>0.58333333333333326</v>
      </c>
      <c r="AA1491">
        <f>1</f>
        <v>1</v>
      </c>
      <c r="AB1491" s="1">
        <v>42823</v>
      </c>
      <c r="AC1491" s="3">
        <f t="shared" si="212"/>
        <v>42795</v>
      </c>
      <c r="AD1491" s="4">
        <f t="shared" si="217"/>
        <v>42823</v>
      </c>
      <c r="AE1491" s="1" t="str">
        <f t="shared" si="213"/>
        <v>Wednesday</v>
      </c>
      <c r="AF1491" s="2">
        <v>0.57996527777777784</v>
      </c>
      <c r="AG1491" s="2">
        <f t="shared" si="214"/>
        <v>0.58333333333333326</v>
      </c>
      <c r="AH1491" t="s">
        <v>35</v>
      </c>
    </row>
    <row r="1492" spans="1:34" x14ac:dyDescent="0.25">
      <c r="A1492">
        <v>1442430</v>
      </c>
      <c r="B1492" t="s">
        <v>20</v>
      </c>
      <c r="C1492" t="s">
        <v>28</v>
      </c>
      <c r="D1492" t="s">
        <v>22</v>
      </c>
      <c r="E1492">
        <v>53211</v>
      </c>
      <c r="F1492" t="s">
        <v>23</v>
      </c>
      <c r="G1492" t="s">
        <v>24</v>
      </c>
      <c r="H1492">
        <v>11108</v>
      </c>
      <c r="I1492" t="s">
        <v>77</v>
      </c>
      <c r="J1492">
        <f>VLOOKUP(I1492,Key!$A$1:$C$72,2,FALSE)</f>
        <v>43.074655999999997</v>
      </c>
      <c r="K1492">
        <f>VLOOKUP(I1492,Key!$A$1:$C$72,3,FALSE)</f>
        <v>-87.889011999999994</v>
      </c>
      <c r="L1492" t="s">
        <v>67</v>
      </c>
      <c r="M1492">
        <f>VLOOKUP(L1492,Key!$A$1:$C$72,2,FALSE)</f>
        <v>43.074890000000003</v>
      </c>
      <c r="N1492">
        <f>VLOOKUP(L1492,Key!$A$1:$C$72,3,FALSE)</f>
        <v>-87.882810000000006</v>
      </c>
      <c r="O1492">
        <v>3</v>
      </c>
      <c r="P1492">
        <v>0</v>
      </c>
      <c r="Q1492">
        <v>0.5</v>
      </c>
      <c r="R1492">
        <v>0.4</v>
      </c>
      <c r="S1492">
        <v>18</v>
      </c>
      <c r="T1492">
        <f t="shared" si="215"/>
        <v>-1</v>
      </c>
      <c r="U1492" s="1">
        <v>42823</v>
      </c>
      <c r="V1492" s="3">
        <f t="shared" si="209"/>
        <v>42795</v>
      </c>
      <c r="W1492" s="4">
        <f t="shared" si="216"/>
        <v>42823</v>
      </c>
      <c r="X1492" s="1" t="str">
        <f t="shared" si="210"/>
        <v>Wednesday</v>
      </c>
      <c r="Y1492" s="2">
        <v>0.6821180555555556</v>
      </c>
      <c r="Z1492" s="2">
        <f t="shared" si="211"/>
        <v>0.66666666666666663</v>
      </c>
      <c r="AA1492">
        <f>1</f>
        <v>1</v>
      </c>
      <c r="AB1492" s="1">
        <v>42823</v>
      </c>
      <c r="AC1492" s="3">
        <f t="shared" si="212"/>
        <v>42795</v>
      </c>
      <c r="AD1492" s="4">
        <f t="shared" si="217"/>
        <v>42823</v>
      </c>
      <c r="AE1492" s="1" t="str">
        <f t="shared" si="213"/>
        <v>Wednesday</v>
      </c>
      <c r="AF1492" s="2">
        <v>0.68418981481481478</v>
      </c>
      <c r="AG1492" s="2">
        <f t="shared" si="214"/>
        <v>0.66666666666666663</v>
      </c>
      <c r="AH1492" t="s">
        <v>27</v>
      </c>
    </row>
    <row r="1493" spans="1:34" x14ac:dyDescent="0.25">
      <c r="A1493">
        <v>1182678</v>
      </c>
      <c r="B1493" t="s">
        <v>20</v>
      </c>
      <c r="C1493" t="s">
        <v>28</v>
      </c>
      <c r="D1493" t="s">
        <v>22</v>
      </c>
      <c r="E1493">
        <v>53202</v>
      </c>
      <c r="F1493" t="s">
        <v>23</v>
      </c>
      <c r="G1493" t="s">
        <v>24</v>
      </c>
      <c r="H1493">
        <v>5463</v>
      </c>
      <c r="I1493" t="s">
        <v>32</v>
      </c>
      <c r="J1493">
        <f>VLOOKUP(I1493,Key!$A$1:$C$72,2,FALSE)</f>
        <v>43.038719999999998</v>
      </c>
      <c r="K1493">
        <f>VLOOKUP(I1493,Key!$A$1:$C$72,3,FALSE)</f>
        <v>-87.905339999999995</v>
      </c>
      <c r="L1493" t="s">
        <v>37</v>
      </c>
      <c r="M1493">
        <f>VLOOKUP(L1493,Key!$A$1:$C$72,2,FALSE)</f>
        <v>43.031320000000001</v>
      </c>
      <c r="N1493">
        <f>VLOOKUP(L1493,Key!$A$1:$C$72,3,FALSE)</f>
        <v>-87.904259999999994</v>
      </c>
      <c r="O1493">
        <v>3</v>
      </c>
      <c r="P1493">
        <v>0</v>
      </c>
      <c r="Q1493">
        <v>0.5</v>
      </c>
      <c r="R1493">
        <v>0.4</v>
      </c>
      <c r="S1493">
        <v>18</v>
      </c>
      <c r="T1493">
        <f t="shared" si="215"/>
        <v>-1</v>
      </c>
      <c r="U1493" s="1">
        <v>42823</v>
      </c>
      <c r="V1493" s="3">
        <f t="shared" si="209"/>
        <v>42795</v>
      </c>
      <c r="W1493" s="4">
        <f t="shared" si="216"/>
        <v>42823</v>
      </c>
      <c r="X1493" s="1" t="str">
        <f t="shared" si="210"/>
        <v>Wednesday</v>
      </c>
      <c r="Y1493" s="2">
        <v>0.69738425925925929</v>
      </c>
      <c r="Z1493" s="2">
        <f t="shared" si="211"/>
        <v>0.70833333333333326</v>
      </c>
      <c r="AA1493">
        <f>1</f>
        <v>1</v>
      </c>
      <c r="AB1493" s="1">
        <v>42823</v>
      </c>
      <c r="AC1493" s="3">
        <f t="shared" si="212"/>
        <v>42795</v>
      </c>
      <c r="AD1493" s="4">
        <f t="shared" si="217"/>
        <v>42823</v>
      </c>
      <c r="AE1493" s="1" t="str">
        <f t="shared" si="213"/>
        <v>Wednesday</v>
      </c>
      <c r="AF1493" s="2">
        <v>0.69956018518518526</v>
      </c>
      <c r="AG1493" s="2">
        <f t="shared" si="214"/>
        <v>0.70833333333333326</v>
      </c>
      <c r="AH1493" t="s">
        <v>27</v>
      </c>
    </row>
    <row r="1494" spans="1:34" x14ac:dyDescent="0.25">
      <c r="A1494">
        <v>955984</v>
      </c>
      <c r="B1494" t="s">
        <v>20</v>
      </c>
      <c r="C1494" t="s">
        <v>28</v>
      </c>
      <c r="D1494" t="s">
        <v>22</v>
      </c>
      <c r="E1494">
        <v>53211</v>
      </c>
      <c r="F1494" t="s">
        <v>23</v>
      </c>
      <c r="G1494" t="s">
        <v>24</v>
      </c>
      <c r="H1494">
        <v>5551</v>
      </c>
      <c r="I1494" t="s">
        <v>92</v>
      </c>
      <c r="J1494">
        <f>VLOOKUP(I1494,Key!$A$1:$C$72,2,FALSE)</f>
        <v>43.069021999999997</v>
      </c>
      <c r="K1494">
        <f>VLOOKUP(I1494,Key!$A$1:$C$72,3,FALSE)</f>
        <v>-87.887940999999998</v>
      </c>
      <c r="L1494" t="s">
        <v>65</v>
      </c>
      <c r="M1494">
        <f>VLOOKUP(L1494,Key!$A$1:$C$72,2,FALSE)</f>
        <v>43.060786</v>
      </c>
      <c r="N1494">
        <f>VLOOKUP(L1494,Key!$A$1:$C$72,3,FALSE)</f>
        <v>-87.883825999999999</v>
      </c>
      <c r="O1494">
        <v>11</v>
      </c>
      <c r="P1494">
        <v>0</v>
      </c>
      <c r="Q1494">
        <v>1.7</v>
      </c>
      <c r="R1494">
        <v>1.6</v>
      </c>
      <c r="S1494">
        <v>66</v>
      </c>
      <c r="T1494">
        <f t="shared" si="215"/>
        <v>-1</v>
      </c>
      <c r="U1494" s="1">
        <v>42813</v>
      </c>
      <c r="V1494" s="3">
        <f t="shared" si="209"/>
        <v>42795</v>
      </c>
      <c r="W1494" s="4">
        <f t="shared" si="216"/>
        <v>42813</v>
      </c>
      <c r="X1494" s="1" t="str">
        <f t="shared" si="210"/>
        <v>Sunday</v>
      </c>
      <c r="Y1494" s="2">
        <v>0.68326388888888889</v>
      </c>
      <c r="Z1494" s="2">
        <f t="shared" si="211"/>
        <v>0.66666666666666663</v>
      </c>
      <c r="AA1494">
        <f>1</f>
        <v>1</v>
      </c>
      <c r="AB1494" s="1">
        <v>42813</v>
      </c>
      <c r="AC1494" s="3">
        <f t="shared" si="212"/>
        <v>42795</v>
      </c>
      <c r="AD1494" s="4">
        <f t="shared" si="217"/>
        <v>42813</v>
      </c>
      <c r="AE1494" s="1" t="str">
        <f t="shared" si="213"/>
        <v>Sunday</v>
      </c>
      <c r="AF1494" s="2">
        <v>0.69050925925925932</v>
      </c>
      <c r="AG1494" s="2">
        <f t="shared" si="214"/>
        <v>0.70833333333333326</v>
      </c>
      <c r="AH1494" t="s">
        <v>27</v>
      </c>
    </row>
    <row r="1495" spans="1:34" x14ac:dyDescent="0.25">
      <c r="A1495">
        <v>1276651</v>
      </c>
      <c r="B1495" t="s">
        <v>20</v>
      </c>
      <c r="C1495" t="s">
        <v>28</v>
      </c>
      <c r="D1495" t="s">
        <v>22</v>
      </c>
      <c r="E1495">
        <v>53211</v>
      </c>
      <c r="F1495" t="s">
        <v>23</v>
      </c>
      <c r="G1495" t="s">
        <v>24</v>
      </c>
      <c r="H1495">
        <v>11120</v>
      </c>
      <c r="I1495" t="s">
        <v>65</v>
      </c>
      <c r="J1495">
        <f>VLOOKUP(I1495,Key!$A$1:$C$72,2,FALSE)</f>
        <v>43.060786</v>
      </c>
      <c r="K1495">
        <f>VLOOKUP(I1495,Key!$A$1:$C$72,3,FALSE)</f>
        <v>-87.883825999999999</v>
      </c>
      <c r="L1495" t="s">
        <v>87</v>
      </c>
      <c r="M1495">
        <f>VLOOKUP(L1495,Key!$A$1:$C$72,2,FALSE)</f>
        <v>43.077359999999999</v>
      </c>
      <c r="N1495">
        <f>VLOOKUP(L1495,Key!$A$1:$C$72,3,FALSE)</f>
        <v>-87.880769999999998</v>
      </c>
      <c r="O1495">
        <v>14</v>
      </c>
      <c r="P1495">
        <v>0</v>
      </c>
      <c r="Q1495">
        <v>2.1</v>
      </c>
      <c r="R1495">
        <v>2</v>
      </c>
      <c r="S1495">
        <v>84</v>
      </c>
      <c r="T1495">
        <f t="shared" si="215"/>
        <v>-1</v>
      </c>
      <c r="U1495" s="1">
        <v>42813</v>
      </c>
      <c r="V1495" s="3">
        <f t="shared" si="209"/>
        <v>42795</v>
      </c>
      <c r="W1495" s="4">
        <f t="shared" si="216"/>
        <v>42813</v>
      </c>
      <c r="X1495" s="1" t="str">
        <f t="shared" si="210"/>
        <v>Sunday</v>
      </c>
      <c r="Y1495" s="2">
        <v>0.75869212962962962</v>
      </c>
      <c r="Z1495" s="2">
        <f t="shared" si="211"/>
        <v>0.75</v>
      </c>
      <c r="AA1495">
        <f>1</f>
        <v>1</v>
      </c>
      <c r="AB1495" s="1">
        <v>42813</v>
      </c>
      <c r="AC1495" s="3">
        <f t="shared" si="212"/>
        <v>42795</v>
      </c>
      <c r="AD1495" s="4">
        <f t="shared" si="217"/>
        <v>42813</v>
      </c>
      <c r="AE1495" s="1" t="str">
        <f t="shared" si="213"/>
        <v>Sunday</v>
      </c>
      <c r="AF1495" s="2">
        <v>0.76817129629629621</v>
      </c>
      <c r="AG1495" s="2">
        <f t="shared" si="214"/>
        <v>0.75</v>
      </c>
      <c r="AH1495" t="s">
        <v>27</v>
      </c>
    </row>
    <row r="1496" spans="1:34" x14ac:dyDescent="0.25">
      <c r="A1496">
        <v>1378271</v>
      </c>
      <c r="B1496" t="s">
        <v>20</v>
      </c>
      <c r="C1496" t="s">
        <v>28</v>
      </c>
      <c r="D1496" t="s">
        <v>22</v>
      </c>
      <c r="E1496">
        <v>53202</v>
      </c>
      <c r="F1496" t="s">
        <v>23</v>
      </c>
      <c r="G1496" t="s">
        <v>24</v>
      </c>
      <c r="H1496">
        <v>9</v>
      </c>
      <c r="I1496" t="s">
        <v>80</v>
      </c>
      <c r="J1496">
        <f>VLOOKUP(I1496,Key!$A$1:$C$72,2,FALSE)</f>
        <v>43.052460000000004</v>
      </c>
      <c r="K1496">
        <f>VLOOKUP(I1496,Key!$A$1:$C$72,3,FALSE)</f>
        <v>-87.891000000000005</v>
      </c>
      <c r="L1496" t="s">
        <v>37</v>
      </c>
      <c r="M1496">
        <f>VLOOKUP(L1496,Key!$A$1:$C$72,2,FALSE)</f>
        <v>43.031320000000001</v>
      </c>
      <c r="N1496">
        <f>VLOOKUP(L1496,Key!$A$1:$C$72,3,FALSE)</f>
        <v>-87.904259999999994</v>
      </c>
      <c r="O1496">
        <v>12</v>
      </c>
      <c r="P1496">
        <v>0</v>
      </c>
      <c r="Q1496">
        <v>1.8</v>
      </c>
      <c r="R1496">
        <v>1.7</v>
      </c>
      <c r="S1496">
        <v>72</v>
      </c>
      <c r="T1496">
        <f t="shared" si="215"/>
        <v>-1</v>
      </c>
      <c r="U1496" s="1">
        <v>42814</v>
      </c>
      <c r="V1496" s="3">
        <f t="shared" si="209"/>
        <v>42795</v>
      </c>
      <c r="W1496" s="4">
        <f t="shared" si="216"/>
        <v>42814</v>
      </c>
      <c r="X1496" s="1" t="str">
        <f t="shared" si="210"/>
        <v>Monday</v>
      </c>
      <c r="Y1496" s="2">
        <v>0.41313657407407406</v>
      </c>
      <c r="Z1496" s="2">
        <f t="shared" si="211"/>
        <v>0.41666666666666663</v>
      </c>
      <c r="AA1496">
        <f>1</f>
        <v>1</v>
      </c>
      <c r="AB1496" s="1">
        <v>42814</v>
      </c>
      <c r="AC1496" s="3">
        <f t="shared" si="212"/>
        <v>42795</v>
      </c>
      <c r="AD1496" s="4">
        <f t="shared" si="217"/>
        <v>42814</v>
      </c>
      <c r="AE1496" s="1" t="str">
        <f t="shared" si="213"/>
        <v>Monday</v>
      </c>
      <c r="AF1496" s="2">
        <v>0.4209606481481481</v>
      </c>
      <c r="AG1496" s="2">
        <f t="shared" si="214"/>
        <v>0.41666666666666663</v>
      </c>
      <c r="AH1496" t="s">
        <v>27</v>
      </c>
    </row>
    <row r="1497" spans="1:34" x14ac:dyDescent="0.25">
      <c r="A1497">
        <v>1298099</v>
      </c>
      <c r="B1497" t="s">
        <v>20</v>
      </c>
      <c r="C1497" t="s">
        <v>28</v>
      </c>
      <c r="D1497" t="s">
        <v>22</v>
      </c>
      <c r="E1497">
        <v>53233</v>
      </c>
      <c r="F1497" t="s">
        <v>23</v>
      </c>
      <c r="G1497" t="s">
        <v>24</v>
      </c>
      <c r="H1497">
        <v>11047</v>
      </c>
      <c r="I1497" t="s">
        <v>85</v>
      </c>
      <c r="J1497">
        <f>VLOOKUP(I1497,Key!$A$1:$C$72,2,FALSE)</f>
        <v>43.041646999999998</v>
      </c>
      <c r="K1497">
        <f>VLOOKUP(I1497,Key!$A$1:$C$72,3,FALSE)</f>
        <v>-87.927257999999995</v>
      </c>
      <c r="L1497" t="s">
        <v>39</v>
      </c>
      <c r="M1497">
        <f>VLOOKUP(L1497,Key!$A$1:$C$72,2,FALSE)</f>
        <v>43.03913</v>
      </c>
      <c r="N1497">
        <f>VLOOKUP(L1497,Key!$A$1:$C$72,3,FALSE)</f>
        <v>-87.916150000000002</v>
      </c>
      <c r="O1497">
        <v>5</v>
      </c>
      <c r="P1497">
        <v>0</v>
      </c>
      <c r="Q1497">
        <v>0.8</v>
      </c>
      <c r="R1497">
        <v>0.7</v>
      </c>
      <c r="S1497">
        <v>30</v>
      </c>
      <c r="T1497">
        <f t="shared" si="215"/>
        <v>-1</v>
      </c>
      <c r="U1497" s="1">
        <v>42814</v>
      </c>
      <c r="V1497" s="3">
        <f t="shared" si="209"/>
        <v>42795</v>
      </c>
      <c r="W1497" s="4">
        <f t="shared" si="216"/>
        <v>42814</v>
      </c>
      <c r="X1497" s="1" t="str">
        <f t="shared" si="210"/>
        <v>Monday</v>
      </c>
      <c r="Y1497" s="2">
        <v>0.42810185185185184</v>
      </c>
      <c r="Z1497" s="2">
        <f t="shared" si="211"/>
        <v>0.41666666666666663</v>
      </c>
      <c r="AA1497">
        <f>1</f>
        <v>1</v>
      </c>
      <c r="AB1497" s="1">
        <v>42814</v>
      </c>
      <c r="AC1497" s="3">
        <f t="shared" si="212"/>
        <v>42795</v>
      </c>
      <c r="AD1497" s="4">
        <f t="shared" si="217"/>
        <v>42814</v>
      </c>
      <c r="AE1497" s="1" t="str">
        <f t="shared" si="213"/>
        <v>Monday</v>
      </c>
      <c r="AF1497" s="2">
        <v>0.43186342592592591</v>
      </c>
      <c r="AG1497" s="2">
        <f t="shared" si="214"/>
        <v>0.41666666666666663</v>
      </c>
      <c r="AH1497" t="s">
        <v>27</v>
      </c>
    </row>
    <row r="1498" spans="1:34" x14ac:dyDescent="0.25">
      <c r="A1498">
        <v>803838</v>
      </c>
      <c r="B1498" t="s">
        <v>20</v>
      </c>
      <c r="C1498" t="s">
        <v>101</v>
      </c>
      <c r="D1498" t="s">
        <v>22</v>
      </c>
      <c r="E1498">
        <v>53211</v>
      </c>
      <c r="F1498" t="s">
        <v>23</v>
      </c>
      <c r="G1498" t="s">
        <v>24</v>
      </c>
      <c r="H1498">
        <v>11078</v>
      </c>
      <c r="I1498" t="s">
        <v>75</v>
      </c>
      <c r="J1498">
        <f>VLOOKUP(I1498,Key!$A$1:$C$72,2,FALSE)</f>
        <v>43.056539999999998</v>
      </c>
      <c r="K1498">
        <f>VLOOKUP(I1498,Key!$A$1:$C$72,3,FALSE)</f>
        <v>-87.914370000000005</v>
      </c>
      <c r="L1498" t="s">
        <v>48</v>
      </c>
      <c r="M1498">
        <f>VLOOKUP(L1498,Key!$A$1:$C$72,2,FALSE)</f>
        <v>43.05097</v>
      </c>
      <c r="N1498">
        <f>VLOOKUP(L1498,Key!$A$1:$C$72,3,FALSE)</f>
        <v>-87.906440000000003</v>
      </c>
      <c r="O1498">
        <v>12</v>
      </c>
      <c r="P1498">
        <v>0</v>
      </c>
      <c r="Q1498">
        <v>1.8</v>
      </c>
      <c r="R1498">
        <v>1.7</v>
      </c>
      <c r="S1498">
        <v>72</v>
      </c>
      <c r="T1498">
        <f t="shared" si="215"/>
        <v>-1</v>
      </c>
      <c r="U1498" s="1">
        <v>42814</v>
      </c>
      <c r="V1498" s="3">
        <f t="shared" si="209"/>
        <v>42795</v>
      </c>
      <c r="W1498" s="4">
        <f t="shared" si="216"/>
        <v>42814</v>
      </c>
      <c r="X1498" s="1" t="str">
        <f t="shared" si="210"/>
        <v>Monday</v>
      </c>
      <c r="Y1498" s="2">
        <v>0.72694444444444439</v>
      </c>
      <c r="Z1498" s="2">
        <f t="shared" si="211"/>
        <v>0.70833333333333326</v>
      </c>
      <c r="AA1498">
        <f>1</f>
        <v>1</v>
      </c>
      <c r="AB1498" s="1">
        <v>42814</v>
      </c>
      <c r="AC1498" s="3">
        <f t="shared" si="212"/>
        <v>42795</v>
      </c>
      <c r="AD1498" s="4">
        <f t="shared" si="217"/>
        <v>42814</v>
      </c>
      <c r="AE1498" s="1" t="str">
        <f t="shared" si="213"/>
        <v>Monday</v>
      </c>
      <c r="AF1498" s="2">
        <v>0.73531250000000004</v>
      </c>
      <c r="AG1498" s="2">
        <f t="shared" si="214"/>
        <v>0.75</v>
      </c>
      <c r="AH1498" t="s">
        <v>27</v>
      </c>
    </row>
    <row r="1499" spans="1:34" x14ac:dyDescent="0.25">
      <c r="A1499">
        <v>1276651</v>
      </c>
      <c r="B1499" t="s">
        <v>20</v>
      </c>
      <c r="C1499" t="s">
        <v>28</v>
      </c>
      <c r="D1499" t="s">
        <v>22</v>
      </c>
      <c r="E1499">
        <v>53211</v>
      </c>
      <c r="F1499" t="s">
        <v>23</v>
      </c>
      <c r="G1499" t="s">
        <v>24</v>
      </c>
      <c r="H1499">
        <v>976</v>
      </c>
      <c r="I1499" t="s">
        <v>50</v>
      </c>
      <c r="J1499">
        <f>VLOOKUP(I1499,Key!$A$1:$C$72,2,FALSE)</f>
        <v>43.052549999999997</v>
      </c>
      <c r="K1499">
        <f>VLOOKUP(I1499,Key!$A$1:$C$72,3,FALSE)</f>
        <v>-87.909329999999997</v>
      </c>
      <c r="L1499" t="s">
        <v>87</v>
      </c>
      <c r="M1499">
        <f>VLOOKUP(L1499,Key!$A$1:$C$72,2,FALSE)</f>
        <v>43.077359999999999</v>
      </c>
      <c r="N1499">
        <f>VLOOKUP(L1499,Key!$A$1:$C$72,3,FALSE)</f>
        <v>-87.880769999999998</v>
      </c>
      <c r="O1499">
        <v>22</v>
      </c>
      <c r="P1499">
        <v>0</v>
      </c>
      <c r="Q1499">
        <v>3.3</v>
      </c>
      <c r="R1499">
        <v>3.1</v>
      </c>
      <c r="S1499">
        <v>132</v>
      </c>
      <c r="T1499">
        <f t="shared" si="215"/>
        <v>-1</v>
      </c>
      <c r="U1499" s="1">
        <v>42814</v>
      </c>
      <c r="V1499" s="3">
        <f t="shared" si="209"/>
        <v>42795</v>
      </c>
      <c r="W1499" s="4">
        <f t="shared" si="216"/>
        <v>42814</v>
      </c>
      <c r="X1499" s="1" t="str">
        <f t="shared" si="210"/>
        <v>Monday</v>
      </c>
      <c r="Y1499" s="2">
        <v>0.74357638888888899</v>
      </c>
      <c r="Z1499" s="2">
        <f t="shared" si="211"/>
        <v>0.75</v>
      </c>
      <c r="AA1499">
        <f>1</f>
        <v>1</v>
      </c>
      <c r="AB1499" s="1">
        <v>42814</v>
      </c>
      <c r="AC1499" s="3">
        <f t="shared" si="212"/>
        <v>42795</v>
      </c>
      <c r="AD1499" s="4">
        <f t="shared" si="217"/>
        <v>42814</v>
      </c>
      <c r="AE1499" s="1" t="str">
        <f t="shared" si="213"/>
        <v>Monday</v>
      </c>
      <c r="AF1499" s="2">
        <v>0.75890046296296287</v>
      </c>
      <c r="AG1499" s="2">
        <f t="shared" si="214"/>
        <v>0.75</v>
      </c>
      <c r="AH1499" t="s">
        <v>27</v>
      </c>
    </row>
    <row r="1500" spans="1:34" x14ac:dyDescent="0.25">
      <c r="A1500">
        <v>1517760</v>
      </c>
      <c r="B1500" t="s">
        <v>20</v>
      </c>
      <c r="C1500" t="s">
        <v>28</v>
      </c>
      <c r="D1500" t="s">
        <v>22</v>
      </c>
      <c r="E1500">
        <v>53212</v>
      </c>
      <c r="F1500" t="s">
        <v>23</v>
      </c>
      <c r="G1500" t="s">
        <v>24</v>
      </c>
      <c r="H1500">
        <v>5506</v>
      </c>
      <c r="I1500" t="s">
        <v>32</v>
      </c>
      <c r="J1500">
        <f>VLOOKUP(I1500,Key!$A$1:$C$72,2,FALSE)</f>
        <v>43.038719999999998</v>
      </c>
      <c r="K1500">
        <f>VLOOKUP(I1500,Key!$A$1:$C$72,3,FALSE)</f>
        <v>-87.905339999999995</v>
      </c>
      <c r="L1500" t="s">
        <v>50</v>
      </c>
      <c r="M1500">
        <f>VLOOKUP(L1500,Key!$A$1:$C$72,2,FALSE)</f>
        <v>43.052549999999997</v>
      </c>
      <c r="N1500">
        <f>VLOOKUP(L1500,Key!$A$1:$C$72,3,FALSE)</f>
        <v>-87.909329999999997</v>
      </c>
      <c r="O1500">
        <v>8</v>
      </c>
      <c r="P1500">
        <v>0</v>
      </c>
      <c r="Q1500">
        <v>1.2</v>
      </c>
      <c r="R1500">
        <v>1.1000000000000001</v>
      </c>
      <c r="S1500">
        <v>48</v>
      </c>
      <c r="T1500">
        <f t="shared" si="215"/>
        <v>-1</v>
      </c>
      <c r="U1500" s="1">
        <v>42814</v>
      </c>
      <c r="V1500" s="3">
        <f t="shared" si="209"/>
        <v>42795</v>
      </c>
      <c r="W1500" s="4">
        <f t="shared" si="216"/>
        <v>42814</v>
      </c>
      <c r="X1500" s="1" t="str">
        <f t="shared" si="210"/>
        <v>Monday</v>
      </c>
      <c r="Y1500" s="2">
        <v>0.76409722222222232</v>
      </c>
      <c r="Z1500" s="2">
        <f t="shared" si="211"/>
        <v>0.75</v>
      </c>
      <c r="AA1500">
        <f>1</f>
        <v>1</v>
      </c>
      <c r="AB1500" s="1">
        <v>42814</v>
      </c>
      <c r="AC1500" s="3">
        <f t="shared" si="212"/>
        <v>42795</v>
      </c>
      <c r="AD1500" s="4">
        <f t="shared" si="217"/>
        <v>42814</v>
      </c>
      <c r="AE1500" s="1" t="str">
        <f t="shared" si="213"/>
        <v>Monday</v>
      </c>
      <c r="AF1500" s="2">
        <v>0.76987268518518526</v>
      </c>
      <c r="AG1500" s="2">
        <f t="shared" si="214"/>
        <v>0.75</v>
      </c>
      <c r="AH1500" t="s">
        <v>27</v>
      </c>
    </row>
    <row r="1501" spans="1:34" x14ac:dyDescent="0.25">
      <c r="A1501">
        <v>1314976</v>
      </c>
      <c r="B1501" t="s">
        <v>20</v>
      </c>
      <c r="C1501" t="s">
        <v>28</v>
      </c>
      <c r="D1501" t="s">
        <v>22</v>
      </c>
      <c r="E1501">
        <v>53202</v>
      </c>
      <c r="F1501" t="s">
        <v>23</v>
      </c>
      <c r="G1501" t="s">
        <v>107</v>
      </c>
      <c r="H1501">
        <v>9</v>
      </c>
      <c r="I1501" t="s">
        <v>37</v>
      </c>
      <c r="J1501">
        <f>VLOOKUP(I1501,Key!$A$1:$C$72,2,FALSE)</f>
        <v>43.031320000000001</v>
      </c>
      <c r="K1501">
        <f>VLOOKUP(I1501,Key!$A$1:$C$72,3,FALSE)</f>
        <v>-87.904259999999994</v>
      </c>
      <c r="L1501" t="s">
        <v>33</v>
      </c>
      <c r="M1501">
        <f>VLOOKUP(L1501,Key!$A$1:$C$72,2,FALSE)</f>
        <v>43.034619999999997</v>
      </c>
      <c r="N1501">
        <f>VLOOKUP(L1501,Key!$A$1:$C$72,3,FALSE)</f>
        <v>-87.917500000000004</v>
      </c>
      <c r="O1501">
        <v>12</v>
      </c>
      <c r="P1501">
        <v>2</v>
      </c>
      <c r="Q1501">
        <v>1.8</v>
      </c>
      <c r="R1501">
        <v>1.7</v>
      </c>
      <c r="S1501">
        <v>72</v>
      </c>
      <c r="T1501">
        <f t="shared" si="215"/>
        <v>-1</v>
      </c>
      <c r="U1501" s="1">
        <v>42815</v>
      </c>
      <c r="V1501" s="3">
        <f t="shared" si="209"/>
        <v>42795</v>
      </c>
      <c r="W1501" s="4">
        <f t="shared" si="216"/>
        <v>42815</v>
      </c>
      <c r="X1501" s="1" t="str">
        <f t="shared" si="210"/>
        <v>Tuesday</v>
      </c>
      <c r="Y1501" s="2">
        <v>0.32594907407407409</v>
      </c>
      <c r="Z1501" s="2">
        <f t="shared" si="211"/>
        <v>0.33333333333333331</v>
      </c>
      <c r="AA1501">
        <f>1</f>
        <v>1</v>
      </c>
      <c r="AB1501" s="1">
        <v>42815</v>
      </c>
      <c r="AC1501" s="3">
        <f t="shared" si="212"/>
        <v>42795</v>
      </c>
      <c r="AD1501" s="4">
        <f t="shared" si="217"/>
        <v>42815</v>
      </c>
      <c r="AE1501" s="1" t="str">
        <f t="shared" si="213"/>
        <v>Tuesday</v>
      </c>
      <c r="AF1501" s="2">
        <v>0.33421296296296293</v>
      </c>
      <c r="AG1501" s="2">
        <f t="shared" si="214"/>
        <v>0.33333333333333331</v>
      </c>
      <c r="AH1501" t="s">
        <v>27</v>
      </c>
    </row>
    <row r="1502" spans="1:34" x14ac:dyDescent="0.25">
      <c r="A1502">
        <v>946290</v>
      </c>
      <c r="B1502" t="s">
        <v>20</v>
      </c>
      <c r="C1502" t="s">
        <v>28</v>
      </c>
      <c r="D1502" t="s">
        <v>22</v>
      </c>
      <c r="E1502">
        <v>53208</v>
      </c>
      <c r="F1502" t="s">
        <v>23</v>
      </c>
      <c r="G1502" t="s">
        <v>24</v>
      </c>
      <c r="H1502">
        <v>5468</v>
      </c>
      <c r="I1502" t="s">
        <v>92</v>
      </c>
      <c r="J1502">
        <f>VLOOKUP(I1502,Key!$A$1:$C$72,2,FALSE)</f>
        <v>43.069021999999997</v>
      </c>
      <c r="K1502">
        <f>VLOOKUP(I1502,Key!$A$1:$C$72,3,FALSE)</f>
        <v>-87.887940999999998</v>
      </c>
      <c r="L1502" t="s">
        <v>87</v>
      </c>
      <c r="M1502">
        <f>VLOOKUP(L1502,Key!$A$1:$C$72,2,FALSE)</f>
        <v>43.077359999999999</v>
      </c>
      <c r="N1502">
        <f>VLOOKUP(L1502,Key!$A$1:$C$72,3,FALSE)</f>
        <v>-87.880769999999998</v>
      </c>
      <c r="O1502">
        <v>8</v>
      </c>
      <c r="P1502">
        <v>0</v>
      </c>
      <c r="Q1502">
        <v>1.2</v>
      </c>
      <c r="R1502">
        <v>1.1000000000000001</v>
      </c>
      <c r="S1502">
        <v>48</v>
      </c>
      <c r="T1502">
        <f t="shared" si="215"/>
        <v>-1</v>
      </c>
      <c r="U1502" s="1">
        <v>42815</v>
      </c>
      <c r="V1502" s="3">
        <f t="shared" si="209"/>
        <v>42795</v>
      </c>
      <c r="W1502" s="4">
        <f t="shared" si="216"/>
        <v>42815</v>
      </c>
      <c r="X1502" s="1" t="str">
        <f t="shared" si="210"/>
        <v>Tuesday</v>
      </c>
      <c r="Y1502" s="2">
        <v>0.4137615740740741</v>
      </c>
      <c r="Z1502" s="2">
        <f t="shared" si="211"/>
        <v>0.41666666666666663</v>
      </c>
      <c r="AA1502">
        <f>1</f>
        <v>1</v>
      </c>
      <c r="AB1502" s="1">
        <v>42815</v>
      </c>
      <c r="AC1502" s="3">
        <f t="shared" si="212"/>
        <v>42795</v>
      </c>
      <c r="AD1502" s="4">
        <f t="shared" si="217"/>
        <v>42815</v>
      </c>
      <c r="AE1502" s="1" t="str">
        <f t="shared" si="213"/>
        <v>Tuesday</v>
      </c>
      <c r="AF1502" s="2">
        <v>0.41942129629629626</v>
      </c>
      <c r="AG1502" s="2">
        <f t="shared" si="214"/>
        <v>0.41666666666666663</v>
      </c>
      <c r="AH1502" t="s">
        <v>27</v>
      </c>
    </row>
    <row r="1503" spans="1:34" x14ac:dyDescent="0.25">
      <c r="A1503">
        <v>1088320</v>
      </c>
      <c r="B1503" t="s">
        <v>20</v>
      </c>
      <c r="C1503" t="s">
        <v>95</v>
      </c>
      <c r="D1503" t="s">
        <v>22</v>
      </c>
      <c r="E1503">
        <v>53202</v>
      </c>
      <c r="F1503" t="s">
        <v>23</v>
      </c>
      <c r="G1503" t="s">
        <v>24</v>
      </c>
      <c r="H1503">
        <v>38</v>
      </c>
      <c r="I1503" t="s">
        <v>43</v>
      </c>
      <c r="J1503">
        <f>VLOOKUP(I1503,Key!$A$1:$C$72,2,FALSE)</f>
        <v>43.03886</v>
      </c>
      <c r="K1503">
        <f>VLOOKUP(I1503,Key!$A$1:$C$72,3,FALSE)</f>
        <v>-87.902720000000002</v>
      </c>
      <c r="L1503" t="s">
        <v>68</v>
      </c>
      <c r="M1503">
        <f>VLOOKUP(L1503,Key!$A$1:$C$72,2,FALSE)</f>
        <v>43.04804</v>
      </c>
      <c r="N1503">
        <f>VLOOKUP(L1503,Key!$A$1:$C$72,3,FALSE)</f>
        <v>-87.896720000000002</v>
      </c>
      <c r="O1503">
        <v>8</v>
      </c>
      <c r="P1503">
        <v>0</v>
      </c>
      <c r="Q1503">
        <v>1.2</v>
      </c>
      <c r="R1503">
        <v>1.1000000000000001</v>
      </c>
      <c r="S1503">
        <v>48</v>
      </c>
      <c r="T1503">
        <f t="shared" si="215"/>
        <v>-1</v>
      </c>
      <c r="U1503" s="1">
        <v>42815</v>
      </c>
      <c r="V1503" s="3">
        <f t="shared" si="209"/>
        <v>42795</v>
      </c>
      <c r="W1503" s="4">
        <f t="shared" si="216"/>
        <v>42815</v>
      </c>
      <c r="X1503" s="1" t="str">
        <f t="shared" si="210"/>
        <v>Tuesday</v>
      </c>
      <c r="Y1503" s="2">
        <v>0.72971064814814823</v>
      </c>
      <c r="Z1503" s="2">
        <f t="shared" si="211"/>
        <v>0.75</v>
      </c>
      <c r="AA1503">
        <f>1</f>
        <v>1</v>
      </c>
      <c r="AB1503" s="1">
        <v>42815</v>
      </c>
      <c r="AC1503" s="3">
        <f t="shared" si="212"/>
        <v>42795</v>
      </c>
      <c r="AD1503" s="4">
        <f t="shared" si="217"/>
        <v>42815</v>
      </c>
      <c r="AE1503" s="1" t="str">
        <f t="shared" si="213"/>
        <v>Tuesday</v>
      </c>
      <c r="AF1503" s="2">
        <v>0.73516203703703698</v>
      </c>
      <c r="AG1503" s="2">
        <f t="shared" si="214"/>
        <v>0.75</v>
      </c>
      <c r="AH1503" t="s">
        <v>27</v>
      </c>
    </row>
    <row r="1504" spans="1:34" x14ac:dyDescent="0.25">
      <c r="A1504">
        <v>531225</v>
      </c>
      <c r="B1504" t="s">
        <v>20</v>
      </c>
      <c r="C1504" t="s">
        <v>95</v>
      </c>
      <c r="D1504" t="s">
        <v>22</v>
      </c>
      <c r="E1504">
        <v>53202</v>
      </c>
      <c r="F1504" t="s">
        <v>23</v>
      </c>
      <c r="G1504" t="s">
        <v>24</v>
      </c>
      <c r="H1504">
        <v>5435</v>
      </c>
      <c r="I1504" t="s">
        <v>44</v>
      </c>
      <c r="J1504">
        <f>VLOOKUP(I1504,Key!$A$1:$C$72,2,FALSE)</f>
        <v>43.045712999999999</v>
      </c>
      <c r="K1504">
        <f>VLOOKUP(I1504,Key!$A$1:$C$72,3,FALSE)</f>
        <v>-87.899756999999994</v>
      </c>
      <c r="L1504" t="s">
        <v>44</v>
      </c>
      <c r="M1504">
        <f>VLOOKUP(L1504,Key!$A$1:$C$72,2,FALSE)</f>
        <v>43.045712999999999</v>
      </c>
      <c r="N1504">
        <f>VLOOKUP(L1504,Key!$A$1:$C$72,3,FALSE)</f>
        <v>-87.899756999999994</v>
      </c>
      <c r="O1504">
        <v>8</v>
      </c>
      <c r="P1504">
        <v>0</v>
      </c>
      <c r="Q1504">
        <v>1.2</v>
      </c>
      <c r="R1504">
        <v>1.1000000000000001</v>
      </c>
      <c r="S1504">
        <v>48</v>
      </c>
      <c r="T1504">
        <f t="shared" si="215"/>
        <v>-1</v>
      </c>
      <c r="U1504" s="1">
        <v>42815</v>
      </c>
      <c r="V1504" s="3">
        <f t="shared" si="209"/>
        <v>42795</v>
      </c>
      <c r="W1504" s="4">
        <f t="shared" si="216"/>
        <v>42815</v>
      </c>
      <c r="X1504" s="1" t="str">
        <f t="shared" si="210"/>
        <v>Tuesday</v>
      </c>
      <c r="Y1504" s="2">
        <v>0.81574074074074077</v>
      </c>
      <c r="Z1504" s="2">
        <f t="shared" si="211"/>
        <v>0.83333333333333326</v>
      </c>
      <c r="AA1504">
        <f>1</f>
        <v>1</v>
      </c>
      <c r="AB1504" s="1">
        <v>42815</v>
      </c>
      <c r="AC1504" s="3">
        <f t="shared" si="212"/>
        <v>42795</v>
      </c>
      <c r="AD1504" s="4">
        <f t="shared" si="217"/>
        <v>42815</v>
      </c>
      <c r="AE1504" s="1" t="str">
        <f t="shared" si="213"/>
        <v>Tuesday</v>
      </c>
      <c r="AF1504" s="2">
        <v>0.82094907407407414</v>
      </c>
      <c r="AG1504" s="2">
        <f t="shared" si="214"/>
        <v>0.83333333333333326</v>
      </c>
      <c r="AH1504" t="s">
        <v>35</v>
      </c>
    </row>
    <row r="1505" spans="1:34" x14ac:dyDescent="0.25">
      <c r="A1505">
        <v>1357250</v>
      </c>
      <c r="B1505" t="s">
        <v>20</v>
      </c>
      <c r="C1505" t="s">
        <v>28</v>
      </c>
      <c r="D1505" t="s">
        <v>22</v>
      </c>
      <c r="E1505">
        <v>53202</v>
      </c>
      <c r="F1505" t="s">
        <v>23</v>
      </c>
      <c r="G1505" t="s">
        <v>24</v>
      </c>
      <c r="H1505">
        <v>361</v>
      </c>
      <c r="I1505" t="s">
        <v>43</v>
      </c>
      <c r="J1505">
        <f>VLOOKUP(I1505,Key!$A$1:$C$72,2,FALSE)</f>
        <v>43.03886</v>
      </c>
      <c r="K1505">
        <f>VLOOKUP(I1505,Key!$A$1:$C$72,3,FALSE)</f>
        <v>-87.902720000000002</v>
      </c>
      <c r="L1505" t="s">
        <v>69</v>
      </c>
      <c r="M1505">
        <f>VLOOKUP(L1505,Key!$A$1:$C$72,2,FALSE)</f>
        <v>43.048200000000001</v>
      </c>
      <c r="N1505">
        <f>VLOOKUP(L1505,Key!$A$1:$C$72,3,FALSE)</f>
        <v>-87.900859999999994</v>
      </c>
      <c r="O1505">
        <v>5</v>
      </c>
      <c r="P1505">
        <v>0</v>
      </c>
      <c r="Q1505">
        <v>0.8</v>
      </c>
      <c r="R1505">
        <v>0.7</v>
      </c>
      <c r="S1505">
        <v>30</v>
      </c>
      <c r="T1505">
        <f t="shared" si="215"/>
        <v>-1</v>
      </c>
      <c r="U1505" s="1">
        <v>42816</v>
      </c>
      <c r="V1505" s="3">
        <f t="shared" si="209"/>
        <v>42795</v>
      </c>
      <c r="W1505" s="4">
        <f t="shared" si="216"/>
        <v>42816</v>
      </c>
      <c r="X1505" s="1" t="str">
        <f t="shared" si="210"/>
        <v>Wednesday</v>
      </c>
      <c r="Y1505" s="2">
        <v>0.31089120370370371</v>
      </c>
      <c r="Z1505" s="2">
        <f t="shared" si="211"/>
        <v>0.29166666666666663</v>
      </c>
      <c r="AA1505">
        <f>1</f>
        <v>1</v>
      </c>
      <c r="AB1505" s="1">
        <v>42816</v>
      </c>
      <c r="AC1505" s="3">
        <f t="shared" si="212"/>
        <v>42795</v>
      </c>
      <c r="AD1505" s="4">
        <f t="shared" si="217"/>
        <v>42816</v>
      </c>
      <c r="AE1505" s="1" t="str">
        <f t="shared" si="213"/>
        <v>Wednesday</v>
      </c>
      <c r="AF1505" s="2">
        <v>0.31435185185185183</v>
      </c>
      <c r="AG1505" s="2">
        <f t="shared" si="214"/>
        <v>0.33333333333333331</v>
      </c>
      <c r="AH1505" t="s">
        <v>27</v>
      </c>
    </row>
    <row r="1506" spans="1:34" x14ac:dyDescent="0.25">
      <c r="A1506">
        <v>1260485</v>
      </c>
      <c r="B1506" t="s">
        <v>20</v>
      </c>
      <c r="C1506" t="s">
        <v>101</v>
      </c>
      <c r="D1506" t="s">
        <v>22</v>
      </c>
      <c r="E1506">
        <v>53211</v>
      </c>
      <c r="F1506" t="s">
        <v>23</v>
      </c>
      <c r="G1506" t="s">
        <v>24</v>
      </c>
      <c r="H1506">
        <v>5477</v>
      </c>
      <c r="I1506" t="s">
        <v>69</v>
      </c>
      <c r="J1506">
        <f>VLOOKUP(I1506,Key!$A$1:$C$72,2,FALSE)</f>
        <v>43.048200000000001</v>
      </c>
      <c r="K1506">
        <f>VLOOKUP(I1506,Key!$A$1:$C$72,3,FALSE)</f>
        <v>-87.900859999999994</v>
      </c>
      <c r="L1506" t="s">
        <v>43</v>
      </c>
      <c r="M1506">
        <f>VLOOKUP(L1506,Key!$A$1:$C$72,2,FALSE)</f>
        <v>43.03886</v>
      </c>
      <c r="N1506">
        <f>VLOOKUP(L1506,Key!$A$1:$C$72,3,FALSE)</f>
        <v>-87.902720000000002</v>
      </c>
      <c r="O1506">
        <v>6</v>
      </c>
      <c r="P1506">
        <v>0</v>
      </c>
      <c r="Q1506">
        <v>0.9</v>
      </c>
      <c r="R1506">
        <v>0.9</v>
      </c>
      <c r="S1506">
        <v>36</v>
      </c>
      <c r="T1506">
        <f t="shared" si="215"/>
        <v>-1</v>
      </c>
      <c r="U1506" s="1">
        <v>42816</v>
      </c>
      <c r="V1506" s="3">
        <f t="shared" si="209"/>
        <v>42795</v>
      </c>
      <c r="W1506" s="4">
        <f t="shared" si="216"/>
        <v>42816</v>
      </c>
      <c r="X1506" s="1" t="str">
        <f t="shared" si="210"/>
        <v>Wednesday</v>
      </c>
      <c r="Y1506" s="2">
        <v>0.35203703703703698</v>
      </c>
      <c r="Z1506" s="2">
        <f t="shared" si="211"/>
        <v>0.33333333333333331</v>
      </c>
      <c r="AA1506">
        <f>1</f>
        <v>1</v>
      </c>
      <c r="AB1506" s="1">
        <v>42816</v>
      </c>
      <c r="AC1506" s="3">
        <f t="shared" si="212"/>
        <v>42795</v>
      </c>
      <c r="AD1506" s="4">
        <f t="shared" si="217"/>
        <v>42816</v>
      </c>
      <c r="AE1506" s="1" t="str">
        <f t="shared" si="213"/>
        <v>Wednesday</v>
      </c>
      <c r="AF1506" s="2">
        <v>0.35608796296296297</v>
      </c>
      <c r="AG1506" s="2">
        <f t="shared" si="214"/>
        <v>0.375</v>
      </c>
      <c r="AH1506" t="s">
        <v>27</v>
      </c>
    </row>
    <row r="1507" spans="1:34" x14ac:dyDescent="0.25">
      <c r="A1507">
        <v>1255308</v>
      </c>
      <c r="B1507" t="s">
        <v>20</v>
      </c>
      <c r="C1507" t="s">
        <v>28</v>
      </c>
      <c r="D1507" t="s">
        <v>22</v>
      </c>
      <c r="E1507">
        <v>53211</v>
      </c>
      <c r="F1507" t="s">
        <v>23</v>
      </c>
      <c r="G1507" t="s">
        <v>91</v>
      </c>
      <c r="H1507">
        <v>228</v>
      </c>
      <c r="I1507" t="s">
        <v>65</v>
      </c>
      <c r="J1507">
        <f>VLOOKUP(I1507,Key!$A$1:$C$72,2,FALSE)</f>
        <v>43.060786</v>
      </c>
      <c r="K1507">
        <f>VLOOKUP(I1507,Key!$A$1:$C$72,3,FALSE)</f>
        <v>-87.883825999999999</v>
      </c>
      <c r="L1507" t="s">
        <v>60</v>
      </c>
      <c r="M1507">
        <f>VLOOKUP(L1507,Key!$A$1:$C$72,2,FALSE)</f>
        <v>43.066893999999998</v>
      </c>
      <c r="N1507">
        <f>VLOOKUP(L1507,Key!$A$1:$C$72,3,FALSE)</f>
        <v>-87.877936000000005</v>
      </c>
      <c r="O1507">
        <v>5</v>
      </c>
      <c r="P1507">
        <v>0</v>
      </c>
      <c r="Q1507">
        <v>0.8</v>
      </c>
      <c r="R1507">
        <v>0.7</v>
      </c>
      <c r="S1507">
        <v>30</v>
      </c>
      <c r="T1507">
        <f t="shared" si="215"/>
        <v>-1</v>
      </c>
      <c r="U1507" s="1">
        <v>42816</v>
      </c>
      <c r="V1507" s="3">
        <f t="shared" si="209"/>
        <v>42795</v>
      </c>
      <c r="W1507" s="4">
        <f t="shared" si="216"/>
        <v>42816</v>
      </c>
      <c r="X1507" s="1" t="str">
        <f t="shared" si="210"/>
        <v>Wednesday</v>
      </c>
      <c r="Y1507" s="2">
        <v>0.46353009259259265</v>
      </c>
      <c r="Z1507" s="2">
        <f t="shared" si="211"/>
        <v>0.45833333333333331</v>
      </c>
      <c r="AA1507">
        <f>1</f>
        <v>1</v>
      </c>
      <c r="AB1507" s="1">
        <v>42816</v>
      </c>
      <c r="AC1507" s="3">
        <f t="shared" si="212"/>
        <v>42795</v>
      </c>
      <c r="AD1507" s="4">
        <f t="shared" si="217"/>
        <v>42816</v>
      </c>
      <c r="AE1507" s="1" t="str">
        <f t="shared" si="213"/>
        <v>Wednesday</v>
      </c>
      <c r="AF1507" s="2">
        <v>0.4670023148148148</v>
      </c>
      <c r="AG1507" s="2">
        <f t="shared" si="214"/>
        <v>0.45833333333333331</v>
      </c>
      <c r="AH1507" t="s">
        <v>27</v>
      </c>
    </row>
    <row r="1508" spans="1:34" x14ac:dyDescent="0.25">
      <c r="A1508">
        <v>927112</v>
      </c>
      <c r="B1508" t="s">
        <v>20</v>
      </c>
      <c r="C1508" t="s">
        <v>95</v>
      </c>
      <c r="D1508" t="s">
        <v>22</v>
      </c>
      <c r="E1508">
        <v>53202</v>
      </c>
      <c r="F1508" t="s">
        <v>23</v>
      </c>
      <c r="G1508" t="s">
        <v>24</v>
      </c>
      <c r="H1508">
        <v>5577</v>
      </c>
      <c r="I1508" t="s">
        <v>67</v>
      </c>
      <c r="J1508">
        <f>VLOOKUP(I1508,Key!$A$1:$C$72,2,FALSE)</f>
        <v>43.074890000000003</v>
      </c>
      <c r="K1508">
        <f>VLOOKUP(I1508,Key!$A$1:$C$72,3,FALSE)</f>
        <v>-87.882810000000006</v>
      </c>
      <c r="L1508" t="s">
        <v>69</v>
      </c>
      <c r="M1508">
        <f>VLOOKUP(L1508,Key!$A$1:$C$72,2,FALSE)</f>
        <v>43.048200000000001</v>
      </c>
      <c r="N1508">
        <f>VLOOKUP(L1508,Key!$A$1:$C$72,3,FALSE)</f>
        <v>-87.900859999999994</v>
      </c>
      <c r="O1508">
        <v>20</v>
      </c>
      <c r="P1508">
        <v>0</v>
      </c>
      <c r="Q1508">
        <v>3</v>
      </c>
      <c r="R1508">
        <v>2.9</v>
      </c>
      <c r="S1508">
        <v>120</v>
      </c>
      <c r="T1508">
        <f t="shared" si="215"/>
        <v>-1</v>
      </c>
      <c r="U1508" s="1">
        <v>42816</v>
      </c>
      <c r="V1508" s="3">
        <f t="shared" si="209"/>
        <v>42795</v>
      </c>
      <c r="W1508" s="4">
        <f t="shared" si="216"/>
        <v>42816</v>
      </c>
      <c r="X1508" s="1" t="str">
        <f t="shared" si="210"/>
        <v>Wednesday</v>
      </c>
      <c r="Y1508" s="2">
        <v>0.62266203703703704</v>
      </c>
      <c r="Z1508" s="2">
        <f t="shared" si="211"/>
        <v>0.625</v>
      </c>
      <c r="AA1508">
        <f>1</f>
        <v>1</v>
      </c>
      <c r="AB1508" s="1">
        <v>42816</v>
      </c>
      <c r="AC1508" s="3">
        <f t="shared" si="212"/>
        <v>42795</v>
      </c>
      <c r="AD1508" s="4">
        <f t="shared" si="217"/>
        <v>42816</v>
      </c>
      <c r="AE1508" s="1" t="str">
        <f t="shared" si="213"/>
        <v>Wednesday</v>
      </c>
      <c r="AF1508" s="2">
        <v>0.63673611111111106</v>
      </c>
      <c r="AG1508" s="2">
        <f t="shared" si="214"/>
        <v>0.625</v>
      </c>
      <c r="AH1508" t="s">
        <v>27</v>
      </c>
    </row>
    <row r="1509" spans="1:34" x14ac:dyDescent="0.25">
      <c r="A1509">
        <v>1386556</v>
      </c>
      <c r="B1509" t="s">
        <v>20</v>
      </c>
      <c r="C1509" t="s">
        <v>21</v>
      </c>
      <c r="D1509" t="s">
        <v>22</v>
      </c>
      <c r="E1509">
        <v>53213</v>
      </c>
      <c r="F1509" t="s">
        <v>23</v>
      </c>
      <c r="G1509" t="s">
        <v>24</v>
      </c>
      <c r="H1509">
        <v>5453</v>
      </c>
      <c r="I1509" t="s">
        <v>70</v>
      </c>
      <c r="J1509">
        <f>VLOOKUP(I1509,Key!$A$1:$C$72,2,FALSE)</f>
        <v>43.053040000000003</v>
      </c>
      <c r="K1509">
        <f>VLOOKUP(I1509,Key!$A$1:$C$72,3,FALSE)</f>
        <v>-87.897660000000002</v>
      </c>
      <c r="L1509" t="s">
        <v>51</v>
      </c>
      <c r="M1509">
        <f>VLOOKUP(L1509,Key!$A$1:$C$72,2,FALSE)</f>
        <v>43.05536</v>
      </c>
      <c r="N1509">
        <f>VLOOKUP(L1509,Key!$A$1:$C$72,3,FALSE)</f>
        <v>-87.90504</v>
      </c>
      <c r="O1509">
        <v>8</v>
      </c>
      <c r="P1509">
        <v>0</v>
      </c>
      <c r="Q1509">
        <v>1.2</v>
      </c>
      <c r="R1509">
        <v>1.1000000000000001</v>
      </c>
      <c r="S1509">
        <v>48</v>
      </c>
      <c r="T1509">
        <f t="shared" si="215"/>
        <v>-1</v>
      </c>
      <c r="U1509" s="1">
        <v>42809</v>
      </c>
      <c r="V1509" s="3">
        <f t="shared" si="209"/>
        <v>42795</v>
      </c>
      <c r="W1509" s="4">
        <f t="shared" si="216"/>
        <v>42809</v>
      </c>
      <c r="X1509" s="1" t="str">
        <f t="shared" si="210"/>
        <v>Wednesday</v>
      </c>
      <c r="Y1509" s="2">
        <v>0.6012615740740741</v>
      </c>
      <c r="Z1509" s="2">
        <f t="shared" si="211"/>
        <v>0.58333333333333326</v>
      </c>
      <c r="AA1509">
        <f>1</f>
        <v>1</v>
      </c>
      <c r="AB1509" s="1">
        <v>42809</v>
      </c>
      <c r="AC1509" s="3">
        <f t="shared" si="212"/>
        <v>42795</v>
      </c>
      <c r="AD1509" s="4">
        <f t="shared" si="217"/>
        <v>42809</v>
      </c>
      <c r="AE1509" s="1" t="str">
        <f t="shared" si="213"/>
        <v>Wednesday</v>
      </c>
      <c r="AF1509" s="2">
        <v>0.6066435185185185</v>
      </c>
      <c r="AG1509" s="2">
        <f t="shared" si="214"/>
        <v>0.625</v>
      </c>
      <c r="AH1509" t="s">
        <v>27</v>
      </c>
    </row>
    <row r="1510" spans="1:34" x14ac:dyDescent="0.25">
      <c r="A1510">
        <v>1251108</v>
      </c>
      <c r="B1510" t="s">
        <v>20</v>
      </c>
      <c r="C1510" t="s">
        <v>108</v>
      </c>
      <c r="D1510" t="s">
        <v>22</v>
      </c>
      <c r="E1510">
        <v>54913</v>
      </c>
      <c r="F1510" t="s">
        <v>23</v>
      </c>
      <c r="G1510" t="s">
        <v>96</v>
      </c>
      <c r="H1510">
        <v>11140</v>
      </c>
      <c r="I1510" t="s">
        <v>81</v>
      </c>
      <c r="J1510">
        <f>VLOOKUP(I1510,Key!$A$1:$C$72,2,FALSE)</f>
        <v>43.06033</v>
      </c>
      <c r="K1510">
        <f>VLOOKUP(I1510,Key!$A$1:$C$72,3,FALSE)</f>
        <v>-87.89546</v>
      </c>
      <c r="L1510" t="s">
        <v>78</v>
      </c>
      <c r="M1510">
        <f>VLOOKUP(L1510,Key!$A$1:$C$72,2,FALSE)</f>
        <v>43.060250000000003</v>
      </c>
      <c r="N1510">
        <f>VLOOKUP(L1510,Key!$A$1:$C$72,3,FALSE)</f>
        <v>-87.892169999999993</v>
      </c>
      <c r="O1510">
        <v>1</v>
      </c>
      <c r="P1510">
        <v>0</v>
      </c>
      <c r="Q1510">
        <v>0.2</v>
      </c>
      <c r="R1510">
        <v>0.1</v>
      </c>
      <c r="S1510">
        <v>6</v>
      </c>
      <c r="T1510">
        <f t="shared" si="215"/>
        <v>-1</v>
      </c>
      <c r="U1510" s="1">
        <v>42809</v>
      </c>
      <c r="V1510" s="3">
        <f t="shared" si="209"/>
        <v>42795</v>
      </c>
      <c r="W1510" s="4">
        <f t="shared" si="216"/>
        <v>42809</v>
      </c>
      <c r="X1510" s="1" t="str">
        <f t="shared" si="210"/>
        <v>Wednesday</v>
      </c>
      <c r="Y1510" s="2">
        <v>0.6607291666666667</v>
      </c>
      <c r="Z1510" s="2">
        <f t="shared" si="211"/>
        <v>0.66666666666666663</v>
      </c>
      <c r="AA1510">
        <f>1</f>
        <v>1</v>
      </c>
      <c r="AB1510" s="1">
        <v>42809</v>
      </c>
      <c r="AC1510" s="3">
        <f t="shared" si="212"/>
        <v>42795</v>
      </c>
      <c r="AD1510" s="4">
        <f t="shared" si="217"/>
        <v>42809</v>
      </c>
      <c r="AE1510" s="1" t="str">
        <f t="shared" si="213"/>
        <v>Wednesday</v>
      </c>
      <c r="AF1510" s="2">
        <v>0.66177083333333331</v>
      </c>
      <c r="AG1510" s="2">
        <f t="shared" si="214"/>
        <v>0.66666666666666663</v>
      </c>
      <c r="AH1510" t="s">
        <v>27</v>
      </c>
    </row>
    <row r="1511" spans="1:34" x14ac:dyDescent="0.25">
      <c r="A1511">
        <v>1442430</v>
      </c>
      <c r="B1511" t="s">
        <v>20</v>
      </c>
      <c r="C1511" t="s">
        <v>28</v>
      </c>
      <c r="D1511" t="s">
        <v>22</v>
      </c>
      <c r="E1511">
        <v>53211</v>
      </c>
      <c r="F1511" t="s">
        <v>23</v>
      </c>
      <c r="G1511" t="s">
        <v>24</v>
      </c>
      <c r="H1511">
        <v>44</v>
      </c>
      <c r="I1511" t="s">
        <v>67</v>
      </c>
      <c r="J1511">
        <f>VLOOKUP(I1511,Key!$A$1:$C$72,2,FALSE)</f>
        <v>43.074890000000003</v>
      </c>
      <c r="K1511">
        <f>VLOOKUP(I1511,Key!$A$1:$C$72,3,FALSE)</f>
        <v>-87.882810000000006</v>
      </c>
      <c r="L1511" t="s">
        <v>77</v>
      </c>
      <c r="M1511">
        <f>VLOOKUP(L1511,Key!$A$1:$C$72,2,FALSE)</f>
        <v>43.074655999999997</v>
      </c>
      <c r="N1511">
        <f>VLOOKUP(L1511,Key!$A$1:$C$72,3,FALSE)</f>
        <v>-87.889011999999994</v>
      </c>
      <c r="O1511">
        <v>2</v>
      </c>
      <c r="P1511">
        <v>0</v>
      </c>
      <c r="Q1511">
        <v>0.3</v>
      </c>
      <c r="R1511">
        <v>0.3</v>
      </c>
      <c r="S1511">
        <v>12</v>
      </c>
      <c r="T1511">
        <f t="shared" si="215"/>
        <v>-1</v>
      </c>
      <c r="U1511" s="1">
        <v>42809</v>
      </c>
      <c r="V1511" s="3">
        <f t="shared" si="209"/>
        <v>42795</v>
      </c>
      <c r="W1511" s="4">
        <f t="shared" si="216"/>
        <v>42809</v>
      </c>
      <c r="X1511" s="1" t="str">
        <f t="shared" si="210"/>
        <v>Wednesday</v>
      </c>
      <c r="Y1511" s="2">
        <v>0.92836805555555557</v>
      </c>
      <c r="Z1511" s="2">
        <f t="shared" si="211"/>
        <v>0.91666666666666663</v>
      </c>
      <c r="AA1511">
        <f>1</f>
        <v>1</v>
      </c>
      <c r="AB1511" s="1">
        <v>42809</v>
      </c>
      <c r="AC1511" s="3">
        <f t="shared" si="212"/>
        <v>42795</v>
      </c>
      <c r="AD1511" s="4">
        <f t="shared" si="217"/>
        <v>42809</v>
      </c>
      <c r="AE1511" s="1" t="str">
        <f t="shared" si="213"/>
        <v>Wednesday</v>
      </c>
      <c r="AF1511" s="2">
        <v>0.92954861111111109</v>
      </c>
      <c r="AG1511" s="2">
        <f t="shared" si="214"/>
        <v>0.91666666666666663</v>
      </c>
      <c r="AH1511" t="s">
        <v>27</v>
      </c>
    </row>
    <row r="1512" spans="1:34" x14ac:dyDescent="0.25">
      <c r="A1512">
        <v>1357250</v>
      </c>
      <c r="B1512" t="s">
        <v>20</v>
      </c>
      <c r="C1512" t="s">
        <v>28</v>
      </c>
      <c r="D1512" t="s">
        <v>22</v>
      </c>
      <c r="E1512">
        <v>53202</v>
      </c>
      <c r="F1512" t="s">
        <v>23</v>
      </c>
      <c r="G1512" t="s">
        <v>24</v>
      </c>
      <c r="H1512">
        <v>172</v>
      </c>
      <c r="I1512" t="s">
        <v>69</v>
      </c>
      <c r="J1512">
        <f>VLOOKUP(I1512,Key!$A$1:$C$72,2,FALSE)</f>
        <v>43.048200000000001</v>
      </c>
      <c r="K1512">
        <f>VLOOKUP(I1512,Key!$A$1:$C$72,3,FALSE)</f>
        <v>-87.900859999999994</v>
      </c>
      <c r="L1512" t="s">
        <v>43</v>
      </c>
      <c r="M1512">
        <f>VLOOKUP(L1512,Key!$A$1:$C$72,2,FALSE)</f>
        <v>43.03886</v>
      </c>
      <c r="N1512">
        <f>VLOOKUP(L1512,Key!$A$1:$C$72,3,FALSE)</f>
        <v>-87.902720000000002</v>
      </c>
      <c r="O1512">
        <v>4</v>
      </c>
      <c r="P1512">
        <v>0</v>
      </c>
      <c r="Q1512">
        <v>0.6</v>
      </c>
      <c r="R1512">
        <v>0.6</v>
      </c>
      <c r="S1512">
        <v>24</v>
      </c>
      <c r="T1512">
        <f t="shared" si="215"/>
        <v>-1</v>
      </c>
      <c r="U1512" s="1">
        <v>42810</v>
      </c>
      <c r="V1512" s="3">
        <f t="shared" si="209"/>
        <v>42795</v>
      </c>
      <c r="W1512" s="4">
        <f t="shared" si="216"/>
        <v>42810</v>
      </c>
      <c r="X1512" s="1" t="str">
        <f t="shared" si="210"/>
        <v>Thursday</v>
      </c>
      <c r="Y1512" s="2">
        <v>0.3285763888888889</v>
      </c>
      <c r="Z1512" s="2">
        <f t="shared" si="211"/>
        <v>0.33333333333333331</v>
      </c>
      <c r="AA1512">
        <f>1</f>
        <v>1</v>
      </c>
      <c r="AB1512" s="1">
        <v>42810</v>
      </c>
      <c r="AC1512" s="3">
        <f t="shared" si="212"/>
        <v>42795</v>
      </c>
      <c r="AD1512" s="4">
        <f t="shared" si="217"/>
        <v>42810</v>
      </c>
      <c r="AE1512" s="1" t="str">
        <f t="shared" si="213"/>
        <v>Thursday</v>
      </c>
      <c r="AF1512" s="2">
        <v>0.33164351851851853</v>
      </c>
      <c r="AG1512" s="2">
        <f t="shared" si="214"/>
        <v>0.33333333333333331</v>
      </c>
      <c r="AH1512" t="s">
        <v>27</v>
      </c>
    </row>
    <row r="1513" spans="1:34" x14ac:dyDescent="0.25">
      <c r="A1513">
        <v>1365846</v>
      </c>
      <c r="B1513" t="s">
        <v>20</v>
      </c>
      <c r="C1513" t="s">
        <v>99</v>
      </c>
      <c r="D1513" t="s">
        <v>22</v>
      </c>
      <c r="E1513">
        <v>53233</v>
      </c>
      <c r="F1513" t="s">
        <v>23</v>
      </c>
      <c r="G1513" t="s">
        <v>24</v>
      </c>
      <c r="H1513">
        <v>5493</v>
      </c>
      <c r="I1513" t="s">
        <v>74</v>
      </c>
      <c r="J1513">
        <f>VLOOKUP(I1513,Key!$A$1:$C$72,2,FALSE)</f>
        <v>43.040154000000001</v>
      </c>
      <c r="K1513">
        <f>VLOOKUP(I1513,Key!$A$1:$C$72,3,FALSE)</f>
        <v>-87.932113000000001</v>
      </c>
      <c r="L1513" t="s">
        <v>36</v>
      </c>
      <c r="M1513">
        <f>VLOOKUP(L1513,Key!$A$1:$C$72,2,FALSE)</f>
        <v>43.038580000000003</v>
      </c>
      <c r="N1513">
        <f>VLOOKUP(L1513,Key!$A$1:$C$72,3,FALSE)</f>
        <v>-87.90934</v>
      </c>
      <c r="O1513">
        <v>13</v>
      </c>
      <c r="P1513">
        <v>0</v>
      </c>
      <c r="Q1513">
        <v>2</v>
      </c>
      <c r="R1513">
        <v>1.9</v>
      </c>
      <c r="S1513">
        <v>78</v>
      </c>
      <c r="T1513">
        <f t="shared" si="215"/>
        <v>-1</v>
      </c>
      <c r="U1513" s="1">
        <v>42810</v>
      </c>
      <c r="V1513" s="3">
        <f t="shared" si="209"/>
        <v>42795</v>
      </c>
      <c r="W1513" s="4">
        <f t="shared" si="216"/>
        <v>42810</v>
      </c>
      <c r="X1513" s="1" t="str">
        <f t="shared" si="210"/>
        <v>Thursday</v>
      </c>
      <c r="Y1513" s="2">
        <v>0.4695833333333333</v>
      </c>
      <c r="Z1513" s="2">
        <f t="shared" si="211"/>
        <v>0.45833333333333331</v>
      </c>
      <c r="AA1513">
        <f>1</f>
        <v>1</v>
      </c>
      <c r="AB1513" s="1">
        <v>42810</v>
      </c>
      <c r="AC1513" s="3">
        <f t="shared" si="212"/>
        <v>42795</v>
      </c>
      <c r="AD1513" s="4">
        <f t="shared" si="217"/>
        <v>42810</v>
      </c>
      <c r="AE1513" s="1" t="str">
        <f t="shared" si="213"/>
        <v>Thursday</v>
      </c>
      <c r="AF1513" s="2">
        <v>0.47859953703703706</v>
      </c>
      <c r="AG1513" s="2">
        <f t="shared" si="214"/>
        <v>0.45833333333333331</v>
      </c>
      <c r="AH1513" t="s">
        <v>27</v>
      </c>
    </row>
    <row r="1514" spans="1:34" x14ac:dyDescent="0.25">
      <c r="A1514">
        <v>1102286</v>
      </c>
      <c r="B1514" t="s">
        <v>20</v>
      </c>
      <c r="C1514" t="s">
        <v>98</v>
      </c>
      <c r="D1514" t="s">
        <v>22</v>
      </c>
      <c r="E1514">
        <v>53717</v>
      </c>
      <c r="F1514" t="s">
        <v>23</v>
      </c>
      <c r="G1514" t="s">
        <v>91</v>
      </c>
      <c r="H1514">
        <v>5464</v>
      </c>
      <c r="I1514" t="s">
        <v>72</v>
      </c>
      <c r="J1514">
        <f>VLOOKUP(I1514,Key!$A$1:$C$72,2,FALSE)</f>
        <v>43.02948</v>
      </c>
      <c r="K1514">
        <f>VLOOKUP(I1514,Key!$A$1:$C$72,3,FALSE)</f>
        <v>-87.912819999999996</v>
      </c>
      <c r="L1514" t="s">
        <v>39</v>
      </c>
      <c r="M1514">
        <f>VLOOKUP(L1514,Key!$A$1:$C$72,2,FALSE)</f>
        <v>43.03913</v>
      </c>
      <c r="N1514">
        <f>VLOOKUP(L1514,Key!$A$1:$C$72,3,FALSE)</f>
        <v>-87.916150000000002</v>
      </c>
      <c r="O1514">
        <v>7</v>
      </c>
      <c r="P1514">
        <v>0</v>
      </c>
      <c r="Q1514">
        <v>1.1000000000000001</v>
      </c>
      <c r="R1514">
        <v>1</v>
      </c>
      <c r="S1514">
        <v>42</v>
      </c>
      <c r="T1514">
        <f t="shared" si="215"/>
        <v>-1</v>
      </c>
      <c r="U1514" s="1">
        <v>42810</v>
      </c>
      <c r="V1514" s="3">
        <f t="shared" si="209"/>
        <v>42795</v>
      </c>
      <c r="W1514" s="4">
        <f t="shared" si="216"/>
        <v>42810</v>
      </c>
      <c r="X1514" s="1" t="str">
        <f t="shared" si="210"/>
        <v>Thursday</v>
      </c>
      <c r="Y1514" s="2">
        <v>0.75252314814814814</v>
      </c>
      <c r="Z1514" s="2">
        <f t="shared" si="211"/>
        <v>0.75</v>
      </c>
      <c r="AA1514">
        <f>1</f>
        <v>1</v>
      </c>
      <c r="AB1514" s="1">
        <v>42810</v>
      </c>
      <c r="AC1514" s="3">
        <f t="shared" si="212"/>
        <v>42795</v>
      </c>
      <c r="AD1514" s="4">
        <f t="shared" si="217"/>
        <v>42810</v>
      </c>
      <c r="AE1514" s="1" t="str">
        <f t="shared" si="213"/>
        <v>Thursday</v>
      </c>
      <c r="AF1514" s="2">
        <v>0.75701388888888888</v>
      </c>
      <c r="AG1514" s="2">
        <f t="shared" si="214"/>
        <v>0.75</v>
      </c>
      <c r="AH1514" t="s">
        <v>27</v>
      </c>
    </row>
    <row r="1515" spans="1:34" x14ac:dyDescent="0.25">
      <c r="A1515">
        <v>1407702</v>
      </c>
      <c r="B1515" t="s">
        <v>20</v>
      </c>
      <c r="C1515" t="s">
        <v>28</v>
      </c>
      <c r="D1515" t="s">
        <v>22</v>
      </c>
      <c r="E1515">
        <v>53202</v>
      </c>
      <c r="F1515" t="s">
        <v>23</v>
      </c>
      <c r="G1515" t="s">
        <v>24</v>
      </c>
      <c r="H1515">
        <v>5542</v>
      </c>
      <c r="I1515" t="s">
        <v>63</v>
      </c>
      <c r="J1515">
        <f>VLOOKUP(I1515,Key!$A$1:$C$72,2,FALSE)</f>
        <v>43.078530000000001</v>
      </c>
      <c r="K1515">
        <f>VLOOKUP(I1515,Key!$A$1:$C$72,3,FALSE)</f>
        <v>-87.882620000000003</v>
      </c>
      <c r="L1515" t="s">
        <v>77</v>
      </c>
      <c r="M1515">
        <f>VLOOKUP(L1515,Key!$A$1:$C$72,2,FALSE)</f>
        <v>43.074655999999997</v>
      </c>
      <c r="N1515">
        <f>VLOOKUP(L1515,Key!$A$1:$C$72,3,FALSE)</f>
        <v>-87.889011999999994</v>
      </c>
      <c r="O1515">
        <v>5</v>
      </c>
      <c r="P1515">
        <v>0</v>
      </c>
      <c r="Q1515">
        <v>0.8</v>
      </c>
      <c r="R1515">
        <v>0.7</v>
      </c>
      <c r="S1515">
        <v>30</v>
      </c>
      <c r="T1515">
        <f t="shared" si="215"/>
        <v>-1</v>
      </c>
      <c r="U1515" s="1">
        <v>42810</v>
      </c>
      <c r="V1515" s="3">
        <f t="shared" si="209"/>
        <v>42795</v>
      </c>
      <c r="W1515" s="4">
        <f t="shared" si="216"/>
        <v>42810</v>
      </c>
      <c r="X1515" s="1" t="str">
        <f t="shared" si="210"/>
        <v>Thursday</v>
      </c>
      <c r="Y1515" s="2">
        <v>0.75870370370370377</v>
      </c>
      <c r="Z1515" s="2">
        <f t="shared" si="211"/>
        <v>0.75</v>
      </c>
      <c r="AA1515">
        <f>1</f>
        <v>1</v>
      </c>
      <c r="AB1515" s="1">
        <v>42810</v>
      </c>
      <c r="AC1515" s="3">
        <f t="shared" si="212"/>
        <v>42795</v>
      </c>
      <c r="AD1515" s="4">
        <f t="shared" si="217"/>
        <v>42810</v>
      </c>
      <c r="AE1515" s="1" t="str">
        <f t="shared" si="213"/>
        <v>Thursday</v>
      </c>
      <c r="AF1515" s="2">
        <v>0.7620717592592593</v>
      </c>
      <c r="AG1515" s="2">
        <f t="shared" si="214"/>
        <v>0.75</v>
      </c>
      <c r="AH1515" t="s">
        <v>27</v>
      </c>
    </row>
    <row r="1516" spans="1:34" x14ac:dyDescent="0.25">
      <c r="A1516">
        <v>1425087</v>
      </c>
      <c r="B1516" t="s">
        <v>20</v>
      </c>
      <c r="C1516" t="s">
        <v>95</v>
      </c>
      <c r="D1516" t="s">
        <v>22</v>
      </c>
      <c r="E1516">
        <v>53212</v>
      </c>
      <c r="F1516" t="s">
        <v>23</v>
      </c>
      <c r="G1516" t="s">
        <v>24</v>
      </c>
      <c r="H1516">
        <v>5459</v>
      </c>
      <c r="I1516" t="s">
        <v>39</v>
      </c>
      <c r="J1516">
        <f>VLOOKUP(I1516,Key!$A$1:$C$72,2,FALSE)</f>
        <v>43.03913</v>
      </c>
      <c r="K1516">
        <f>VLOOKUP(I1516,Key!$A$1:$C$72,3,FALSE)</f>
        <v>-87.916150000000002</v>
      </c>
      <c r="L1516" t="s">
        <v>81</v>
      </c>
      <c r="M1516">
        <f>VLOOKUP(L1516,Key!$A$1:$C$72,2,FALSE)</f>
        <v>43.06033</v>
      </c>
      <c r="N1516">
        <f>VLOOKUP(L1516,Key!$A$1:$C$72,3,FALSE)</f>
        <v>-87.89546</v>
      </c>
      <c r="O1516">
        <v>13</v>
      </c>
      <c r="P1516">
        <v>0</v>
      </c>
      <c r="Q1516">
        <v>2</v>
      </c>
      <c r="R1516">
        <v>1.9</v>
      </c>
      <c r="S1516">
        <v>78</v>
      </c>
      <c r="T1516">
        <f t="shared" si="215"/>
        <v>-1</v>
      </c>
      <c r="U1516" s="1">
        <v>42811</v>
      </c>
      <c r="V1516" s="3">
        <f t="shared" si="209"/>
        <v>42795</v>
      </c>
      <c r="W1516" s="4">
        <f t="shared" si="216"/>
        <v>42811</v>
      </c>
      <c r="X1516" s="1" t="str">
        <f t="shared" si="210"/>
        <v>Friday</v>
      </c>
      <c r="Y1516" s="2">
        <v>0.42168981481481477</v>
      </c>
      <c r="Z1516" s="2">
        <f t="shared" si="211"/>
        <v>0.41666666666666663</v>
      </c>
      <c r="AA1516">
        <f>1</f>
        <v>1</v>
      </c>
      <c r="AB1516" s="1">
        <v>42811</v>
      </c>
      <c r="AC1516" s="3">
        <f t="shared" si="212"/>
        <v>42795</v>
      </c>
      <c r="AD1516" s="4">
        <f t="shared" si="217"/>
        <v>42811</v>
      </c>
      <c r="AE1516" s="1" t="str">
        <f t="shared" si="213"/>
        <v>Friday</v>
      </c>
      <c r="AF1516" s="2">
        <v>0.43107638888888888</v>
      </c>
      <c r="AG1516" s="2">
        <f t="shared" si="214"/>
        <v>0.41666666666666663</v>
      </c>
      <c r="AH1516" t="s">
        <v>27</v>
      </c>
    </row>
    <row r="1517" spans="1:34" x14ac:dyDescent="0.25">
      <c r="A1517">
        <v>1373301</v>
      </c>
      <c r="B1517" t="s">
        <v>20</v>
      </c>
      <c r="C1517" t="s">
        <v>122</v>
      </c>
      <c r="D1517" t="s">
        <v>22</v>
      </c>
      <c r="E1517">
        <v>53092</v>
      </c>
      <c r="F1517" t="s">
        <v>23</v>
      </c>
      <c r="G1517" t="s">
        <v>24</v>
      </c>
      <c r="H1517">
        <v>5455</v>
      </c>
      <c r="I1517" t="s">
        <v>77</v>
      </c>
      <c r="J1517">
        <f>VLOOKUP(I1517,Key!$A$1:$C$72,2,FALSE)</f>
        <v>43.074655999999997</v>
      </c>
      <c r="K1517">
        <f>VLOOKUP(I1517,Key!$A$1:$C$72,3,FALSE)</f>
        <v>-87.889011999999994</v>
      </c>
      <c r="L1517" t="s">
        <v>78</v>
      </c>
      <c r="M1517">
        <f>VLOOKUP(L1517,Key!$A$1:$C$72,2,FALSE)</f>
        <v>43.060250000000003</v>
      </c>
      <c r="N1517">
        <f>VLOOKUP(L1517,Key!$A$1:$C$72,3,FALSE)</f>
        <v>-87.892169999999993</v>
      </c>
      <c r="O1517">
        <v>7</v>
      </c>
      <c r="P1517">
        <v>0</v>
      </c>
      <c r="Q1517">
        <v>1.1000000000000001</v>
      </c>
      <c r="R1517">
        <v>1</v>
      </c>
      <c r="S1517">
        <v>42</v>
      </c>
      <c r="T1517">
        <f t="shared" si="215"/>
        <v>-1</v>
      </c>
      <c r="U1517" s="1">
        <v>42812</v>
      </c>
      <c r="V1517" s="3">
        <f t="shared" si="209"/>
        <v>42795</v>
      </c>
      <c r="W1517" s="4">
        <f t="shared" si="216"/>
        <v>42812</v>
      </c>
      <c r="X1517" s="1" t="str">
        <f t="shared" si="210"/>
        <v>Saturday</v>
      </c>
      <c r="Y1517" s="2">
        <v>7.3136574074074076E-2</v>
      </c>
      <c r="Z1517" s="2">
        <f t="shared" si="211"/>
        <v>8.3333333333333329E-2</v>
      </c>
      <c r="AA1517">
        <f>1</f>
        <v>1</v>
      </c>
      <c r="AB1517" s="1">
        <v>42812</v>
      </c>
      <c r="AC1517" s="3">
        <f t="shared" si="212"/>
        <v>42795</v>
      </c>
      <c r="AD1517" s="4">
        <f t="shared" si="217"/>
        <v>42812</v>
      </c>
      <c r="AE1517" s="1" t="str">
        <f t="shared" si="213"/>
        <v>Saturday</v>
      </c>
      <c r="AF1517" s="2">
        <v>7.8437500000000007E-2</v>
      </c>
      <c r="AG1517" s="2">
        <f t="shared" si="214"/>
        <v>8.3333333333333329E-2</v>
      </c>
      <c r="AH1517" t="s">
        <v>27</v>
      </c>
    </row>
    <row r="1518" spans="1:34" x14ac:dyDescent="0.25">
      <c r="A1518">
        <v>1538823</v>
      </c>
      <c r="B1518" t="s">
        <v>20</v>
      </c>
      <c r="C1518" t="s">
        <v>28</v>
      </c>
      <c r="D1518" t="s">
        <v>22</v>
      </c>
      <c r="E1518">
        <v>53202</v>
      </c>
      <c r="F1518" t="s">
        <v>23</v>
      </c>
      <c r="G1518" t="s">
        <v>24</v>
      </c>
      <c r="H1518">
        <v>957</v>
      </c>
      <c r="I1518" t="s">
        <v>60</v>
      </c>
      <c r="J1518">
        <f>VLOOKUP(I1518,Key!$A$1:$C$72,2,FALSE)</f>
        <v>43.066893999999998</v>
      </c>
      <c r="K1518">
        <f>VLOOKUP(I1518,Key!$A$1:$C$72,3,FALSE)</f>
        <v>-87.877936000000005</v>
      </c>
      <c r="L1518" t="s">
        <v>65</v>
      </c>
      <c r="M1518">
        <f>VLOOKUP(L1518,Key!$A$1:$C$72,2,FALSE)</f>
        <v>43.060786</v>
      </c>
      <c r="N1518">
        <f>VLOOKUP(L1518,Key!$A$1:$C$72,3,FALSE)</f>
        <v>-87.883825999999999</v>
      </c>
      <c r="O1518">
        <v>5</v>
      </c>
      <c r="P1518">
        <v>0</v>
      </c>
      <c r="Q1518">
        <v>0.8</v>
      </c>
      <c r="R1518">
        <v>0.7</v>
      </c>
      <c r="S1518">
        <v>30</v>
      </c>
      <c r="T1518">
        <f t="shared" si="215"/>
        <v>-1</v>
      </c>
      <c r="U1518" s="1">
        <v>42812</v>
      </c>
      <c r="V1518" s="3">
        <f t="shared" si="209"/>
        <v>42795</v>
      </c>
      <c r="W1518" s="4">
        <f t="shared" si="216"/>
        <v>42812</v>
      </c>
      <c r="X1518" s="1" t="str">
        <f t="shared" si="210"/>
        <v>Saturday</v>
      </c>
      <c r="Y1518" s="2">
        <v>0.58723379629629624</v>
      </c>
      <c r="Z1518" s="2">
        <f t="shared" si="211"/>
        <v>0.58333333333333326</v>
      </c>
      <c r="AA1518">
        <f>1</f>
        <v>1</v>
      </c>
      <c r="AB1518" s="1">
        <v>42812</v>
      </c>
      <c r="AC1518" s="3">
        <f t="shared" si="212"/>
        <v>42795</v>
      </c>
      <c r="AD1518" s="4">
        <f t="shared" si="217"/>
        <v>42812</v>
      </c>
      <c r="AE1518" s="1" t="str">
        <f t="shared" si="213"/>
        <v>Saturday</v>
      </c>
      <c r="AF1518" s="2">
        <v>0.59077546296296302</v>
      </c>
      <c r="AG1518" s="2">
        <f t="shared" si="214"/>
        <v>0.58333333333333326</v>
      </c>
      <c r="AH1518" t="s">
        <v>27</v>
      </c>
    </row>
    <row r="1519" spans="1:34" x14ac:dyDescent="0.25">
      <c r="A1519">
        <v>1298099</v>
      </c>
      <c r="B1519" t="s">
        <v>20</v>
      </c>
      <c r="C1519" t="s">
        <v>28</v>
      </c>
      <c r="D1519" t="s">
        <v>22</v>
      </c>
      <c r="E1519">
        <v>53233</v>
      </c>
      <c r="F1519" t="s">
        <v>23</v>
      </c>
      <c r="G1519" t="s">
        <v>24</v>
      </c>
      <c r="H1519">
        <v>5587</v>
      </c>
      <c r="I1519" t="s">
        <v>85</v>
      </c>
      <c r="J1519">
        <f>VLOOKUP(I1519,Key!$A$1:$C$72,2,FALSE)</f>
        <v>43.041646999999998</v>
      </c>
      <c r="K1519">
        <f>VLOOKUP(I1519,Key!$A$1:$C$72,3,FALSE)</f>
        <v>-87.927257999999995</v>
      </c>
      <c r="L1519" t="s">
        <v>31</v>
      </c>
      <c r="M1519">
        <f>VLOOKUP(L1519,Key!$A$1:$C$72,2,FALSE)</f>
        <v>43.03519</v>
      </c>
      <c r="N1519">
        <f>VLOOKUP(L1519,Key!$A$1:$C$72,3,FALSE)</f>
        <v>-87.907390000000007</v>
      </c>
      <c r="O1519">
        <v>10</v>
      </c>
      <c r="P1519">
        <v>0</v>
      </c>
      <c r="Q1519">
        <v>1.5</v>
      </c>
      <c r="R1519">
        <v>1.4</v>
      </c>
      <c r="S1519">
        <v>60</v>
      </c>
      <c r="T1519">
        <f t="shared" si="215"/>
        <v>-1</v>
      </c>
      <c r="U1519" s="1">
        <v>42812</v>
      </c>
      <c r="V1519" s="3">
        <f t="shared" si="209"/>
        <v>42795</v>
      </c>
      <c r="W1519" s="4">
        <f t="shared" si="216"/>
        <v>42812</v>
      </c>
      <c r="X1519" s="1" t="str">
        <f t="shared" si="210"/>
        <v>Saturday</v>
      </c>
      <c r="Y1519" s="2">
        <v>0.68177083333333333</v>
      </c>
      <c r="Z1519" s="2">
        <f t="shared" si="211"/>
        <v>0.66666666666666663</v>
      </c>
      <c r="AA1519">
        <f>1</f>
        <v>1</v>
      </c>
      <c r="AB1519" s="1">
        <v>42812</v>
      </c>
      <c r="AC1519" s="3">
        <f t="shared" si="212"/>
        <v>42795</v>
      </c>
      <c r="AD1519" s="4">
        <f t="shared" si="217"/>
        <v>42812</v>
      </c>
      <c r="AE1519" s="1" t="str">
        <f t="shared" si="213"/>
        <v>Saturday</v>
      </c>
      <c r="AF1519" s="2">
        <v>0.68880787037037028</v>
      </c>
      <c r="AG1519" s="2">
        <f t="shared" si="214"/>
        <v>0.70833333333333326</v>
      </c>
      <c r="AH1519" t="s">
        <v>27</v>
      </c>
    </row>
    <row r="1520" spans="1:34" x14ac:dyDescent="0.25">
      <c r="A1520">
        <v>1101924</v>
      </c>
      <c r="B1520" t="s">
        <v>20</v>
      </c>
      <c r="C1520" t="s">
        <v>28</v>
      </c>
      <c r="D1520" t="s">
        <v>22</v>
      </c>
      <c r="E1520">
        <v>53203</v>
      </c>
      <c r="F1520" t="s">
        <v>23</v>
      </c>
      <c r="G1520" t="s">
        <v>24</v>
      </c>
      <c r="H1520">
        <v>5432</v>
      </c>
      <c r="I1520" t="s">
        <v>80</v>
      </c>
      <c r="J1520">
        <f>VLOOKUP(I1520,Key!$A$1:$C$72,2,FALSE)</f>
        <v>43.052460000000004</v>
      </c>
      <c r="K1520">
        <f>VLOOKUP(I1520,Key!$A$1:$C$72,3,FALSE)</f>
        <v>-87.891000000000005</v>
      </c>
      <c r="L1520" t="s">
        <v>61</v>
      </c>
      <c r="M1520">
        <f>VLOOKUP(L1520,Key!$A$1:$C$72,2,FALSE)</f>
        <v>43.058619999999998</v>
      </c>
      <c r="N1520">
        <f>VLOOKUP(L1520,Key!$A$1:$C$72,3,FALSE)</f>
        <v>-87.885319999999993</v>
      </c>
      <c r="O1520">
        <v>5</v>
      </c>
      <c r="P1520">
        <v>0</v>
      </c>
      <c r="Q1520">
        <v>0.8</v>
      </c>
      <c r="R1520">
        <v>0.7</v>
      </c>
      <c r="S1520">
        <v>30</v>
      </c>
      <c r="T1520">
        <f t="shared" si="215"/>
        <v>-1</v>
      </c>
      <c r="U1520" s="1">
        <v>42813</v>
      </c>
      <c r="V1520" s="3">
        <f t="shared" si="209"/>
        <v>42795</v>
      </c>
      <c r="W1520" s="4">
        <f t="shared" si="216"/>
        <v>42813</v>
      </c>
      <c r="X1520" s="1" t="str">
        <f t="shared" si="210"/>
        <v>Sunday</v>
      </c>
      <c r="Y1520" s="2">
        <v>9.2037037037037028E-2</v>
      </c>
      <c r="Z1520" s="2">
        <f t="shared" si="211"/>
        <v>8.3333333333333329E-2</v>
      </c>
      <c r="AA1520">
        <f>1</f>
        <v>1</v>
      </c>
      <c r="AB1520" s="1">
        <v>42813</v>
      </c>
      <c r="AC1520" s="3">
        <f t="shared" si="212"/>
        <v>42795</v>
      </c>
      <c r="AD1520" s="4">
        <f t="shared" si="217"/>
        <v>42813</v>
      </c>
      <c r="AE1520" s="1" t="str">
        <f t="shared" si="213"/>
        <v>Sunday</v>
      </c>
      <c r="AF1520" s="2">
        <v>9.5405092592592597E-2</v>
      </c>
      <c r="AG1520" s="2">
        <f t="shared" si="214"/>
        <v>8.3333333333333329E-2</v>
      </c>
      <c r="AH1520" t="s">
        <v>27</v>
      </c>
    </row>
    <row r="1521" spans="1:34" x14ac:dyDescent="0.25">
      <c r="A1521">
        <v>1379688</v>
      </c>
      <c r="B1521" t="s">
        <v>20</v>
      </c>
      <c r="C1521" t="s">
        <v>136</v>
      </c>
      <c r="D1521" t="s">
        <v>46</v>
      </c>
      <c r="E1521">
        <v>60013</v>
      </c>
      <c r="F1521" t="s">
        <v>23</v>
      </c>
      <c r="G1521" t="s">
        <v>24</v>
      </c>
      <c r="H1521">
        <v>5542</v>
      </c>
      <c r="I1521" t="s">
        <v>63</v>
      </c>
      <c r="J1521">
        <f>VLOOKUP(I1521,Key!$A$1:$C$72,2,FALSE)</f>
        <v>43.078530000000001</v>
      </c>
      <c r="K1521">
        <f>VLOOKUP(I1521,Key!$A$1:$C$72,3,FALSE)</f>
        <v>-87.882620000000003</v>
      </c>
      <c r="L1521" t="s">
        <v>63</v>
      </c>
      <c r="M1521">
        <f>VLOOKUP(L1521,Key!$A$1:$C$72,2,FALSE)</f>
        <v>43.078530000000001</v>
      </c>
      <c r="N1521">
        <f>VLOOKUP(L1521,Key!$A$1:$C$72,3,FALSE)</f>
        <v>-87.882620000000003</v>
      </c>
      <c r="O1521">
        <v>17</v>
      </c>
      <c r="P1521">
        <v>0</v>
      </c>
      <c r="Q1521">
        <v>2.6</v>
      </c>
      <c r="R1521">
        <v>2.4</v>
      </c>
      <c r="S1521">
        <v>102</v>
      </c>
      <c r="T1521">
        <f t="shared" si="215"/>
        <v>-1</v>
      </c>
      <c r="U1521" s="1">
        <v>42806</v>
      </c>
      <c r="V1521" s="3">
        <f t="shared" si="209"/>
        <v>42795</v>
      </c>
      <c r="W1521" s="4">
        <f t="shared" si="216"/>
        <v>42806</v>
      </c>
      <c r="X1521" s="1" t="str">
        <f t="shared" si="210"/>
        <v>Sunday</v>
      </c>
      <c r="Y1521" s="2">
        <v>0.65611111111111109</v>
      </c>
      <c r="Z1521" s="2">
        <f t="shared" si="211"/>
        <v>0.66666666666666663</v>
      </c>
      <c r="AA1521">
        <f>1</f>
        <v>1</v>
      </c>
      <c r="AB1521" s="1">
        <v>42806</v>
      </c>
      <c r="AC1521" s="3">
        <f t="shared" si="212"/>
        <v>42795</v>
      </c>
      <c r="AD1521" s="4">
        <f t="shared" si="217"/>
        <v>42806</v>
      </c>
      <c r="AE1521" s="1" t="str">
        <f t="shared" si="213"/>
        <v>Sunday</v>
      </c>
      <c r="AF1521" s="2">
        <v>0.66803240740740744</v>
      </c>
      <c r="AG1521" s="2">
        <f t="shared" si="214"/>
        <v>0.66666666666666663</v>
      </c>
      <c r="AH1521" t="s">
        <v>35</v>
      </c>
    </row>
    <row r="1522" spans="1:34" x14ac:dyDescent="0.25">
      <c r="A1522">
        <v>1088320</v>
      </c>
      <c r="B1522" t="s">
        <v>20</v>
      </c>
      <c r="C1522" t="s">
        <v>95</v>
      </c>
      <c r="D1522" t="s">
        <v>22</v>
      </c>
      <c r="E1522">
        <v>53202</v>
      </c>
      <c r="F1522" t="s">
        <v>23</v>
      </c>
      <c r="G1522" t="s">
        <v>24</v>
      </c>
      <c r="H1522">
        <v>5433</v>
      </c>
      <c r="I1522" t="s">
        <v>69</v>
      </c>
      <c r="J1522">
        <f>VLOOKUP(I1522,Key!$A$1:$C$72,2,FALSE)</f>
        <v>43.048200000000001</v>
      </c>
      <c r="K1522">
        <f>VLOOKUP(I1522,Key!$A$1:$C$72,3,FALSE)</f>
        <v>-87.900859999999994</v>
      </c>
      <c r="L1522" t="s">
        <v>43</v>
      </c>
      <c r="M1522">
        <f>VLOOKUP(L1522,Key!$A$1:$C$72,2,FALSE)</f>
        <v>43.03886</v>
      </c>
      <c r="N1522">
        <f>VLOOKUP(L1522,Key!$A$1:$C$72,3,FALSE)</f>
        <v>-87.902720000000002</v>
      </c>
      <c r="O1522">
        <v>13</v>
      </c>
      <c r="P1522">
        <v>0</v>
      </c>
      <c r="Q1522">
        <v>2</v>
      </c>
      <c r="R1522">
        <v>1.9</v>
      </c>
      <c r="S1522">
        <v>78</v>
      </c>
      <c r="T1522">
        <f t="shared" si="215"/>
        <v>-1</v>
      </c>
      <c r="U1522" s="1">
        <v>42807</v>
      </c>
      <c r="V1522" s="3">
        <f t="shared" si="209"/>
        <v>42795</v>
      </c>
      <c r="W1522" s="4">
        <f t="shared" si="216"/>
        <v>42807</v>
      </c>
      <c r="X1522" s="1" t="str">
        <f t="shared" si="210"/>
        <v>Monday</v>
      </c>
      <c r="Y1522" s="2">
        <v>0.3409490740740741</v>
      </c>
      <c r="Z1522" s="2">
        <f t="shared" si="211"/>
        <v>0.33333333333333331</v>
      </c>
      <c r="AA1522">
        <f>1</f>
        <v>1</v>
      </c>
      <c r="AB1522" s="1">
        <v>42807</v>
      </c>
      <c r="AC1522" s="3">
        <f t="shared" si="212"/>
        <v>42795</v>
      </c>
      <c r="AD1522" s="4">
        <f t="shared" si="217"/>
        <v>42807</v>
      </c>
      <c r="AE1522" s="1" t="str">
        <f t="shared" si="213"/>
        <v>Monday</v>
      </c>
      <c r="AF1522" s="2">
        <v>0.34961805555555553</v>
      </c>
      <c r="AG1522" s="2">
        <f t="shared" si="214"/>
        <v>0.33333333333333331</v>
      </c>
      <c r="AH1522" t="s">
        <v>27</v>
      </c>
    </row>
    <row r="1523" spans="1:34" x14ac:dyDescent="0.25">
      <c r="A1523">
        <v>1328721</v>
      </c>
      <c r="B1523" t="s">
        <v>20</v>
      </c>
      <c r="C1523" t="s">
        <v>28</v>
      </c>
      <c r="D1523" t="s">
        <v>22</v>
      </c>
      <c r="E1523">
        <v>53207</v>
      </c>
      <c r="F1523" t="s">
        <v>23</v>
      </c>
      <c r="G1523" t="s">
        <v>24</v>
      </c>
      <c r="H1523">
        <v>34</v>
      </c>
      <c r="I1523" t="s">
        <v>38</v>
      </c>
      <c r="J1523">
        <f>VLOOKUP(I1523,Key!$A$1:$C$72,2,FALSE)</f>
        <v>43.004728999999998</v>
      </c>
      <c r="K1523">
        <f>VLOOKUP(I1523,Key!$A$1:$C$72,3,FALSE)</f>
        <v>-87.905463999999995</v>
      </c>
      <c r="L1523" t="s">
        <v>82</v>
      </c>
      <c r="M1523">
        <f>VLOOKUP(L1523,Key!$A$1:$C$72,2,FALSE)</f>
        <v>43.026229999999998</v>
      </c>
      <c r="N1523">
        <f>VLOOKUP(L1523,Key!$A$1:$C$72,3,FALSE)</f>
        <v>-87.912809999999993</v>
      </c>
      <c r="O1523">
        <v>17</v>
      </c>
      <c r="P1523">
        <v>0</v>
      </c>
      <c r="Q1523">
        <v>2.6</v>
      </c>
      <c r="R1523">
        <v>2.4</v>
      </c>
      <c r="S1523">
        <v>102</v>
      </c>
      <c r="T1523">
        <f t="shared" si="215"/>
        <v>-1</v>
      </c>
      <c r="U1523" s="1">
        <v>42807</v>
      </c>
      <c r="V1523" s="3">
        <f t="shared" si="209"/>
        <v>42795</v>
      </c>
      <c r="W1523" s="4">
        <f t="shared" si="216"/>
        <v>42807</v>
      </c>
      <c r="X1523" s="1" t="str">
        <f t="shared" si="210"/>
        <v>Monday</v>
      </c>
      <c r="Y1523" s="2">
        <v>0.34219907407407407</v>
      </c>
      <c r="Z1523" s="2">
        <f t="shared" si="211"/>
        <v>0.33333333333333331</v>
      </c>
      <c r="AA1523">
        <f>1</f>
        <v>1</v>
      </c>
      <c r="AB1523" s="1">
        <v>42807</v>
      </c>
      <c r="AC1523" s="3">
        <f t="shared" si="212"/>
        <v>42795</v>
      </c>
      <c r="AD1523" s="4">
        <f t="shared" si="217"/>
        <v>42807</v>
      </c>
      <c r="AE1523" s="1" t="str">
        <f t="shared" si="213"/>
        <v>Monday</v>
      </c>
      <c r="AF1523" s="2">
        <v>0.35401620370370374</v>
      </c>
      <c r="AG1523" s="2">
        <f t="shared" si="214"/>
        <v>0.33333333333333331</v>
      </c>
      <c r="AH1523" t="s">
        <v>27</v>
      </c>
    </row>
    <row r="1524" spans="1:34" x14ac:dyDescent="0.25">
      <c r="A1524">
        <v>1328721</v>
      </c>
      <c r="B1524" t="s">
        <v>20</v>
      </c>
      <c r="C1524" t="s">
        <v>28</v>
      </c>
      <c r="D1524" t="s">
        <v>22</v>
      </c>
      <c r="E1524">
        <v>53207</v>
      </c>
      <c r="F1524" t="s">
        <v>23</v>
      </c>
      <c r="G1524" t="s">
        <v>24</v>
      </c>
      <c r="H1524">
        <v>961</v>
      </c>
      <c r="I1524" t="s">
        <v>38</v>
      </c>
      <c r="J1524">
        <f>VLOOKUP(I1524,Key!$A$1:$C$72,2,FALSE)</f>
        <v>43.004728999999998</v>
      </c>
      <c r="K1524">
        <f>VLOOKUP(I1524,Key!$A$1:$C$72,3,FALSE)</f>
        <v>-87.905463999999995</v>
      </c>
      <c r="L1524" t="s">
        <v>82</v>
      </c>
      <c r="M1524">
        <f>VLOOKUP(L1524,Key!$A$1:$C$72,2,FALSE)</f>
        <v>43.026229999999998</v>
      </c>
      <c r="N1524">
        <f>VLOOKUP(L1524,Key!$A$1:$C$72,3,FALSE)</f>
        <v>-87.912809999999993</v>
      </c>
      <c r="O1524">
        <v>16</v>
      </c>
      <c r="P1524">
        <v>0</v>
      </c>
      <c r="Q1524">
        <v>2.4</v>
      </c>
      <c r="R1524">
        <v>2.2999999999999998</v>
      </c>
      <c r="S1524">
        <v>96</v>
      </c>
      <c r="T1524">
        <f t="shared" si="215"/>
        <v>-1</v>
      </c>
      <c r="U1524" s="1">
        <v>42808</v>
      </c>
      <c r="V1524" s="3">
        <f t="shared" si="209"/>
        <v>42795</v>
      </c>
      <c r="W1524" s="4">
        <f t="shared" si="216"/>
        <v>42808</v>
      </c>
      <c r="X1524" s="1" t="str">
        <f t="shared" si="210"/>
        <v>Tuesday</v>
      </c>
      <c r="Y1524" s="2">
        <v>0.34821759259259261</v>
      </c>
      <c r="Z1524" s="2">
        <f t="shared" si="211"/>
        <v>0.33333333333333331</v>
      </c>
      <c r="AA1524">
        <f>1</f>
        <v>1</v>
      </c>
      <c r="AB1524" s="1">
        <v>42808</v>
      </c>
      <c r="AC1524" s="3">
        <f t="shared" si="212"/>
        <v>42795</v>
      </c>
      <c r="AD1524" s="4">
        <f t="shared" si="217"/>
        <v>42808</v>
      </c>
      <c r="AE1524" s="1" t="str">
        <f t="shared" si="213"/>
        <v>Tuesday</v>
      </c>
      <c r="AF1524" s="2">
        <v>0.35920138888888892</v>
      </c>
      <c r="AG1524" s="2">
        <f t="shared" si="214"/>
        <v>0.375</v>
      </c>
      <c r="AH1524" t="s">
        <v>27</v>
      </c>
    </row>
    <row r="1525" spans="1:34" x14ac:dyDescent="0.25">
      <c r="A1525">
        <v>1489319</v>
      </c>
      <c r="B1525" t="s">
        <v>20</v>
      </c>
      <c r="C1525" t="s">
        <v>100</v>
      </c>
      <c r="D1525" t="s">
        <v>22</v>
      </c>
      <c r="E1525">
        <v>53045</v>
      </c>
      <c r="F1525" t="s">
        <v>23</v>
      </c>
      <c r="G1525" t="s">
        <v>24</v>
      </c>
      <c r="H1525">
        <v>11072</v>
      </c>
      <c r="I1525" t="s">
        <v>67</v>
      </c>
      <c r="J1525">
        <f>VLOOKUP(I1525,Key!$A$1:$C$72,2,FALSE)</f>
        <v>43.074890000000003</v>
      </c>
      <c r="K1525">
        <f>VLOOKUP(I1525,Key!$A$1:$C$72,3,FALSE)</f>
        <v>-87.882810000000006</v>
      </c>
      <c r="L1525" t="s">
        <v>65</v>
      </c>
      <c r="M1525">
        <f>VLOOKUP(L1525,Key!$A$1:$C$72,2,FALSE)</f>
        <v>43.060786</v>
      </c>
      <c r="N1525">
        <f>VLOOKUP(L1525,Key!$A$1:$C$72,3,FALSE)</f>
        <v>-87.883825999999999</v>
      </c>
      <c r="O1525">
        <v>8</v>
      </c>
      <c r="P1525">
        <v>0</v>
      </c>
      <c r="Q1525">
        <v>1.2</v>
      </c>
      <c r="R1525">
        <v>1.1000000000000001</v>
      </c>
      <c r="S1525">
        <v>48</v>
      </c>
      <c r="T1525">
        <f t="shared" si="215"/>
        <v>-1</v>
      </c>
      <c r="U1525" s="1">
        <v>42808</v>
      </c>
      <c r="V1525" s="3">
        <f t="shared" si="209"/>
        <v>42795</v>
      </c>
      <c r="W1525" s="4">
        <f t="shared" si="216"/>
        <v>42808</v>
      </c>
      <c r="X1525" s="1" t="str">
        <f t="shared" si="210"/>
        <v>Tuesday</v>
      </c>
      <c r="Y1525" s="2">
        <v>0.58748842592592598</v>
      </c>
      <c r="Z1525" s="2">
        <f t="shared" si="211"/>
        <v>0.58333333333333326</v>
      </c>
      <c r="AA1525">
        <f>1</f>
        <v>1</v>
      </c>
      <c r="AB1525" s="1">
        <v>42808</v>
      </c>
      <c r="AC1525" s="3">
        <f t="shared" si="212"/>
        <v>42795</v>
      </c>
      <c r="AD1525" s="4">
        <f t="shared" si="217"/>
        <v>42808</v>
      </c>
      <c r="AE1525" s="1" t="str">
        <f t="shared" si="213"/>
        <v>Tuesday</v>
      </c>
      <c r="AF1525" s="2">
        <v>0.59253472222222225</v>
      </c>
      <c r="AG1525" s="2">
        <f t="shared" si="214"/>
        <v>0.58333333333333326</v>
      </c>
      <c r="AH1525" t="s">
        <v>27</v>
      </c>
    </row>
    <row r="1526" spans="1:34" x14ac:dyDescent="0.25">
      <c r="A1526">
        <v>1407702</v>
      </c>
      <c r="B1526" t="s">
        <v>20</v>
      </c>
      <c r="C1526" t="s">
        <v>28</v>
      </c>
      <c r="D1526" t="s">
        <v>22</v>
      </c>
      <c r="E1526">
        <v>53202</v>
      </c>
      <c r="F1526" t="s">
        <v>23</v>
      </c>
      <c r="G1526" t="s">
        <v>24</v>
      </c>
      <c r="H1526">
        <v>44</v>
      </c>
      <c r="I1526" t="s">
        <v>87</v>
      </c>
      <c r="J1526">
        <f>VLOOKUP(I1526,Key!$A$1:$C$72,2,FALSE)</f>
        <v>43.077359999999999</v>
      </c>
      <c r="K1526">
        <f>VLOOKUP(I1526,Key!$A$1:$C$72,3,FALSE)</f>
        <v>-87.880769999999998</v>
      </c>
      <c r="L1526" t="s">
        <v>77</v>
      </c>
      <c r="M1526">
        <f>VLOOKUP(L1526,Key!$A$1:$C$72,2,FALSE)</f>
        <v>43.074655999999997</v>
      </c>
      <c r="N1526">
        <f>VLOOKUP(L1526,Key!$A$1:$C$72,3,FALSE)</f>
        <v>-87.889011999999994</v>
      </c>
      <c r="O1526">
        <v>5</v>
      </c>
      <c r="P1526">
        <v>0</v>
      </c>
      <c r="Q1526">
        <v>0.8</v>
      </c>
      <c r="R1526">
        <v>0.7</v>
      </c>
      <c r="S1526">
        <v>30</v>
      </c>
      <c r="T1526">
        <f t="shared" si="215"/>
        <v>-1</v>
      </c>
      <c r="U1526" s="1">
        <v>42808</v>
      </c>
      <c r="V1526" s="3">
        <f t="shared" si="209"/>
        <v>42795</v>
      </c>
      <c r="W1526" s="4">
        <f t="shared" si="216"/>
        <v>42808</v>
      </c>
      <c r="X1526" s="1" t="str">
        <f t="shared" si="210"/>
        <v>Tuesday</v>
      </c>
      <c r="Y1526" s="2">
        <v>0.73435185185185192</v>
      </c>
      <c r="Z1526" s="2">
        <f t="shared" si="211"/>
        <v>0.75</v>
      </c>
      <c r="AA1526">
        <f>1</f>
        <v>1</v>
      </c>
      <c r="AB1526" s="1">
        <v>42808</v>
      </c>
      <c r="AC1526" s="3">
        <f t="shared" si="212"/>
        <v>42795</v>
      </c>
      <c r="AD1526" s="4">
        <f t="shared" si="217"/>
        <v>42808</v>
      </c>
      <c r="AE1526" s="1" t="str">
        <f t="shared" si="213"/>
        <v>Tuesday</v>
      </c>
      <c r="AF1526" s="2">
        <v>0.7377893518518519</v>
      </c>
      <c r="AG1526" s="2">
        <f t="shared" si="214"/>
        <v>0.75</v>
      </c>
      <c r="AH1526" t="s">
        <v>27</v>
      </c>
    </row>
    <row r="1527" spans="1:34" x14ac:dyDescent="0.25">
      <c r="A1527">
        <v>1260485</v>
      </c>
      <c r="B1527" t="s">
        <v>20</v>
      </c>
      <c r="C1527" t="s">
        <v>101</v>
      </c>
      <c r="D1527" t="s">
        <v>22</v>
      </c>
      <c r="E1527">
        <v>53211</v>
      </c>
      <c r="F1527" t="s">
        <v>23</v>
      </c>
      <c r="G1527" t="s">
        <v>24</v>
      </c>
      <c r="H1527">
        <v>5549</v>
      </c>
      <c r="I1527" t="s">
        <v>43</v>
      </c>
      <c r="J1527">
        <f>VLOOKUP(I1527,Key!$A$1:$C$72,2,FALSE)</f>
        <v>43.03886</v>
      </c>
      <c r="K1527">
        <f>VLOOKUP(I1527,Key!$A$1:$C$72,3,FALSE)</f>
        <v>-87.902720000000002</v>
      </c>
      <c r="L1527" t="s">
        <v>32</v>
      </c>
      <c r="M1527">
        <f>VLOOKUP(L1527,Key!$A$1:$C$72,2,FALSE)</f>
        <v>43.038719999999998</v>
      </c>
      <c r="N1527">
        <f>VLOOKUP(L1527,Key!$A$1:$C$72,3,FALSE)</f>
        <v>-87.905339999999995</v>
      </c>
      <c r="O1527">
        <v>3</v>
      </c>
      <c r="P1527">
        <v>0</v>
      </c>
      <c r="Q1527">
        <v>0.5</v>
      </c>
      <c r="R1527">
        <v>0.4</v>
      </c>
      <c r="S1527">
        <v>18</v>
      </c>
      <c r="T1527">
        <f t="shared" si="215"/>
        <v>-1</v>
      </c>
      <c r="U1527" s="1">
        <v>42803</v>
      </c>
      <c r="V1527" s="3">
        <f t="shared" si="209"/>
        <v>42795</v>
      </c>
      <c r="W1527" s="4">
        <f t="shared" si="216"/>
        <v>42803</v>
      </c>
      <c r="X1527" s="1" t="str">
        <f t="shared" si="210"/>
        <v>Thursday</v>
      </c>
      <c r="Y1527" s="2">
        <v>0.53674768518518523</v>
      </c>
      <c r="Z1527" s="2">
        <f t="shared" si="211"/>
        <v>0.54166666666666663</v>
      </c>
      <c r="AA1527">
        <f>1</f>
        <v>1</v>
      </c>
      <c r="AB1527" s="1">
        <v>42803</v>
      </c>
      <c r="AC1527" s="3">
        <f t="shared" si="212"/>
        <v>42795</v>
      </c>
      <c r="AD1527" s="4">
        <f t="shared" si="217"/>
        <v>42803</v>
      </c>
      <c r="AE1527" s="1" t="str">
        <f t="shared" si="213"/>
        <v>Thursday</v>
      </c>
      <c r="AF1527" s="2">
        <v>0.53846064814814809</v>
      </c>
      <c r="AG1527" s="2">
        <f t="shared" si="214"/>
        <v>0.54166666666666663</v>
      </c>
      <c r="AH1527" t="s">
        <v>27</v>
      </c>
    </row>
    <row r="1528" spans="1:34" x14ac:dyDescent="0.25">
      <c r="A1528">
        <v>1442430</v>
      </c>
      <c r="B1528" t="s">
        <v>20</v>
      </c>
      <c r="C1528" t="s">
        <v>28</v>
      </c>
      <c r="D1528" t="s">
        <v>22</v>
      </c>
      <c r="E1528">
        <v>53211</v>
      </c>
      <c r="F1528" t="s">
        <v>23</v>
      </c>
      <c r="G1528" t="s">
        <v>24</v>
      </c>
      <c r="H1528">
        <v>5455</v>
      </c>
      <c r="I1528" t="s">
        <v>77</v>
      </c>
      <c r="J1528">
        <f>VLOOKUP(I1528,Key!$A$1:$C$72,2,FALSE)</f>
        <v>43.074655999999997</v>
      </c>
      <c r="K1528">
        <f>VLOOKUP(I1528,Key!$A$1:$C$72,3,FALSE)</f>
        <v>-87.889011999999994</v>
      </c>
      <c r="L1528" t="s">
        <v>67</v>
      </c>
      <c r="M1528">
        <f>VLOOKUP(L1528,Key!$A$1:$C$72,2,FALSE)</f>
        <v>43.074890000000003</v>
      </c>
      <c r="N1528">
        <f>VLOOKUP(L1528,Key!$A$1:$C$72,3,FALSE)</f>
        <v>-87.882810000000006</v>
      </c>
      <c r="O1528">
        <v>2</v>
      </c>
      <c r="P1528">
        <v>0</v>
      </c>
      <c r="Q1528">
        <v>0.3</v>
      </c>
      <c r="R1528">
        <v>0.3</v>
      </c>
      <c r="S1528">
        <v>12</v>
      </c>
      <c r="T1528">
        <f t="shared" si="215"/>
        <v>-1</v>
      </c>
      <c r="U1528" s="1">
        <v>42803</v>
      </c>
      <c r="V1528" s="3">
        <f t="shared" si="209"/>
        <v>42795</v>
      </c>
      <c r="W1528" s="4">
        <f t="shared" si="216"/>
        <v>42803</v>
      </c>
      <c r="X1528" s="1" t="str">
        <f t="shared" si="210"/>
        <v>Thursday</v>
      </c>
      <c r="Y1528" s="2">
        <v>0.61605324074074075</v>
      </c>
      <c r="Z1528" s="2">
        <f t="shared" si="211"/>
        <v>0.625</v>
      </c>
      <c r="AA1528">
        <f>1</f>
        <v>1</v>
      </c>
      <c r="AB1528" s="1">
        <v>42803</v>
      </c>
      <c r="AC1528" s="3">
        <f t="shared" si="212"/>
        <v>42795</v>
      </c>
      <c r="AD1528" s="4">
        <f t="shared" si="217"/>
        <v>42803</v>
      </c>
      <c r="AE1528" s="1" t="str">
        <f t="shared" si="213"/>
        <v>Thursday</v>
      </c>
      <c r="AF1528" s="2">
        <v>0.61762731481481481</v>
      </c>
      <c r="AG1528" s="2">
        <f t="shared" si="214"/>
        <v>0.625</v>
      </c>
      <c r="AH1528" t="s">
        <v>27</v>
      </c>
    </row>
    <row r="1529" spans="1:34" x14ac:dyDescent="0.25">
      <c r="A1529">
        <v>1164700</v>
      </c>
      <c r="B1529" t="s">
        <v>20</v>
      </c>
      <c r="C1529" t="s">
        <v>28</v>
      </c>
      <c r="D1529" t="s">
        <v>22</v>
      </c>
      <c r="E1529">
        <v>53202</v>
      </c>
      <c r="F1529" t="s">
        <v>23</v>
      </c>
      <c r="G1529" t="s">
        <v>24</v>
      </c>
      <c r="H1529">
        <v>11082</v>
      </c>
      <c r="I1529" t="s">
        <v>50</v>
      </c>
      <c r="J1529">
        <f>VLOOKUP(I1529,Key!$A$1:$C$72,2,FALSE)</f>
        <v>43.052549999999997</v>
      </c>
      <c r="K1529">
        <f>VLOOKUP(I1529,Key!$A$1:$C$72,3,FALSE)</f>
        <v>-87.909329999999997</v>
      </c>
      <c r="L1529" t="s">
        <v>30</v>
      </c>
      <c r="M1529">
        <f>VLOOKUP(L1529,Key!$A$1:$C$72,2,FALSE)</f>
        <v>43.05847</v>
      </c>
      <c r="N1529">
        <f>VLOOKUP(L1529,Key!$A$1:$C$72,3,FALSE)</f>
        <v>-87.898079999999993</v>
      </c>
      <c r="O1529">
        <v>5</v>
      </c>
      <c r="P1529">
        <v>0</v>
      </c>
      <c r="Q1529">
        <v>0.8</v>
      </c>
      <c r="R1529">
        <v>0.7</v>
      </c>
      <c r="S1529">
        <v>30</v>
      </c>
      <c r="T1529">
        <f t="shared" si="215"/>
        <v>-1</v>
      </c>
      <c r="U1529" s="1">
        <v>42803</v>
      </c>
      <c r="V1529" s="3">
        <f t="shared" si="209"/>
        <v>42795</v>
      </c>
      <c r="W1529" s="4">
        <f t="shared" si="216"/>
        <v>42803</v>
      </c>
      <c r="X1529" s="1" t="str">
        <f t="shared" si="210"/>
        <v>Thursday</v>
      </c>
      <c r="Y1529" s="2">
        <v>0.71152777777777787</v>
      </c>
      <c r="Z1529" s="2">
        <f t="shared" si="211"/>
        <v>0.70833333333333326</v>
      </c>
      <c r="AA1529">
        <f>1</f>
        <v>1</v>
      </c>
      <c r="AB1529" s="1">
        <v>42803</v>
      </c>
      <c r="AC1529" s="3">
        <f t="shared" si="212"/>
        <v>42795</v>
      </c>
      <c r="AD1529" s="4">
        <f t="shared" si="217"/>
        <v>42803</v>
      </c>
      <c r="AE1529" s="1" t="str">
        <f t="shared" si="213"/>
        <v>Thursday</v>
      </c>
      <c r="AF1529" s="2">
        <v>0.71509259259259261</v>
      </c>
      <c r="AG1529" s="2">
        <f t="shared" si="214"/>
        <v>0.70833333333333326</v>
      </c>
      <c r="AH1529" t="s">
        <v>27</v>
      </c>
    </row>
    <row r="1530" spans="1:34" x14ac:dyDescent="0.25">
      <c r="A1530">
        <v>1391757</v>
      </c>
      <c r="B1530" t="s">
        <v>20</v>
      </c>
      <c r="C1530" t="s">
        <v>28</v>
      </c>
      <c r="D1530" t="s">
        <v>22</v>
      </c>
      <c r="E1530">
        <v>53211</v>
      </c>
      <c r="F1530" t="s">
        <v>23</v>
      </c>
      <c r="G1530" t="s">
        <v>24</v>
      </c>
      <c r="H1530">
        <v>5499</v>
      </c>
      <c r="I1530" t="s">
        <v>65</v>
      </c>
      <c r="J1530">
        <f>VLOOKUP(I1530,Key!$A$1:$C$72,2,FALSE)</f>
        <v>43.060786</v>
      </c>
      <c r="K1530">
        <f>VLOOKUP(I1530,Key!$A$1:$C$72,3,FALSE)</f>
        <v>-87.883825999999999</v>
      </c>
      <c r="L1530" t="s">
        <v>76</v>
      </c>
      <c r="M1530">
        <f>VLOOKUP(L1530,Key!$A$1:$C$72,2,FALSE)</f>
        <v>43.063749000000001</v>
      </c>
      <c r="N1530">
        <f>VLOOKUP(L1530,Key!$A$1:$C$72,3,FALSE)</f>
        <v>-87.887962999999999</v>
      </c>
      <c r="O1530">
        <v>3</v>
      </c>
      <c r="P1530">
        <v>0</v>
      </c>
      <c r="Q1530">
        <v>0.5</v>
      </c>
      <c r="R1530">
        <v>0.4</v>
      </c>
      <c r="S1530">
        <v>18</v>
      </c>
      <c r="T1530">
        <f t="shared" si="215"/>
        <v>-1</v>
      </c>
      <c r="U1530" s="1">
        <v>42803</v>
      </c>
      <c r="V1530" s="3">
        <f t="shared" si="209"/>
        <v>42795</v>
      </c>
      <c r="W1530" s="4">
        <f t="shared" si="216"/>
        <v>42803</v>
      </c>
      <c r="X1530" s="1" t="str">
        <f t="shared" si="210"/>
        <v>Thursday</v>
      </c>
      <c r="Y1530" s="2">
        <v>0.72849537037037038</v>
      </c>
      <c r="Z1530" s="2">
        <f t="shared" si="211"/>
        <v>0.70833333333333326</v>
      </c>
      <c r="AA1530">
        <f>1</f>
        <v>1</v>
      </c>
      <c r="AB1530" s="1">
        <v>42803</v>
      </c>
      <c r="AC1530" s="3">
        <f t="shared" si="212"/>
        <v>42795</v>
      </c>
      <c r="AD1530" s="4">
        <f t="shared" si="217"/>
        <v>42803</v>
      </c>
      <c r="AE1530" s="1" t="str">
        <f t="shared" si="213"/>
        <v>Thursday</v>
      </c>
      <c r="AF1530" s="2">
        <v>0.73072916666666676</v>
      </c>
      <c r="AG1530" s="2">
        <f t="shared" si="214"/>
        <v>0.75</v>
      </c>
      <c r="AH1530" t="s">
        <v>27</v>
      </c>
    </row>
    <row r="1531" spans="1:34" x14ac:dyDescent="0.25">
      <c r="A1531">
        <v>1276651</v>
      </c>
      <c r="B1531" t="s">
        <v>20</v>
      </c>
      <c r="C1531" t="s">
        <v>28</v>
      </c>
      <c r="D1531" t="s">
        <v>22</v>
      </c>
      <c r="E1531">
        <v>53211</v>
      </c>
      <c r="F1531" t="s">
        <v>23</v>
      </c>
      <c r="G1531" t="s">
        <v>24</v>
      </c>
      <c r="H1531">
        <v>976</v>
      </c>
      <c r="I1531" t="s">
        <v>87</v>
      </c>
      <c r="J1531">
        <f>VLOOKUP(I1531,Key!$A$1:$C$72,2,FALSE)</f>
        <v>43.077359999999999</v>
      </c>
      <c r="K1531">
        <f>VLOOKUP(I1531,Key!$A$1:$C$72,3,FALSE)</f>
        <v>-87.880769999999998</v>
      </c>
      <c r="L1531" t="s">
        <v>50</v>
      </c>
      <c r="M1531">
        <f>VLOOKUP(L1531,Key!$A$1:$C$72,2,FALSE)</f>
        <v>43.052549999999997</v>
      </c>
      <c r="N1531">
        <f>VLOOKUP(L1531,Key!$A$1:$C$72,3,FALSE)</f>
        <v>-87.909329999999997</v>
      </c>
      <c r="O1531">
        <v>17</v>
      </c>
      <c r="P1531">
        <v>0</v>
      </c>
      <c r="Q1531">
        <v>2.6</v>
      </c>
      <c r="R1531">
        <v>2.4</v>
      </c>
      <c r="S1531">
        <v>102</v>
      </c>
      <c r="T1531">
        <f t="shared" si="215"/>
        <v>-1</v>
      </c>
      <c r="U1531" s="1">
        <v>42804</v>
      </c>
      <c r="V1531" s="3">
        <f t="shared" si="209"/>
        <v>42795</v>
      </c>
      <c r="W1531" s="4">
        <f t="shared" si="216"/>
        <v>42804</v>
      </c>
      <c r="X1531" s="1" t="str">
        <f t="shared" si="210"/>
        <v>Friday</v>
      </c>
      <c r="Y1531" s="2">
        <v>0.30001157407407408</v>
      </c>
      <c r="Z1531" s="2">
        <f t="shared" si="211"/>
        <v>0.29166666666666663</v>
      </c>
      <c r="AA1531">
        <f>1</f>
        <v>1</v>
      </c>
      <c r="AB1531" s="1">
        <v>42804</v>
      </c>
      <c r="AC1531" s="3">
        <f t="shared" si="212"/>
        <v>42795</v>
      </c>
      <c r="AD1531" s="4">
        <f t="shared" si="217"/>
        <v>42804</v>
      </c>
      <c r="AE1531" s="1" t="str">
        <f t="shared" si="213"/>
        <v>Friday</v>
      </c>
      <c r="AF1531" s="2">
        <v>0.31192129629629628</v>
      </c>
      <c r="AG1531" s="2">
        <f t="shared" si="214"/>
        <v>0.29166666666666663</v>
      </c>
      <c r="AH1531" t="s">
        <v>27</v>
      </c>
    </row>
    <row r="1532" spans="1:34" x14ac:dyDescent="0.25">
      <c r="A1532">
        <v>1518070</v>
      </c>
      <c r="B1532" t="s">
        <v>20</v>
      </c>
      <c r="C1532" t="s">
        <v>28</v>
      </c>
      <c r="D1532" t="s">
        <v>22</v>
      </c>
      <c r="E1532">
        <v>53211</v>
      </c>
      <c r="F1532" t="s">
        <v>23</v>
      </c>
      <c r="G1532" t="s">
        <v>91</v>
      </c>
      <c r="H1532">
        <v>5567</v>
      </c>
      <c r="I1532" t="s">
        <v>50</v>
      </c>
      <c r="J1532">
        <f>VLOOKUP(I1532,Key!$A$1:$C$72,2,FALSE)</f>
        <v>43.052549999999997</v>
      </c>
      <c r="K1532">
        <f>VLOOKUP(I1532,Key!$A$1:$C$72,3,FALSE)</f>
        <v>-87.909329999999997</v>
      </c>
      <c r="L1532" t="s">
        <v>41</v>
      </c>
      <c r="M1532">
        <f>VLOOKUP(L1532,Key!$A$1:$C$72,2,FALSE)</f>
        <v>43.04824</v>
      </c>
      <c r="N1532">
        <f>VLOOKUP(L1532,Key!$A$1:$C$72,3,FALSE)</f>
        <v>-87.904970000000006</v>
      </c>
      <c r="O1532">
        <v>4</v>
      </c>
      <c r="P1532">
        <v>0</v>
      </c>
      <c r="Q1532">
        <v>0.6</v>
      </c>
      <c r="R1532">
        <v>0.6</v>
      </c>
      <c r="S1532">
        <v>24</v>
      </c>
      <c r="T1532">
        <f t="shared" si="215"/>
        <v>-1</v>
      </c>
      <c r="U1532" s="1">
        <v>42804</v>
      </c>
      <c r="V1532" s="3">
        <f t="shared" si="209"/>
        <v>42795</v>
      </c>
      <c r="W1532" s="4">
        <f t="shared" si="216"/>
        <v>42804</v>
      </c>
      <c r="X1532" s="1" t="str">
        <f t="shared" si="210"/>
        <v>Friday</v>
      </c>
      <c r="Y1532" s="2">
        <v>0.49915509259259255</v>
      </c>
      <c r="Z1532" s="2">
        <f t="shared" si="211"/>
        <v>0.5</v>
      </c>
      <c r="AA1532">
        <f>1</f>
        <v>1</v>
      </c>
      <c r="AB1532" s="1">
        <v>42804</v>
      </c>
      <c r="AC1532" s="3">
        <f t="shared" si="212"/>
        <v>42795</v>
      </c>
      <c r="AD1532" s="4">
        <f t="shared" si="217"/>
        <v>42804</v>
      </c>
      <c r="AE1532" s="1" t="str">
        <f t="shared" si="213"/>
        <v>Friday</v>
      </c>
      <c r="AF1532" s="2">
        <v>0.50163194444444448</v>
      </c>
      <c r="AG1532" s="2">
        <f t="shared" si="214"/>
        <v>0.5</v>
      </c>
      <c r="AH1532" t="s">
        <v>27</v>
      </c>
    </row>
    <row r="1533" spans="1:34" x14ac:dyDescent="0.25">
      <c r="A1533">
        <v>1251858</v>
      </c>
      <c r="B1533" t="s">
        <v>20</v>
      </c>
      <c r="C1533" t="s">
        <v>131</v>
      </c>
      <c r="D1533" t="s">
        <v>22</v>
      </c>
      <c r="E1533">
        <v>53531</v>
      </c>
      <c r="F1533" t="s">
        <v>23</v>
      </c>
      <c r="G1533" t="s">
        <v>96</v>
      </c>
      <c r="H1533">
        <v>5429</v>
      </c>
      <c r="I1533" t="s">
        <v>61</v>
      </c>
      <c r="J1533">
        <f>VLOOKUP(I1533,Key!$A$1:$C$72,2,FALSE)</f>
        <v>43.058619999999998</v>
      </c>
      <c r="K1533">
        <f>VLOOKUP(I1533,Key!$A$1:$C$72,3,FALSE)</f>
        <v>-87.885319999999993</v>
      </c>
      <c r="L1533" t="s">
        <v>81</v>
      </c>
      <c r="M1533">
        <f>VLOOKUP(L1533,Key!$A$1:$C$72,2,FALSE)</f>
        <v>43.06033</v>
      </c>
      <c r="N1533">
        <f>VLOOKUP(L1533,Key!$A$1:$C$72,3,FALSE)</f>
        <v>-87.89546</v>
      </c>
      <c r="O1533">
        <v>6</v>
      </c>
      <c r="P1533">
        <v>0</v>
      </c>
      <c r="Q1533">
        <v>0.9</v>
      </c>
      <c r="R1533">
        <v>0.9</v>
      </c>
      <c r="S1533">
        <v>36</v>
      </c>
      <c r="T1533">
        <f t="shared" si="215"/>
        <v>-1</v>
      </c>
      <c r="U1533" s="1">
        <v>42804</v>
      </c>
      <c r="V1533" s="3">
        <f t="shared" si="209"/>
        <v>42795</v>
      </c>
      <c r="W1533" s="4">
        <f t="shared" si="216"/>
        <v>42804</v>
      </c>
      <c r="X1533" s="1" t="str">
        <f t="shared" si="210"/>
        <v>Friday</v>
      </c>
      <c r="Y1533" s="2">
        <v>0.53650462962962964</v>
      </c>
      <c r="Z1533" s="2">
        <f t="shared" si="211"/>
        <v>0.54166666666666663</v>
      </c>
      <c r="AA1533">
        <f>1</f>
        <v>1</v>
      </c>
      <c r="AB1533" s="1">
        <v>42804</v>
      </c>
      <c r="AC1533" s="3">
        <f t="shared" si="212"/>
        <v>42795</v>
      </c>
      <c r="AD1533" s="4">
        <f t="shared" si="217"/>
        <v>42804</v>
      </c>
      <c r="AE1533" s="1" t="str">
        <f t="shared" si="213"/>
        <v>Friday</v>
      </c>
      <c r="AF1533" s="2">
        <v>0.54071759259259256</v>
      </c>
      <c r="AG1533" s="2">
        <f t="shared" si="214"/>
        <v>0.54166666666666663</v>
      </c>
      <c r="AH1533" t="s">
        <v>27</v>
      </c>
    </row>
    <row r="1534" spans="1:34" x14ac:dyDescent="0.25">
      <c r="A1534">
        <v>1251108</v>
      </c>
      <c r="B1534" t="s">
        <v>20</v>
      </c>
      <c r="C1534" t="s">
        <v>108</v>
      </c>
      <c r="D1534" t="s">
        <v>22</v>
      </c>
      <c r="E1534">
        <v>54913</v>
      </c>
      <c r="F1534" t="s">
        <v>23</v>
      </c>
      <c r="G1534" t="s">
        <v>96</v>
      </c>
      <c r="H1534">
        <v>228</v>
      </c>
      <c r="I1534" t="s">
        <v>78</v>
      </c>
      <c r="J1534">
        <f>VLOOKUP(I1534,Key!$A$1:$C$72,2,FALSE)</f>
        <v>43.060250000000003</v>
      </c>
      <c r="K1534">
        <f>VLOOKUP(I1534,Key!$A$1:$C$72,3,FALSE)</f>
        <v>-87.892169999999993</v>
      </c>
      <c r="L1534" t="s">
        <v>81</v>
      </c>
      <c r="M1534">
        <f>VLOOKUP(L1534,Key!$A$1:$C$72,2,FALSE)</f>
        <v>43.06033</v>
      </c>
      <c r="N1534">
        <f>VLOOKUP(L1534,Key!$A$1:$C$72,3,FALSE)</f>
        <v>-87.89546</v>
      </c>
      <c r="O1534">
        <v>1</v>
      </c>
      <c r="P1534">
        <v>0</v>
      </c>
      <c r="Q1534">
        <v>0.2</v>
      </c>
      <c r="R1534">
        <v>0.1</v>
      </c>
      <c r="S1534">
        <v>6</v>
      </c>
      <c r="T1534">
        <f t="shared" si="215"/>
        <v>-1</v>
      </c>
      <c r="U1534" s="1">
        <v>42804</v>
      </c>
      <c r="V1534" s="3">
        <f t="shared" si="209"/>
        <v>42795</v>
      </c>
      <c r="W1534" s="4">
        <f t="shared" si="216"/>
        <v>42804</v>
      </c>
      <c r="X1534" s="1" t="str">
        <f t="shared" si="210"/>
        <v>Friday</v>
      </c>
      <c r="Y1534" s="2">
        <v>0.55792824074074077</v>
      </c>
      <c r="Z1534" s="2">
        <f t="shared" si="211"/>
        <v>0.54166666666666663</v>
      </c>
      <c r="AA1534">
        <f>1</f>
        <v>1</v>
      </c>
      <c r="AB1534" s="1">
        <v>42804</v>
      </c>
      <c r="AC1534" s="3">
        <f t="shared" si="212"/>
        <v>42795</v>
      </c>
      <c r="AD1534" s="4">
        <f t="shared" si="217"/>
        <v>42804</v>
      </c>
      <c r="AE1534" s="1" t="str">
        <f t="shared" si="213"/>
        <v>Friday</v>
      </c>
      <c r="AF1534" s="2">
        <v>0.5587847222222222</v>
      </c>
      <c r="AG1534" s="2">
        <f t="shared" si="214"/>
        <v>0.54166666666666663</v>
      </c>
      <c r="AH1534" t="s">
        <v>27</v>
      </c>
    </row>
    <row r="1535" spans="1:34" x14ac:dyDescent="0.25">
      <c r="A1535">
        <v>946290</v>
      </c>
      <c r="B1535" t="s">
        <v>20</v>
      </c>
      <c r="C1535" t="s">
        <v>28</v>
      </c>
      <c r="D1535" t="s">
        <v>22</v>
      </c>
      <c r="E1535">
        <v>53208</v>
      </c>
      <c r="F1535" t="s">
        <v>23</v>
      </c>
      <c r="G1535" t="s">
        <v>24</v>
      </c>
      <c r="H1535">
        <v>70</v>
      </c>
      <c r="I1535" t="s">
        <v>92</v>
      </c>
      <c r="J1535">
        <f>VLOOKUP(I1535,Key!$A$1:$C$72,2,FALSE)</f>
        <v>43.069021999999997</v>
      </c>
      <c r="K1535">
        <f>VLOOKUP(I1535,Key!$A$1:$C$72,3,FALSE)</f>
        <v>-87.887940999999998</v>
      </c>
      <c r="L1535" t="s">
        <v>87</v>
      </c>
      <c r="M1535">
        <f>VLOOKUP(L1535,Key!$A$1:$C$72,2,FALSE)</f>
        <v>43.077359999999999</v>
      </c>
      <c r="N1535">
        <f>VLOOKUP(L1535,Key!$A$1:$C$72,3,FALSE)</f>
        <v>-87.880769999999998</v>
      </c>
      <c r="O1535">
        <v>6</v>
      </c>
      <c r="P1535">
        <v>0</v>
      </c>
      <c r="Q1535">
        <v>0.9</v>
      </c>
      <c r="R1535">
        <v>0.9</v>
      </c>
      <c r="S1535">
        <v>36</v>
      </c>
      <c r="T1535">
        <f t="shared" si="215"/>
        <v>-1</v>
      </c>
      <c r="U1535" s="1">
        <v>42804</v>
      </c>
      <c r="V1535" s="3">
        <f t="shared" si="209"/>
        <v>42795</v>
      </c>
      <c r="W1535" s="4">
        <f t="shared" si="216"/>
        <v>42804</v>
      </c>
      <c r="X1535" s="1" t="str">
        <f t="shared" si="210"/>
        <v>Friday</v>
      </c>
      <c r="Y1535" s="2">
        <v>0.56666666666666665</v>
      </c>
      <c r="Z1535" s="2">
        <f t="shared" si="211"/>
        <v>0.58333333333333326</v>
      </c>
      <c r="AA1535">
        <f>1</f>
        <v>1</v>
      </c>
      <c r="AB1535" s="1">
        <v>42804</v>
      </c>
      <c r="AC1535" s="3">
        <f t="shared" si="212"/>
        <v>42795</v>
      </c>
      <c r="AD1535" s="4">
        <f t="shared" si="217"/>
        <v>42804</v>
      </c>
      <c r="AE1535" s="1" t="str">
        <f t="shared" si="213"/>
        <v>Friday</v>
      </c>
      <c r="AF1535" s="2">
        <v>0.57144675925925925</v>
      </c>
      <c r="AG1535" s="2">
        <f t="shared" si="214"/>
        <v>0.58333333333333326</v>
      </c>
      <c r="AH1535" t="s">
        <v>27</v>
      </c>
    </row>
    <row r="1536" spans="1:34" x14ac:dyDescent="0.25">
      <c r="A1536">
        <v>1435377</v>
      </c>
      <c r="B1536" t="s">
        <v>20</v>
      </c>
      <c r="C1536" t="s">
        <v>28</v>
      </c>
      <c r="D1536" t="s">
        <v>22</v>
      </c>
      <c r="E1536">
        <v>53233</v>
      </c>
      <c r="F1536" t="s">
        <v>23</v>
      </c>
      <c r="G1536" t="s">
        <v>24</v>
      </c>
      <c r="H1536">
        <v>5586</v>
      </c>
      <c r="I1536" t="s">
        <v>74</v>
      </c>
      <c r="J1536">
        <f>VLOOKUP(I1536,Key!$A$1:$C$72,2,FALSE)</f>
        <v>43.040154000000001</v>
      </c>
      <c r="K1536">
        <f>VLOOKUP(I1536,Key!$A$1:$C$72,3,FALSE)</f>
        <v>-87.932113000000001</v>
      </c>
      <c r="L1536" t="s">
        <v>33</v>
      </c>
      <c r="M1536">
        <f>VLOOKUP(L1536,Key!$A$1:$C$72,2,FALSE)</f>
        <v>43.034619999999997</v>
      </c>
      <c r="N1536">
        <f>VLOOKUP(L1536,Key!$A$1:$C$72,3,FALSE)</f>
        <v>-87.917500000000004</v>
      </c>
      <c r="O1536">
        <v>14</v>
      </c>
      <c r="P1536">
        <v>0</v>
      </c>
      <c r="Q1536">
        <v>2.1</v>
      </c>
      <c r="R1536">
        <v>2</v>
      </c>
      <c r="S1536">
        <v>84</v>
      </c>
      <c r="T1536">
        <f t="shared" si="215"/>
        <v>-1</v>
      </c>
      <c r="U1536" s="1">
        <v>42805</v>
      </c>
      <c r="V1536" s="3">
        <f t="shared" si="209"/>
        <v>42795</v>
      </c>
      <c r="W1536" s="4">
        <f t="shared" si="216"/>
        <v>42805</v>
      </c>
      <c r="X1536" s="1" t="str">
        <f t="shared" si="210"/>
        <v>Saturday</v>
      </c>
      <c r="Y1536" s="2">
        <v>0.31311342592592589</v>
      </c>
      <c r="Z1536" s="2">
        <f t="shared" si="211"/>
        <v>0.33333333333333331</v>
      </c>
      <c r="AA1536">
        <f>1</f>
        <v>1</v>
      </c>
      <c r="AB1536" s="1">
        <v>42805</v>
      </c>
      <c r="AC1536" s="3">
        <f t="shared" si="212"/>
        <v>42795</v>
      </c>
      <c r="AD1536" s="4">
        <f t="shared" si="217"/>
        <v>42805</v>
      </c>
      <c r="AE1536" s="1" t="str">
        <f t="shared" si="213"/>
        <v>Saturday</v>
      </c>
      <c r="AF1536" s="2">
        <v>0.3225925925925926</v>
      </c>
      <c r="AG1536" s="2">
        <f t="shared" si="214"/>
        <v>0.33333333333333331</v>
      </c>
      <c r="AH1536" t="s">
        <v>27</v>
      </c>
    </row>
    <row r="1537" spans="1:34" x14ac:dyDescent="0.25">
      <c r="A1537">
        <v>1164700</v>
      </c>
      <c r="B1537" t="s">
        <v>20</v>
      </c>
      <c r="C1537" t="s">
        <v>28</v>
      </c>
      <c r="D1537" t="s">
        <v>22</v>
      </c>
      <c r="E1537">
        <v>53202</v>
      </c>
      <c r="F1537" t="s">
        <v>23</v>
      </c>
      <c r="G1537" t="s">
        <v>24</v>
      </c>
      <c r="H1537">
        <v>16</v>
      </c>
      <c r="I1537" t="s">
        <v>70</v>
      </c>
      <c r="J1537">
        <f>VLOOKUP(I1537,Key!$A$1:$C$72,2,FALSE)</f>
        <v>43.053040000000003</v>
      </c>
      <c r="K1537">
        <f>VLOOKUP(I1537,Key!$A$1:$C$72,3,FALSE)</f>
        <v>-87.897660000000002</v>
      </c>
      <c r="L1537" t="s">
        <v>47</v>
      </c>
      <c r="M1537">
        <f>VLOOKUP(L1537,Key!$A$1:$C$72,2,FALSE)</f>
        <v>43.049230000000001</v>
      </c>
      <c r="N1537">
        <f>VLOOKUP(L1537,Key!$A$1:$C$72,3,FALSE)</f>
        <v>-87.911940000000001</v>
      </c>
      <c r="O1537">
        <v>4</v>
      </c>
      <c r="P1537">
        <v>0</v>
      </c>
      <c r="Q1537">
        <v>0.6</v>
      </c>
      <c r="R1537">
        <v>0.6</v>
      </c>
      <c r="S1537">
        <v>24</v>
      </c>
      <c r="T1537">
        <f t="shared" si="215"/>
        <v>-1</v>
      </c>
      <c r="U1537" s="1">
        <v>42805</v>
      </c>
      <c r="V1537" s="3">
        <f t="shared" si="209"/>
        <v>42795</v>
      </c>
      <c r="W1537" s="4">
        <f t="shared" si="216"/>
        <v>42805</v>
      </c>
      <c r="X1537" s="1" t="str">
        <f t="shared" si="210"/>
        <v>Saturday</v>
      </c>
      <c r="Y1537" s="2">
        <v>0.546875</v>
      </c>
      <c r="Z1537" s="2">
        <f t="shared" si="211"/>
        <v>0.54166666666666663</v>
      </c>
      <c r="AA1537">
        <f>1</f>
        <v>1</v>
      </c>
      <c r="AB1537" s="1">
        <v>42805</v>
      </c>
      <c r="AC1537" s="3">
        <f t="shared" si="212"/>
        <v>42795</v>
      </c>
      <c r="AD1537" s="4">
        <f t="shared" si="217"/>
        <v>42805</v>
      </c>
      <c r="AE1537" s="1" t="str">
        <f t="shared" si="213"/>
        <v>Saturday</v>
      </c>
      <c r="AF1537" s="2">
        <v>0.5496875</v>
      </c>
      <c r="AG1537" s="2">
        <f t="shared" si="214"/>
        <v>0.54166666666666663</v>
      </c>
      <c r="AH1537" t="s">
        <v>27</v>
      </c>
    </row>
    <row r="1538" spans="1:34" x14ac:dyDescent="0.25">
      <c r="A1538">
        <v>1276651</v>
      </c>
      <c r="B1538" t="s">
        <v>20</v>
      </c>
      <c r="C1538" t="s">
        <v>28</v>
      </c>
      <c r="D1538" t="s">
        <v>22</v>
      </c>
      <c r="E1538">
        <v>53211</v>
      </c>
      <c r="F1538" t="s">
        <v>23</v>
      </c>
      <c r="G1538" t="s">
        <v>24</v>
      </c>
      <c r="H1538">
        <v>976</v>
      </c>
      <c r="I1538" t="s">
        <v>50</v>
      </c>
      <c r="J1538">
        <f>VLOOKUP(I1538,Key!$A$1:$C$72,2,FALSE)</f>
        <v>43.052549999999997</v>
      </c>
      <c r="K1538">
        <f>VLOOKUP(I1538,Key!$A$1:$C$72,3,FALSE)</f>
        <v>-87.909329999999997</v>
      </c>
      <c r="L1538" t="s">
        <v>87</v>
      </c>
      <c r="M1538">
        <f>VLOOKUP(L1538,Key!$A$1:$C$72,2,FALSE)</f>
        <v>43.077359999999999</v>
      </c>
      <c r="N1538">
        <f>VLOOKUP(L1538,Key!$A$1:$C$72,3,FALSE)</f>
        <v>-87.880769999999998</v>
      </c>
      <c r="O1538">
        <v>22</v>
      </c>
      <c r="P1538">
        <v>0</v>
      </c>
      <c r="Q1538">
        <v>3.3</v>
      </c>
      <c r="R1538">
        <v>3.1</v>
      </c>
      <c r="S1538">
        <v>132</v>
      </c>
      <c r="T1538">
        <f t="shared" si="215"/>
        <v>-1</v>
      </c>
      <c r="U1538" s="1">
        <v>42805</v>
      </c>
      <c r="V1538" s="3">
        <f t="shared" ref="V1538:V1601" si="218">DATE(YEAR(U1538), MONTH(U1538), 1)</f>
        <v>42795</v>
      </c>
      <c r="W1538" s="4">
        <f t="shared" si="216"/>
        <v>42805</v>
      </c>
      <c r="X1538" s="1" t="str">
        <f t="shared" ref="X1538:X1601" si="219">TEXT(W1538,"dddd")</f>
        <v>Saturday</v>
      </c>
      <c r="Y1538" s="2">
        <v>0.68891203703703707</v>
      </c>
      <c r="Z1538" s="2">
        <f t="shared" ref="Z1538:Z1601" si="220">MROUND(Y1538, "1:00")</f>
        <v>0.70833333333333326</v>
      </c>
      <c r="AA1538">
        <f>1</f>
        <v>1</v>
      </c>
      <c r="AB1538" s="1">
        <v>42805</v>
      </c>
      <c r="AC1538" s="3">
        <f t="shared" ref="AC1538:AC1601" si="221">DATE(YEAR(AB1538), MONTH(AB1538), 1)</f>
        <v>42795</v>
      </c>
      <c r="AD1538" s="4">
        <f t="shared" si="217"/>
        <v>42805</v>
      </c>
      <c r="AE1538" s="1" t="str">
        <f t="shared" ref="AE1538:AE1601" si="222">TEXT(AD1538,"dddd")</f>
        <v>Saturday</v>
      </c>
      <c r="AF1538" s="2">
        <v>0.70436342592592593</v>
      </c>
      <c r="AG1538" s="2">
        <f t="shared" ref="AG1538:AG1601" si="223">MROUND(AF1538, "1:00")</f>
        <v>0.70833333333333326</v>
      </c>
      <c r="AH1538" t="s">
        <v>27</v>
      </c>
    </row>
    <row r="1539" spans="1:34" x14ac:dyDescent="0.25">
      <c r="A1539">
        <v>1298099</v>
      </c>
      <c r="B1539" t="s">
        <v>20</v>
      </c>
      <c r="C1539" t="s">
        <v>28</v>
      </c>
      <c r="D1539" t="s">
        <v>22</v>
      </c>
      <c r="E1539">
        <v>53233</v>
      </c>
      <c r="F1539" t="s">
        <v>23</v>
      </c>
      <c r="G1539" t="s">
        <v>24</v>
      </c>
      <c r="H1539">
        <v>5571</v>
      </c>
      <c r="I1539" t="s">
        <v>85</v>
      </c>
      <c r="J1539">
        <f>VLOOKUP(I1539,Key!$A$1:$C$72,2,FALSE)</f>
        <v>43.041646999999998</v>
      </c>
      <c r="K1539">
        <f>VLOOKUP(I1539,Key!$A$1:$C$72,3,FALSE)</f>
        <v>-87.927257999999995</v>
      </c>
      <c r="L1539" t="s">
        <v>31</v>
      </c>
      <c r="M1539">
        <f>VLOOKUP(L1539,Key!$A$1:$C$72,2,FALSE)</f>
        <v>43.03519</v>
      </c>
      <c r="N1539">
        <f>VLOOKUP(L1539,Key!$A$1:$C$72,3,FALSE)</f>
        <v>-87.907390000000007</v>
      </c>
      <c r="O1539">
        <v>11</v>
      </c>
      <c r="P1539">
        <v>0</v>
      </c>
      <c r="Q1539">
        <v>1.7</v>
      </c>
      <c r="R1539">
        <v>1.6</v>
      </c>
      <c r="S1539">
        <v>66</v>
      </c>
      <c r="T1539">
        <f t="shared" ref="T1539:T1602" si="224">-1</f>
        <v>-1</v>
      </c>
      <c r="U1539" s="1">
        <v>42805</v>
      </c>
      <c r="V1539" s="3">
        <f t="shared" si="218"/>
        <v>42795</v>
      </c>
      <c r="W1539" s="4">
        <f t="shared" ref="W1539:W1602" si="225">U1539</f>
        <v>42805</v>
      </c>
      <c r="X1539" s="1" t="str">
        <f t="shared" si="219"/>
        <v>Saturday</v>
      </c>
      <c r="Y1539" s="2">
        <v>0.70614583333333336</v>
      </c>
      <c r="Z1539" s="2">
        <f t="shared" si="220"/>
        <v>0.70833333333333326</v>
      </c>
      <c r="AA1539">
        <f>1</f>
        <v>1</v>
      </c>
      <c r="AB1539" s="1">
        <v>42805</v>
      </c>
      <c r="AC1539" s="3">
        <f t="shared" si="221"/>
        <v>42795</v>
      </c>
      <c r="AD1539" s="4">
        <f t="shared" ref="AD1539:AD1602" si="226">AB1539</f>
        <v>42805</v>
      </c>
      <c r="AE1539" s="1" t="str">
        <f t="shared" si="222"/>
        <v>Saturday</v>
      </c>
      <c r="AF1539" s="2">
        <v>0.71349537037037036</v>
      </c>
      <c r="AG1539" s="2">
        <f t="shared" si="223"/>
        <v>0.70833333333333326</v>
      </c>
      <c r="AH1539" t="s">
        <v>27</v>
      </c>
    </row>
    <row r="1540" spans="1:34" x14ac:dyDescent="0.25">
      <c r="A1540">
        <v>908681</v>
      </c>
      <c r="B1540" t="s">
        <v>20</v>
      </c>
      <c r="C1540" t="s">
        <v>28</v>
      </c>
      <c r="D1540" t="s">
        <v>22</v>
      </c>
      <c r="E1540">
        <v>53211</v>
      </c>
      <c r="F1540" t="s">
        <v>23</v>
      </c>
      <c r="G1540" t="s">
        <v>24</v>
      </c>
      <c r="H1540">
        <v>11112</v>
      </c>
      <c r="I1540" t="s">
        <v>76</v>
      </c>
      <c r="J1540">
        <f>VLOOKUP(I1540,Key!$A$1:$C$72,2,FALSE)</f>
        <v>43.063749000000001</v>
      </c>
      <c r="K1540">
        <f>VLOOKUP(I1540,Key!$A$1:$C$72,3,FALSE)</f>
        <v>-87.887962999999999</v>
      </c>
      <c r="L1540" t="s">
        <v>29</v>
      </c>
      <c r="M1540">
        <f>VLOOKUP(L1540,Key!$A$1:$C$72,2,FALSE)</f>
        <v>43.042490000000001</v>
      </c>
      <c r="N1540">
        <f>VLOOKUP(L1540,Key!$A$1:$C$72,3,FALSE)</f>
        <v>-87.909959999999998</v>
      </c>
      <c r="O1540">
        <v>15</v>
      </c>
      <c r="P1540">
        <v>0</v>
      </c>
      <c r="Q1540">
        <v>2.2999999999999998</v>
      </c>
      <c r="R1540">
        <v>2.1</v>
      </c>
      <c r="S1540">
        <v>90</v>
      </c>
      <c r="T1540">
        <f t="shared" si="224"/>
        <v>-1</v>
      </c>
      <c r="U1540" s="1">
        <v>42806</v>
      </c>
      <c r="V1540" s="3">
        <f t="shared" si="218"/>
        <v>42795</v>
      </c>
      <c r="W1540" s="4">
        <f t="shared" si="225"/>
        <v>42806</v>
      </c>
      <c r="X1540" s="1" t="str">
        <f t="shared" si="219"/>
        <v>Sunday</v>
      </c>
      <c r="Y1540" s="2">
        <v>0.48174768518518518</v>
      </c>
      <c r="Z1540" s="2">
        <f t="shared" si="220"/>
        <v>0.5</v>
      </c>
      <c r="AA1540">
        <f>1</f>
        <v>1</v>
      </c>
      <c r="AB1540" s="1">
        <v>42806</v>
      </c>
      <c r="AC1540" s="3">
        <f t="shared" si="221"/>
        <v>42795</v>
      </c>
      <c r="AD1540" s="4">
        <f t="shared" si="226"/>
        <v>42806</v>
      </c>
      <c r="AE1540" s="1" t="str">
        <f t="shared" si="222"/>
        <v>Sunday</v>
      </c>
      <c r="AF1540" s="2">
        <v>0.49182870370370368</v>
      </c>
      <c r="AG1540" s="2">
        <f t="shared" si="223"/>
        <v>0.5</v>
      </c>
      <c r="AH1540" t="s">
        <v>27</v>
      </c>
    </row>
    <row r="1541" spans="1:34" x14ac:dyDescent="0.25">
      <c r="A1541">
        <v>1328721</v>
      </c>
      <c r="B1541" t="s">
        <v>20</v>
      </c>
      <c r="C1541" t="s">
        <v>28</v>
      </c>
      <c r="D1541" t="s">
        <v>22</v>
      </c>
      <c r="E1541">
        <v>53207</v>
      </c>
      <c r="F1541" t="s">
        <v>23</v>
      </c>
      <c r="G1541" t="s">
        <v>24</v>
      </c>
      <c r="H1541">
        <v>315</v>
      </c>
      <c r="I1541" t="s">
        <v>36</v>
      </c>
      <c r="J1541">
        <f>VLOOKUP(I1541,Key!$A$1:$C$72,2,FALSE)</f>
        <v>43.038580000000003</v>
      </c>
      <c r="K1541">
        <f>VLOOKUP(I1541,Key!$A$1:$C$72,3,FALSE)</f>
        <v>-87.90934</v>
      </c>
      <c r="L1541" t="s">
        <v>82</v>
      </c>
      <c r="M1541">
        <f>VLOOKUP(L1541,Key!$A$1:$C$72,2,FALSE)</f>
        <v>43.026229999999998</v>
      </c>
      <c r="N1541">
        <f>VLOOKUP(L1541,Key!$A$1:$C$72,3,FALSE)</f>
        <v>-87.912809999999993</v>
      </c>
      <c r="O1541">
        <v>8</v>
      </c>
      <c r="P1541">
        <v>0</v>
      </c>
      <c r="Q1541">
        <v>1.2</v>
      </c>
      <c r="R1541">
        <v>1.1000000000000001</v>
      </c>
      <c r="S1541">
        <v>48</v>
      </c>
      <c r="T1541">
        <f t="shared" si="224"/>
        <v>-1</v>
      </c>
      <c r="U1541" s="1">
        <v>42801</v>
      </c>
      <c r="V1541" s="3">
        <f t="shared" si="218"/>
        <v>42795</v>
      </c>
      <c r="W1541" s="4">
        <f t="shared" si="225"/>
        <v>42801</v>
      </c>
      <c r="X1541" s="1" t="str">
        <f t="shared" si="219"/>
        <v>Tuesday</v>
      </c>
      <c r="Y1541" s="2">
        <v>0.3273726851851852</v>
      </c>
      <c r="Z1541" s="2">
        <f t="shared" si="220"/>
        <v>0.33333333333333331</v>
      </c>
      <c r="AA1541">
        <f>1</f>
        <v>1</v>
      </c>
      <c r="AB1541" s="1">
        <v>42801</v>
      </c>
      <c r="AC1541" s="3">
        <f t="shared" si="221"/>
        <v>42795</v>
      </c>
      <c r="AD1541" s="4">
        <f t="shared" si="226"/>
        <v>42801</v>
      </c>
      <c r="AE1541" s="1" t="str">
        <f t="shared" si="222"/>
        <v>Tuesday</v>
      </c>
      <c r="AF1541" s="2">
        <v>0.33281250000000001</v>
      </c>
      <c r="AG1541" s="2">
        <f t="shared" si="223"/>
        <v>0.33333333333333331</v>
      </c>
      <c r="AH1541" t="s">
        <v>27</v>
      </c>
    </row>
    <row r="1542" spans="1:34" x14ac:dyDescent="0.25">
      <c r="A1542">
        <v>1365343</v>
      </c>
      <c r="B1542" t="s">
        <v>20</v>
      </c>
      <c r="C1542" t="s">
        <v>99</v>
      </c>
      <c r="D1542" t="s">
        <v>22</v>
      </c>
      <c r="E1542">
        <v>53211</v>
      </c>
      <c r="F1542" t="s">
        <v>23</v>
      </c>
      <c r="G1542" t="s">
        <v>24</v>
      </c>
      <c r="H1542">
        <v>5470</v>
      </c>
      <c r="I1542" t="s">
        <v>87</v>
      </c>
      <c r="J1542">
        <f>VLOOKUP(I1542,Key!$A$1:$C$72,2,FALSE)</f>
        <v>43.077359999999999</v>
      </c>
      <c r="K1542">
        <f>VLOOKUP(I1542,Key!$A$1:$C$72,3,FALSE)</f>
        <v>-87.880769999999998</v>
      </c>
      <c r="L1542" t="s">
        <v>63</v>
      </c>
      <c r="M1542">
        <f>VLOOKUP(L1542,Key!$A$1:$C$72,2,FALSE)</f>
        <v>43.078530000000001</v>
      </c>
      <c r="N1542">
        <f>VLOOKUP(L1542,Key!$A$1:$C$72,3,FALSE)</f>
        <v>-87.882620000000003</v>
      </c>
      <c r="O1542">
        <v>3</v>
      </c>
      <c r="P1542">
        <v>0</v>
      </c>
      <c r="Q1542">
        <v>0.5</v>
      </c>
      <c r="R1542">
        <v>0.4</v>
      </c>
      <c r="S1542">
        <v>18</v>
      </c>
      <c r="T1542">
        <f t="shared" si="224"/>
        <v>-1</v>
      </c>
      <c r="U1542" s="1">
        <v>42801</v>
      </c>
      <c r="V1542" s="3">
        <f t="shared" si="218"/>
        <v>42795</v>
      </c>
      <c r="W1542" s="4">
        <f t="shared" si="225"/>
        <v>42801</v>
      </c>
      <c r="X1542" s="1" t="str">
        <f t="shared" si="219"/>
        <v>Tuesday</v>
      </c>
      <c r="Y1542" s="2">
        <v>0.4569212962962963</v>
      </c>
      <c r="Z1542" s="2">
        <f t="shared" si="220"/>
        <v>0.45833333333333331</v>
      </c>
      <c r="AA1542">
        <f>1</f>
        <v>1</v>
      </c>
      <c r="AB1542" s="1">
        <v>42801</v>
      </c>
      <c r="AC1542" s="3">
        <f t="shared" si="221"/>
        <v>42795</v>
      </c>
      <c r="AD1542" s="4">
        <f t="shared" si="226"/>
        <v>42801</v>
      </c>
      <c r="AE1542" s="1" t="str">
        <f t="shared" si="222"/>
        <v>Tuesday</v>
      </c>
      <c r="AF1542" s="2">
        <v>0.45837962962962964</v>
      </c>
      <c r="AG1542" s="2">
        <f t="shared" si="223"/>
        <v>0.45833333333333331</v>
      </c>
      <c r="AH1542" t="s">
        <v>27</v>
      </c>
    </row>
    <row r="1543" spans="1:34" x14ac:dyDescent="0.25">
      <c r="A1543">
        <v>1360389</v>
      </c>
      <c r="B1543" t="s">
        <v>20</v>
      </c>
      <c r="C1543" t="s">
        <v>110</v>
      </c>
      <c r="D1543" t="s">
        <v>22</v>
      </c>
      <c r="E1543">
        <v>53142</v>
      </c>
      <c r="F1543" t="s">
        <v>23</v>
      </c>
      <c r="G1543" t="s">
        <v>24</v>
      </c>
      <c r="H1543">
        <v>11072</v>
      </c>
      <c r="I1543" t="s">
        <v>62</v>
      </c>
      <c r="J1543">
        <f>VLOOKUP(I1543,Key!$A$1:$C$72,2,FALSE)</f>
        <v>43.058010000000003</v>
      </c>
      <c r="K1543">
        <f>VLOOKUP(I1543,Key!$A$1:$C$72,3,FALSE)</f>
        <v>-87.877300000000005</v>
      </c>
      <c r="L1543" t="s">
        <v>77</v>
      </c>
      <c r="M1543">
        <f>VLOOKUP(L1543,Key!$A$1:$C$72,2,FALSE)</f>
        <v>43.074655999999997</v>
      </c>
      <c r="N1543">
        <f>VLOOKUP(L1543,Key!$A$1:$C$72,3,FALSE)</f>
        <v>-87.889011999999994</v>
      </c>
      <c r="O1543">
        <v>21</v>
      </c>
      <c r="P1543">
        <v>0</v>
      </c>
      <c r="Q1543">
        <v>3.2</v>
      </c>
      <c r="R1543">
        <v>3</v>
      </c>
      <c r="S1543">
        <v>126</v>
      </c>
      <c r="T1543">
        <f t="shared" si="224"/>
        <v>-1</v>
      </c>
      <c r="U1543" s="1">
        <v>42801</v>
      </c>
      <c r="V1543" s="3">
        <f t="shared" si="218"/>
        <v>42795</v>
      </c>
      <c r="W1543" s="4">
        <f t="shared" si="225"/>
        <v>42801</v>
      </c>
      <c r="X1543" s="1" t="str">
        <f t="shared" si="219"/>
        <v>Tuesday</v>
      </c>
      <c r="Y1543" s="2">
        <v>0.57037037037037031</v>
      </c>
      <c r="Z1543" s="2">
        <f t="shared" si="220"/>
        <v>0.58333333333333326</v>
      </c>
      <c r="AA1543">
        <f>1</f>
        <v>1</v>
      </c>
      <c r="AB1543" s="1">
        <v>42801</v>
      </c>
      <c r="AC1543" s="3">
        <f t="shared" si="221"/>
        <v>42795</v>
      </c>
      <c r="AD1543" s="4">
        <f t="shared" si="226"/>
        <v>42801</v>
      </c>
      <c r="AE1543" s="1" t="str">
        <f t="shared" si="222"/>
        <v>Tuesday</v>
      </c>
      <c r="AF1543" s="2">
        <v>0.58473379629629629</v>
      </c>
      <c r="AG1543" s="2">
        <f t="shared" si="223"/>
        <v>0.58333333333333326</v>
      </c>
      <c r="AH1543" t="s">
        <v>27</v>
      </c>
    </row>
    <row r="1544" spans="1:34" x14ac:dyDescent="0.25">
      <c r="A1544">
        <v>1527212</v>
      </c>
      <c r="B1544" t="s">
        <v>20</v>
      </c>
      <c r="C1544" t="s">
        <v>28</v>
      </c>
      <c r="D1544" t="s">
        <v>22</v>
      </c>
      <c r="E1544">
        <v>53202</v>
      </c>
      <c r="F1544" t="s">
        <v>23</v>
      </c>
      <c r="G1544" t="s">
        <v>24</v>
      </c>
      <c r="H1544">
        <v>319</v>
      </c>
      <c r="I1544" t="s">
        <v>67</v>
      </c>
      <c r="J1544">
        <f>VLOOKUP(I1544,Key!$A$1:$C$72,2,FALSE)</f>
        <v>43.074890000000003</v>
      </c>
      <c r="K1544">
        <f>VLOOKUP(I1544,Key!$A$1:$C$72,3,FALSE)</f>
        <v>-87.882810000000006</v>
      </c>
      <c r="L1544" t="s">
        <v>65</v>
      </c>
      <c r="M1544">
        <f>VLOOKUP(L1544,Key!$A$1:$C$72,2,FALSE)</f>
        <v>43.060786</v>
      </c>
      <c r="N1544">
        <f>VLOOKUP(L1544,Key!$A$1:$C$72,3,FALSE)</f>
        <v>-87.883825999999999</v>
      </c>
      <c r="O1544">
        <v>10</v>
      </c>
      <c r="P1544">
        <v>0</v>
      </c>
      <c r="Q1544">
        <v>1.5</v>
      </c>
      <c r="R1544">
        <v>1.4</v>
      </c>
      <c r="S1544">
        <v>60</v>
      </c>
      <c r="T1544">
        <f t="shared" si="224"/>
        <v>-1</v>
      </c>
      <c r="U1544" s="1">
        <v>42801</v>
      </c>
      <c r="V1544" s="3">
        <f t="shared" si="218"/>
        <v>42795</v>
      </c>
      <c r="W1544" s="4">
        <f t="shared" si="225"/>
        <v>42801</v>
      </c>
      <c r="X1544" s="1" t="str">
        <f t="shared" si="219"/>
        <v>Tuesday</v>
      </c>
      <c r="Y1544" s="2">
        <v>0.64829861111111109</v>
      </c>
      <c r="Z1544" s="2">
        <f t="shared" si="220"/>
        <v>0.66666666666666663</v>
      </c>
      <c r="AA1544">
        <f>1</f>
        <v>1</v>
      </c>
      <c r="AB1544" s="1">
        <v>42801</v>
      </c>
      <c r="AC1544" s="3">
        <f t="shared" si="221"/>
        <v>42795</v>
      </c>
      <c r="AD1544" s="4">
        <f t="shared" si="226"/>
        <v>42801</v>
      </c>
      <c r="AE1544" s="1" t="str">
        <f t="shared" si="222"/>
        <v>Tuesday</v>
      </c>
      <c r="AF1544" s="2">
        <v>0.6548842592592593</v>
      </c>
      <c r="AG1544" s="2">
        <f t="shared" si="223"/>
        <v>0.66666666666666663</v>
      </c>
      <c r="AH1544" t="s">
        <v>27</v>
      </c>
    </row>
    <row r="1545" spans="1:34" x14ac:dyDescent="0.25">
      <c r="A1545">
        <v>993583</v>
      </c>
      <c r="B1545" t="s">
        <v>20</v>
      </c>
      <c r="C1545" t="s">
        <v>28</v>
      </c>
      <c r="D1545" t="s">
        <v>22</v>
      </c>
      <c r="E1545">
        <v>53211</v>
      </c>
      <c r="F1545" t="s">
        <v>23</v>
      </c>
      <c r="G1545" t="s">
        <v>96</v>
      </c>
      <c r="H1545">
        <v>5540</v>
      </c>
      <c r="I1545" t="s">
        <v>63</v>
      </c>
      <c r="J1545">
        <f>VLOOKUP(I1545,Key!$A$1:$C$72,2,FALSE)</f>
        <v>43.078530000000001</v>
      </c>
      <c r="K1545">
        <f>VLOOKUP(I1545,Key!$A$1:$C$72,3,FALSE)</f>
        <v>-87.882620000000003</v>
      </c>
      <c r="L1545" t="s">
        <v>63</v>
      </c>
      <c r="M1545">
        <f>VLOOKUP(L1545,Key!$A$1:$C$72,2,FALSE)</f>
        <v>43.078530000000001</v>
      </c>
      <c r="N1545">
        <f>VLOOKUP(L1545,Key!$A$1:$C$72,3,FALSE)</f>
        <v>-87.882620000000003</v>
      </c>
      <c r="O1545">
        <v>25</v>
      </c>
      <c r="P1545">
        <v>0</v>
      </c>
      <c r="Q1545">
        <v>3.8</v>
      </c>
      <c r="R1545">
        <v>3.6</v>
      </c>
      <c r="S1545">
        <v>150</v>
      </c>
      <c r="T1545">
        <f t="shared" si="224"/>
        <v>-1</v>
      </c>
      <c r="U1545" s="1">
        <v>42801</v>
      </c>
      <c r="V1545" s="3">
        <f t="shared" si="218"/>
        <v>42795</v>
      </c>
      <c r="W1545" s="4">
        <f t="shared" si="225"/>
        <v>42801</v>
      </c>
      <c r="X1545" s="1" t="str">
        <f t="shared" si="219"/>
        <v>Tuesday</v>
      </c>
      <c r="Y1545" s="2">
        <v>0.66716435185185186</v>
      </c>
      <c r="Z1545" s="2">
        <f t="shared" si="220"/>
        <v>0.66666666666666663</v>
      </c>
      <c r="AA1545">
        <f>1</f>
        <v>1</v>
      </c>
      <c r="AB1545" s="1">
        <v>42801</v>
      </c>
      <c r="AC1545" s="3">
        <f t="shared" si="221"/>
        <v>42795</v>
      </c>
      <c r="AD1545" s="4">
        <f t="shared" si="226"/>
        <v>42801</v>
      </c>
      <c r="AE1545" s="1" t="str">
        <f t="shared" si="222"/>
        <v>Tuesday</v>
      </c>
      <c r="AF1545" s="2">
        <v>0.68444444444444441</v>
      </c>
      <c r="AG1545" s="2">
        <f t="shared" si="223"/>
        <v>0.66666666666666663</v>
      </c>
      <c r="AH1545" t="s">
        <v>35</v>
      </c>
    </row>
    <row r="1546" spans="1:34" x14ac:dyDescent="0.25">
      <c r="A1546">
        <v>1357250</v>
      </c>
      <c r="B1546" t="s">
        <v>20</v>
      </c>
      <c r="C1546" t="s">
        <v>28</v>
      </c>
      <c r="D1546" t="s">
        <v>22</v>
      </c>
      <c r="E1546">
        <v>53202</v>
      </c>
      <c r="F1546" t="s">
        <v>23</v>
      </c>
      <c r="G1546" t="s">
        <v>24</v>
      </c>
      <c r="H1546">
        <v>23</v>
      </c>
      <c r="I1546" t="s">
        <v>43</v>
      </c>
      <c r="J1546">
        <f>VLOOKUP(I1546,Key!$A$1:$C$72,2,FALSE)</f>
        <v>43.03886</v>
      </c>
      <c r="K1546">
        <f>VLOOKUP(I1546,Key!$A$1:$C$72,3,FALSE)</f>
        <v>-87.902720000000002</v>
      </c>
      <c r="L1546" t="s">
        <v>69</v>
      </c>
      <c r="M1546">
        <f>VLOOKUP(L1546,Key!$A$1:$C$72,2,FALSE)</f>
        <v>43.048200000000001</v>
      </c>
      <c r="N1546">
        <f>VLOOKUP(L1546,Key!$A$1:$C$72,3,FALSE)</f>
        <v>-87.900859999999994</v>
      </c>
      <c r="O1546">
        <v>5</v>
      </c>
      <c r="P1546">
        <v>0</v>
      </c>
      <c r="Q1546">
        <v>0.8</v>
      </c>
      <c r="R1546">
        <v>0.7</v>
      </c>
      <c r="S1546">
        <v>30</v>
      </c>
      <c r="T1546">
        <f t="shared" si="224"/>
        <v>-1</v>
      </c>
      <c r="U1546" s="1">
        <v>42801</v>
      </c>
      <c r="V1546" s="3">
        <f t="shared" si="218"/>
        <v>42795</v>
      </c>
      <c r="W1546" s="4">
        <f t="shared" si="225"/>
        <v>42801</v>
      </c>
      <c r="X1546" s="1" t="str">
        <f t="shared" si="219"/>
        <v>Tuesday</v>
      </c>
      <c r="Y1546" s="2">
        <v>0.89887731481481481</v>
      </c>
      <c r="Z1546" s="2">
        <f t="shared" si="220"/>
        <v>0.91666666666666663</v>
      </c>
      <c r="AA1546">
        <f>1</f>
        <v>1</v>
      </c>
      <c r="AB1546" s="1">
        <v>42801</v>
      </c>
      <c r="AC1546" s="3">
        <f t="shared" si="221"/>
        <v>42795</v>
      </c>
      <c r="AD1546" s="4">
        <f t="shared" si="226"/>
        <v>42801</v>
      </c>
      <c r="AE1546" s="1" t="str">
        <f t="shared" si="222"/>
        <v>Tuesday</v>
      </c>
      <c r="AF1546" s="2">
        <v>0.90214120370370365</v>
      </c>
      <c r="AG1546" s="2">
        <f t="shared" si="223"/>
        <v>0.91666666666666663</v>
      </c>
      <c r="AH1546" t="s">
        <v>27</v>
      </c>
    </row>
    <row r="1547" spans="1:34" x14ac:dyDescent="0.25">
      <c r="A1547">
        <v>825934</v>
      </c>
      <c r="B1547" t="s">
        <v>20</v>
      </c>
      <c r="C1547" t="s">
        <v>28</v>
      </c>
      <c r="D1547" t="s">
        <v>22</v>
      </c>
      <c r="E1547">
        <v>53208</v>
      </c>
      <c r="F1547" t="s">
        <v>23</v>
      </c>
      <c r="G1547" t="s">
        <v>24</v>
      </c>
      <c r="H1547">
        <v>5</v>
      </c>
      <c r="I1547" t="s">
        <v>48</v>
      </c>
      <c r="J1547">
        <f>VLOOKUP(I1547,Key!$A$1:$C$72,2,FALSE)</f>
        <v>43.05097</v>
      </c>
      <c r="K1547">
        <f>VLOOKUP(I1547,Key!$A$1:$C$72,3,FALSE)</f>
        <v>-87.906440000000003</v>
      </c>
      <c r="L1547" t="s">
        <v>29</v>
      </c>
      <c r="M1547">
        <f>VLOOKUP(L1547,Key!$A$1:$C$72,2,FALSE)</f>
        <v>43.042490000000001</v>
      </c>
      <c r="N1547">
        <f>VLOOKUP(L1547,Key!$A$1:$C$72,3,FALSE)</f>
        <v>-87.909959999999998</v>
      </c>
      <c r="O1547">
        <v>9</v>
      </c>
      <c r="P1547">
        <v>0</v>
      </c>
      <c r="Q1547">
        <v>1.4</v>
      </c>
      <c r="R1547">
        <v>1.3</v>
      </c>
      <c r="S1547">
        <v>54</v>
      </c>
      <c r="T1547">
        <f t="shared" si="224"/>
        <v>-1</v>
      </c>
      <c r="U1547" s="1">
        <v>42802</v>
      </c>
      <c r="V1547" s="3">
        <f t="shared" si="218"/>
        <v>42795</v>
      </c>
      <c r="W1547" s="4">
        <f t="shared" si="225"/>
        <v>42802</v>
      </c>
      <c r="X1547" s="1" t="str">
        <f t="shared" si="219"/>
        <v>Wednesday</v>
      </c>
      <c r="Y1547" s="2">
        <v>0.29348379629629628</v>
      </c>
      <c r="Z1547" s="2">
        <f t="shared" si="220"/>
        <v>0.29166666666666663</v>
      </c>
      <c r="AA1547">
        <f>1</f>
        <v>1</v>
      </c>
      <c r="AB1547" s="1">
        <v>42802</v>
      </c>
      <c r="AC1547" s="3">
        <f t="shared" si="221"/>
        <v>42795</v>
      </c>
      <c r="AD1547" s="4">
        <f t="shared" si="226"/>
        <v>42802</v>
      </c>
      <c r="AE1547" s="1" t="str">
        <f t="shared" si="222"/>
        <v>Wednesday</v>
      </c>
      <c r="AF1547" s="2">
        <v>0.29954861111111114</v>
      </c>
      <c r="AG1547" s="2">
        <f t="shared" si="223"/>
        <v>0.29166666666666663</v>
      </c>
      <c r="AH1547" t="s">
        <v>27</v>
      </c>
    </row>
    <row r="1548" spans="1:34" x14ac:dyDescent="0.25">
      <c r="A1548">
        <v>1017964</v>
      </c>
      <c r="B1548" t="s">
        <v>20</v>
      </c>
      <c r="C1548" t="s">
        <v>28</v>
      </c>
      <c r="D1548" t="s">
        <v>22</v>
      </c>
      <c r="E1548">
        <v>53202</v>
      </c>
      <c r="F1548" t="s">
        <v>23</v>
      </c>
      <c r="G1548" t="s">
        <v>24</v>
      </c>
      <c r="H1548">
        <v>91</v>
      </c>
      <c r="I1548" t="s">
        <v>61</v>
      </c>
      <c r="J1548">
        <f>VLOOKUP(I1548,Key!$A$1:$C$72,2,FALSE)</f>
        <v>43.058619999999998</v>
      </c>
      <c r="K1548">
        <f>VLOOKUP(I1548,Key!$A$1:$C$72,3,FALSE)</f>
        <v>-87.885319999999993</v>
      </c>
      <c r="L1548" t="s">
        <v>43</v>
      </c>
      <c r="M1548">
        <f>VLOOKUP(L1548,Key!$A$1:$C$72,2,FALSE)</f>
        <v>43.03886</v>
      </c>
      <c r="N1548">
        <f>VLOOKUP(L1548,Key!$A$1:$C$72,3,FALSE)</f>
        <v>-87.902720000000002</v>
      </c>
      <c r="O1548">
        <v>15</v>
      </c>
      <c r="P1548">
        <v>0</v>
      </c>
      <c r="Q1548">
        <v>2.2999999999999998</v>
      </c>
      <c r="R1548">
        <v>2.1</v>
      </c>
      <c r="S1548">
        <v>90</v>
      </c>
      <c r="T1548">
        <f t="shared" si="224"/>
        <v>-1</v>
      </c>
      <c r="U1548" s="1">
        <v>42802</v>
      </c>
      <c r="V1548" s="3">
        <f t="shared" si="218"/>
        <v>42795</v>
      </c>
      <c r="W1548" s="4">
        <f t="shared" si="225"/>
        <v>42802</v>
      </c>
      <c r="X1548" s="1" t="str">
        <f t="shared" si="219"/>
        <v>Wednesday</v>
      </c>
      <c r="Y1548" s="2">
        <v>0.32899305555555552</v>
      </c>
      <c r="Z1548" s="2">
        <f t="shared" si="220"/>
        <v>0.33333333333333331</v>
      </c>
      <c r="AA1548">
        <f>1</f>
        <v>1</v>
      </c>
      <c r="AB1548" s="1">
        <v>42802</v>
      </c>
      <c r="AC1548" s="3">
        <f t="shared" si="221"/>
        <v>42795</v>
      </c>
      <c r="AD1548" s="4">
        <f t="shared" si="226"/>
        <v>42802</v>
      </c>
      <c r="AE1548" s="1" t="str">
        <f t="shared" si="222"/>
        <v>Wednesday</v>
      </c>
      <c r="AF1548" s="2">
        <v>0.33896990740740746</v>
      </c>
      <c r="AG1548" s="2">
        <f t="shared" si="223"/>
        <v>0.33333333333333331</v>
      </c>
      <c r="AH1548" t="s">
        <v>27</v>
      </c>
    </row>
    <row r="1549" spans="1:34" x14ac:dyDescent="0.25">
      <c r="A1549">
        <v>1010620</v>
      </c>
      <c r="B1549" t="s">
        <v>20</v>
      </c>
      <c r="C1549" t="s">
        <v>28</v>
      </c>
      <c r="D1549" t="s">
        <v>22</v>
      </c>
      <c r="E1549">
        <v>53202</v>
      </c>
      <c r="F1549" t="s">
        <v>23</v>
      </c>
      <c r="G1549" t="s">
        <v>24</v>
      </c>
      <c r="H1549">
        <v>11072</v>
      </c>
      <c r="I1549" t="s">
        <v>69</v>
      </c>
      <c r="J1549">
        <f>VLOOKUP(I1549,Key!$A$1:$C$72,2,FALSE)</f>
        <v>43.048200000000001</v>
      </c>
      <c r="K1549">
        <f>VLOOKUP(I1549,Key!$A$1:$C$72,3,FALSE)</f>
        <v>-87.900859999999994</v>
      </c>
      <c r="L1549" t="s">
        <v>67</v>
      </c>
      <c r="M1549">
        <f>VLOOKUP(L1549,Key!$A$1:$C$72,2,FALSE)</f>
        <v>43.074890000000003</v>
      </c>
      <c r="N1549">
        <f>VLOOKUP(L1549,Key!$A$1:$C$72,3,FALSE)</f>
        <v>-87.882810000000006</v>
      </c>
      <c r="O1549">
        <v>18</v>
      </c>
      <c r="P1549">
        <v>0</v>
      </c>
      <c r="Q1549">
        <v>2.7</v>
      </c>
      <c r="R1549">
        <v>2.6</v>
      </c>
      <c r="S1549">
        <v>108</v>
      </c>
      <c r="T1549">
        <f t="shared" si="224"/>
        <v>-1</v>
      </c>
      <c r="U1549" s="1">
        <v>42802</v>
      </c>
      <c r="V1549" s="3">
        <f t="shared" si="218"/>
        <v>42795</v>
      </c>
      <c r="W1549" s="4">
        <f t="shared" si="225"/>
        <v>42802</v>
      </c>
      <c r="X1549" s="1" t="str">
        <f t="shared" si="219"/>
        <v>Wednesday</v>
      </c>
      <c r="Y1549" s="2">
        <v>0.52273148148148152</v>
      </c>
      <c r="Z1549" s="2">
        <f t="shared" si="220"/>
        <v>0.54166666666666663</v>
      </c>
      <c r="AA1549">
        <f>1</f>
        <v>1</v>
      </c>
      <c r="AB1549" s="1">
        <v>42802</v>
      </c>
      <c r="AC1549" s="3">
        <f t="shared" si="221"/>
        <v>42795</v>
      </c>
      <c r="AD1549" s="4">
        <f t="shared" si="226"/>
        <v>42802</v>
      </c>
      <c r="AE1549" s="1" t="str">
        <f t="shared" si="222"/>
        <v>Wednesday</v>
      </c>
      <c r="AF1549" s="2">
        <v>0.53475694444444444</v>
      </c>
      <c r="AG1549" s="2">
        <f t="shared" si="223"/>
        <v>0.54166666666666663</v>
      </c>
      <c r="AH1549" t="s">
        <v>27</v>
      </c>
    </row>
    <row r="1550" spans="1:34" x14ac:dyDescent="0.25">
      <c r="A1550">
        <v>545427</v>
      </c>
      <c r="B1550" t="s">
        <v>20</v>
      </c>
      <c r="C1550" t="s">
        <v>28</v>
      </c>
      <c r="D1550" t="s">
        <v>22</v>
      </c>
      <c r="E1550">
        <v>53211</v>
      </c>
      <c r="F1550" t="s">
        <v>23</v>
      </c>
      <c r="G1550" t="s">
        <v>24</v>
      </c>
      <c r="H1550">
        <v>309</v>
      </c>
      <c r="I1550" t="s">
        <v>32</v>
      </c>
      <c r="J1550">
        <f>VLOOKUP(I1550,Key!$A$1:$C$72,2,FALSE)</f>
        <v>43.038719999999998</v>
      </c>
      <c r="K1550">
        <f>VLOOKUP(I1550,Key!$A$1:$C$72,3,FALSE)</f>
        <v>-87.905339999999995</v>
      </c>
      <c r="L1550" t="s">
        <v>31</v>
      </c>
      <c r="M1550">
        <f>VLOOKUP(L1550,Key!$A$1:$C$72,2,FALSE)</f>
        <v>43.03519</v>
      </c>
      <c r="N1550">
        <f>VLOOKUP(L1550,Key!$A$1:$C$72,3,FALSE)</f>
        <v>-87.907390000000007</v>
      </c>
      <c r="O1550">
        <v>3</v>
      </c>
      <c r="P1550">
        <v>0</v>
      </c>
      <c r="Q1550">
        <v>0.5</v>
      </c>
      <c r="R1550">
        <v>0.4</v>
      </c>
      <c r="S1550">
        <v>18</v>
      </c>
      <c r="T1550">
        <f t="shared" si="224"/>
        <v>-1</v>
      </c>
      <c r="U1550" s="1">
        <v>42802</v>
      </c>
      <c r="V1550" s="3">
        <f t="shared" si="218"/>
        <v>42795</v>
      </c>
      <c r="W1550" s="4">
        <f t="shared" si="225"/>
        <v>42802</v>
      </c>
      <c r="X1550" s="1" t="str">
        <f t="shared" si="219"/>
        <v>Wednesday</v>
      </c>
      <c r="Y1550" s="2">
        <v>0.65445601851851853</v>
      </c>
      <c r="Z1550" s="2">
        <f t="shared" si="220"/>
        <v>0.66666666666666663</v>
      </c>
      <c r="AA1550">
        <f>1</f>
        <v>1</v>
      </c>
      <c r="AB1550" s="1">
        <v>42802</v>
      </c>
      <c r="AC1550" s="3">
        <f t="shared" si="221"/>
        <v>42795</v>
      </c>
      <c r="AD1550" s="4">
        <f t="shared" si="226"/>
        <v>42802</v>
      </c>
      <c r="AE1550" s="1" t="str">
        <f t="shared" si="222"/>
        <v>Wednesday</v>
      </c>
      <c r="AF1550" s="2">
        <v>0.65626157407407404</v>
      </c>
      <c r="AG1550" s="2">
        <f t="shared" si="223"/>
        <v>0.66666666666666663</v>
      </c>
      <c r="AH1550" t="s">
        <v>27</v>
      </c>
    </row>
    <row r="1551" spans="1:34" x14ac:dyDescent="0.25">
      <c r="A1551">
        <v>1249129</v>
      </c>
      <c r="B1551" t="s">
        <v>20</v>
      </c>
      <c r="C1551" t="s">
        <v>108</v>
      </c>
      <c r="D1551" t="s">
        <v>22</v>
      </c>
      <c r="E1551">
        <v>54915</v>
      </c>
      <c r="F1551" t="s">
        <v>23</v>
      </c>
      <c r="G1551" t="s">
        <v>96</v>
      </c>
      <c r="H1551">
        <v>224</v>
      </c>
      <c r="I1551" t="s">
        <v>63</v>
      </c>
      <c r="J1551">
        <f>VLOOKUP(I1551,Key!$A$1:$C$72,2,FALSE)</f>
        <v>43.078530000000001</v>
      </c>
      <c r="K1551">
        <f>VLOOKUP(I1551,Key!$A$1:$C$72,3,FALSE)</f>
        <v>-87.882620000000003</v>
      </c>
      <c r="L1551" t="s">
        <v>87</v>
      </c>
      <c r="M1551">
        <f>VLOOKUP(L1551,Key!$A$1:$C$72,2,FALSE)</f>
        <v>43.077359999999999</v>
      </c>
      <c r="N1551">
        <f>VLOOKUP(L1551,Key!$A$1:$C$72,3,FALSE)</f>
        <v>-87.880769999999998</v>
      </c>
      <c r="O1551">
        <v>14</v>
      </c>
      <c r="P1551">
        <v>0</v>
      </c>
      <c r="Q1551">
        <v>2.1</v>
      </c>
      <c r="R1551">
        <v>2</v>
      </c>
      <c r="S1551">
        <v>84</v>
      </c>
      <c r="T1551">
        <f t="shared" si="224"/>
        <v>-1</v>
      </c>
      <c r="U1551" s="1">
        <v>42802</v>
      </c>
      <c r="V1551" s="3">
        <f t="shared" si="218"/>
        <v>42795</v>
      </c>
      <c r="W1551" s="4">
        <f t="shared" si="225"/>
        <v>42802</v>
      </c>
      <c r="X1551" s="1" t="str">
        <f t="shared" si="219"/>
        <v>Wednesday</v>
      </c>
      <c r="Y1551" s="2">
        <v>0.85810185185185184</v>
      </c>
      <c r="Z1551" s="2">
        <f t="shared" si="220"/>
        <v>0.875</v>
      </c>
      <c r="AA1551">
        <f>1</f>
        <v>1</v>
      </c>
      <c r="AB1551" s="1">
        <v>42802</v>
      </c>
      <c r="AC1551" s="3">
        <f t="shared" si="221"/>
        <v>42795</v>
      </c>
      <c r="AD1551" s="4">
        <f t="shared" si="226"/>
        <v>42802</v>
      </c>
      <c r="AE1551" s="1" t="str">
        <f t="shared" si="222"/>
        <v>Wednesday</v>
      </c>
      <c r="AF1551" s="2">
        <v>0.86736111111111114</v>
      </c>
      <c r="AG1551" s="2">
        <f t="shared" si="223"/>
        <v>0.875</v>
      </c>
      <c r="AH1551" t="s">
        <v>27</v>
      </c>
    </row>
    <row r="1552" spans="1:34" x14ac:dyDescent="0.25">
      <c r="A1552">
        <v>1425087</v>
      </c>
      <c r="B1552" t="s">
        <v>20</v>
      </c>
      <c r="C1552" t="s">
        <v>95</v>
      </c>
      <c r="D1552" t="s">
        <v>22</v>
      </c>
      <c r="E1552">
        <v>53212</v>
      </c>
      <c r="F1552" t="s">
        <v>23</v>
      </c>
      <c r="G1552" t="s">
        <v>24</v>
      </c>
      <c r="H1552">
        <v>11107</v>
      </c>
      <c r="I1552" t="s">
        <v>39</v>
      </c>
      <c r="J1552">
        <f>VLOOKUP(I1552,Key!$A$1:$C$72,2,FALSE)</f>
        <v>43.03913</v>
      </c>
      <c r="K1552">
        <f>VLOOKUP(I1552,Key!$A$1:$C$72,3,FALSE)</f>
        <v>-87.916150000000002</v>
      </c>
      <c r="L1552" t="s">
        <v>81</v>
      </c>
      <c r="M1552">
        <f>VLOOKUP(L1552,Key!$A$1:$C$72,2,FALSE)</f>
        <v>43.06033</v>
      </c>
      <c r="N1552">
        <f>VLOOKUP(L1552,Key!$A$1:$C$72,3,FALSE)</f>
        <v>-87.89546</v>
      </c>
      <c r="O1552">
        <v>14</v>
      </c>
      <c r="P1552">
        <v>0</v>
      </c>
      <c r="Q1552">
        <v>2.1</v>
      </c>
      <c r="R1552">
        <v>2</v>
      </c>
      <c r="S1552">
        <v>84</v>
      </c>
      <c r="T1552">
        <f t="shared" si="224"/>
        <v>-1</v>
      </c>
      <c r="U1552" s="1">
        <v>42802</v>
      </c>
      <c r="V1552" s="3">
        <f t="shared" si="218"/>
        <v>42795</v>
      </c>
      <c r="W1552" s="4">
        <f t="shared" si="225"/>
        <v>42802</v>
      </c>
      <c r="X1552" s="1" t="str">
        <f t="shared" si="219"/>
        <v>Wednesday</v>
      </c>
      <c r="Y1552" s="2">
        <v>0.87741898148148145</v>
      </c>
      <c r="Z1552" s="2">
        <f t="shared" si="220"/>
        <v>0.875</v>
      </c>
      <c r="AA1552">
        <f>1</f>
        <v>1</v>
      </c>
      <c r="AB1552" s="1">
        <v>42802</v>
      </c>
      <c r="AC1552" s="3">
        <f t="shared" si="221"/>
        <v>42795</v>
      </c>
      <c r="AD1552" s="4">
        <f t="shared" si="226"/>
        <v>42802</v>
      </c>
      <c r="AE1552" s="1" t="str">
        <f t="shared" si="222"/>
        <v>Wednesday</v>
      </c>
      <c r="AF1552" s="2">
        <v>0.88722222222222225</v>
      </c>
      <c r="AG1552" s="2">
        <f t="shared" si="223"/>
        <v>0.875</v>
      </c>
      <c r="AH1552" t="s">
        <v>27</v>
      </c>
    </row>
    <row r="1553" spans="1:34" x14ac:dyDescent="0.25">
      <c r="A1553">
        <v>1357250</v>
      </c>
      <c r="B1553" t="s">
        <v>20</v>
      </c>
      <c r="C1553" t="s">
        <v>28</v>
      </c>
      <c r="D1553" t="s">
        <v>22</v>
      </c>
      <c r="E1553">
        <v>53202</v>
      </c>
      <c r="F1553" t="s">
        <v>23</v>
      </c>
      <c r="G1553" t="s">
        <v>24</v>
      </c>
      <c r="H1553">
        <v>91</v>
      </c>
      <c r="I1553" t="s">
        <v>69</v>
      </c>
      <c r="J1553">
        <f>VLOOKUP(I1553,Key!$A$1:$C$72,2,FALSE)</f>
        <v>43.048200000000001</v>
      </c>
      <c r="K1553">
        <f>VLOOKUP(I1553,Key!$A$1:$C$72,3,FALSE)</f>
        <v>-87.900859999999994</v>
      </c>
      <c r="L1553" t="s">
        <v>43</v>
      </c>
      <c r="M1553">
        <f>VLOOKUP(L1553,Key!$A$1:$C$72,2,FALSE)</f>
        <v>43.03886</v>
      </c>
      <c r="N1553">
        <f>VLOOKUP(L1553,Key!$A$1:$C$72,3,FALSE)</f>
        <v>-87.902720000000002</v>
      </c>
      <c r="O1553">
        <v>4</v>
      </c>
      <c r="P1553">
        <v>0</v>
      </c>
      <c r="Q1553">
        <v>0.6</v>
      </c>
      <c r="R1553">
        <v>0.6</v>
      </c>
      <c r="S1553">
        <v>24</v>
      </c>
      <c r="T1553">
        <f t="shared" si="224"/>
        <v>-1</v>
      </c>
      <c r="U1553" s="1">
        <v>42803</v>
      </c>
      <c r="V1553" s="3">
        <f t="shared" si="218"/>
        <v>42795</v>
      </c>
      <c r="W1553" s="4">
        <f t="shared" si="225"/>
        <v>42803</v>
      </c>
      <c r="X1553" s="1" t="str">
        <f t="shared" si="219"/>
        <v>Thursday</v>
      </c>
      <c r="Y1553" s="2">
        <v>0.27800925925925929</v>
      </c>
      <c r="Z1553" s="2">
        <f t="shared" si="220"/>
        <v>0.29166666666666663</v>
      </c>
      <c r="AA1553">
        <f>1</f>
        <v>1</v>
      </c>
      <c r="AB1553" s="1">
        <v>42803</v>
      </c>
      <c r="AC1553" s="3">
        <f t="shared" si="221"/>
        <v>42795</v>
      </c>
      <c r="AD1553" s="4">
        <f t="shared" si="226"/>
        <v>42803</v>
      </c>
      <c r="AE1553" s="1" t="str">
        <f t="shared" si="222"/>
        <v>Thursday</v>
      </c>
      <c r="AF1553" s="2">
        <v>0.28074074074074074</v>
      </c>
      <c r="AG1553" s="2">
        <f t="shared" si="223"/>
        <v>0.29166666666666663</v>
      </c>
      <c r="AH1553" t="s">
        <v>27</v>
      </c>
    </row>
    <row r="1554" spans="1:34" x14ac:dyDescent="0.25">
      <c r="A1554">
        <v>783916</v>
      </c>
      <c r="B1554" t="s">
        <v>20</v>
      </c>
      <c r="C1554" t="s">
        <v>53</v>
      </c>
      <c r="D1554" t="s">
        <v>46</v>
      </c>
      <c r="E1554">
        <v>60618</v>
      </c>
      <c r="F1554" t="s">
        <v>23</v>
      </c>
      <c r="G1554" t="s">
        <v>24</v>
      </c>
      <c r="H1554">
        <v>91</v>
      </c>
      <c r="I1554" t="s">
        <v>43</v>
      </c>
      <c r="J1554">
        <f>VLOOKUP(I1554,Key!$A$1:$C$72,2,FALSE)</f>
        <v>43.03886</v>
      </c>
      <c r="K1554">
        <f>VLOOKUP(I1554,Key!$A$1:$C$72,3,FALSE)</f>
        <v>-87.902720000000002</v>
      </c>
      <c r="L1554" t="s">
        <v>43</v>
      </c>
      <c r="M1554">
        <f>VLOOKUP(L1554,Key!$A$1:$C$72,2,FALSE)</f>
        <v>43.03886</v>
      </c>
      <c r="N1554">
        <f>VLOOKUP(L1554,Key!$A$1:$C$72,3,FALSE)</f>
        <v>-87.902720000000002</v>
      </c>
      <c r="O1554">
        <v>11</v>
      </c>
      <c r="P1554">
        <v>0</v>
      </c>
      <c r="Q1554">
        <v>1.7</v>
      </c>
      <c r="R1554">
        <v>1.6</v>
      </c>
      <c r="S1554">
        <v>66</v>
      </c>
      <c r="T1554">
        <f t="shared" si="224"/>
        <v>-1</v>
      </c>
      <c r="U1554" s="1">
        <v>42803</v>
      </c>
      <c r="V1554" s="3">
        <f t="shared" si="218"/>
        <v>42795</v>
      </c>
      <c r="W1554" s="4">
        <f t="shared" si="225"/>
        <v>42803</v>
      </c>
      <c r="X1554" s="1" t="str">
        <f t="shared" si="219"/>
        <v>Thursday</v>
      </c>
      <c r="Y1554" s="2">
        <v>0.32280092592592591</v>
      </c>
      <c r="Z1554" s="2">
        <f t="shared" si="220"/>
        <v>0.33333333333333331</v>
      </c>
      <c r="AA1554">
        <f>1</f>
        <v>1</v>
      </c>
      <c r="AB1554" s="1">
        <v>42803</v>
      </c>
      <c r="AC1554" s="3">
        <f t="shared" si="221"/>
        <v>42795</v>
      </c>
      <c r="AD1554" s="4">
        <f t="shared" si="226"/>
        <v>42803</v>
      </c>
      <c r="AE1554" s="1" t="str">
        <f t="shared" si="222"/>
        <v>Thursday</v>
      </c>
      <c r="AF1554" s="2">
        <v>0.33028935185185188</v>
      </c>
      <c r="AG1554" s="2">
        <f t="shared" si="223"/>
        <v>0.33333333333333331</v>
      </c>
      <c r="AH1554" t="s">
        <v>35</v>
      </c>
    </row>
    <row r="1555" spans="1:34" x14ac:dyDescent="0.25">
      <c r="A1555">
        <v>1135547</v>
      </c>
      <c r="B1555" t="s">
        <v>20</v>
      </c>
      <c r="C1555" t="s">
        <v>28</v>
      </c>
      <c r="D1555" t="s">
        <v>22</v>
      </c>
      <c r="E1555">
        <v>53202</v>
      </c>
      <c r="F1555" t="s">
        <v>23</v>
      </c>
      <c r="G1555" t="s">
        <v>24</v>
      </c>
      <c r="H1555">
        <v>5490</v>
      </c>
      <c r="I1555" t="s">
        <v>57</v>
      </c>
      <c r="J1555">
        <f>VLOOKUP(I1555,Key!$A$1:$C$72,2,FALSE)</f>
        <v>43.048609999999996</v>
      </c>
      <c r="K1555">
        <f>VLOOKUP(I1555,Key!$A$1:$C$72,3,FALSE)</f>
        <v>-88.008480000000006</v>
      </c>
      <c r="L1555" t="s">
        <v>57</v>
      </c>
      <c r="M1555">
        <f>VLOOKUP(L1555,Key!$A$1:$C$72,2,FALSE)</f>
        <v>43.048609999999996</v>
      </c>
      <c r="N1555">
        <f>VLOOKUP(L1555,Key!$A$1:$C$72,3,FALSE)</f>
        <v>-88.008480000000006</v>
      </c>
      <c r="O1555">
        <v>64</v>
      </c>
      <c r="P1555">
        <v>0</v>
      </c>
      <c r="Q1555">
        <v>9.6</v>
      </c>
      <c r="R1555">
        <v>9.1</v>
      </c>
      <c r="S1555">
        <v>384</v>
      </c>
      <c r="T1555">
        <f t="shared" si="224"/>
        <v>-1</v>
      </c>
      <c r="U1555" s="1">
        <v>42803</v>
      </c>
      <c r="V1555" s="3">
        <f t="shared" si="218"/>
        <v>42795</v>
      </c>
      <c r="W1555" s="4">
        <f t="shared" si="225"/>
        <v>42803</v>
      </c>
      <c r="X1555" s="1" t="str">
        <f t="shared" si="219"/>
        <v>Thursday</v>
      </c>
      <c r="Y1555" s="2">
        <v>0.45287037037037042</v>
      </c>
      <c r="Z1555" s="2">
        <f t="shared" si="220"/>
        <v>0.45833333333333331</v>
      </c>
      <c r="AA1555">
        <f>1</f>
        <v>1</v>
      </c>
      <c r="AB1555" s="1">
        <v>42803</v>
      </c>
      <c r="AC1555" s="3">
        <f t="shared" si="221"/>
        <v>42795</v>
      </c>
      <c r="AD1555" s="4">
        <f t="shared" si="226"/>
        <v>42803</v>
      </c>
      <c r="AE1555" s="1" t="str">
        <f t="shared" si="222"/>
        <v>Thursday</v>
      </c>
      <c r="AF1555" s="2">
        <v>0.49774305555555554</v>
      </c>
      <c r="AG1555" s="2">
        <f t="shared" si="223"/>
        <v>0.5</v>
      </c>
      <c r="AH1555" t="s">
        <v>35</v>
      </c>
    </row>
    <row r="1556" spans="1:34" x14ac:dyDescent="0.25">
      <c r="A1556">
        <v>1391757</v>
      </c>
      <c r="B1556" t="s">
        <v>20</v>
      </c>
      <c r="C1556" t="s">
        <v>28</v>
      </c>
      <c r="D1556" t="s">
        <v>22</v>
      </c>
      <c r="E1556">
        <v>53211</v>
      </c>
      <c r="F1556" t="s">
        <v>23</v>
      </c>
      <c r="G1556" t="s">
        <v>24</v>
      </c>
      <c r="H1556">
        <v>11141</v>
      </c>
      <c r="I1556" t="s">
        <v>65</v>
      </c>
      <c r="J1556">
        <f>VLOOKUP(I1556,Key!$A$1:$C$72,2,FALSE)</f>
        <v>43.060786</v>
      </c>
      <c r="K1556">
        <f>VLOOKUP(I1556,Key!$A$1:$C$72,3,FALSE)</f>
        <v>-87.883825999999999</v>
      </c>
      <c r="L1556" t="s">
        <v>76</v>
      </c>
      <c r="M1556">
        <f>VLOOKUP(L1556,Key!$A$1:$C$72,2,FALSE)</f>
        <v>43.063749000000001</v>
      </c>
      <c r="N1556">
        <f>VLOOKUP(L1556,Key!$A$1:$C$72,3,FALSE)</f>
        <v>-87.887962999999999</v>
      </c>
      <c r="O1556">
        <v>5</v>
      </c>
      <c r="P1556">
        <v>0</v>
      </c>
      <c r="Q1556">
        <v>0.8</v>
      </c>
      <c r="R1556">
        <v>0.7</v>
      </c>
      <c r="S1556">
        <v>30</v>
      </c>
      <c r="T1556">
        <f t="shared" si="224"/>
        <v>-1</v>
      </c>
      <c r="U1556" s="1">
        <v>42797</v>
      </c>
      <c r="V1556" s="3">
        <f t="shared" si="218"/>
        <v>42795</v>
      </c>
      <c r="W1556" s="4">
        <f t="shared" si="225"/>
        <v>42797</v>
      </c>
      <c r="X1556" s="1" t="str">
        <f t="shared" si="219"/>
        <v>Friday</v>
      </c>
      <c r="Y1556" s="2">
        <v>0.88805555555555549</v>
      </c>
      <c r="Z1556" s="2">
        <f t="shared" si="220"/>
        <v>0.875</v>
      </c>
      <c r="AA1556">
        <f>1</f>
        <v>1</v>
      </c>
      <c r="AB1556" s="1">
        <v>42797</v>
      </c>
      <c r="AC1556" s="3">
        <f t="shared" si="221"/>
        <v>42795</v>
      </c>
      <c r="AD1556" s="4">
        <f t="shared" si="226"/>
        <v>42797</v>
      </c>
      <c r="AE1556" s="1" t="str">
        <f t="shared" si="222"/>
        <v>Friday</v>
      </c>
      <c r="AF1556" s="2">
        <v>0.89098379629629632</v>
      </c>
      <c r="AG1556" s="2">
        <f t="shared" si="223"/>
        <v>0.875</v>
      </c>
      <c r="AH1556" t="s">
        <v>27</v>
      </c>
    </row>
    <row r="1557" spans="1:34" x14ac:dyDescent="0.25">
      <c r="A1557">
        <v>1224715</v>
      </c>
      <c r="B1557" t="s">
        <v>20</v>
      </c>
      <c r="C1557" t="s">
        <v>28</v>
      </c>
      <c r="D1557" t="s">
        <v>22</v>
      </c>
      <c r="E1557">
        <v>53212</v>
      </c>
      <c r="F1557" t="s">
        <v>23</v>
      </c>
      <c r="G1557" t="s">
        <v>24</v>
      </c>
      <c r="H1557">
        <v>309</v>
      </c>
      <c r="I1557" t="s">
        <v>30</v>
      </c>
      <c r="J1557">
        <f>VLOOKUP(I1557,Key!$A$1:$C$72,2,FALSE)</f>
        <v>43.05847</v>
      </c>
      <c r="K1557">
        <f>VLOOKUP(I1557,Key!$A$1:$C$72,3,FALSE)</f>
        <v>-87.898079999999993</v>
      </c>
      <c r="L1557" t="s">
        <v>32</v>
      </c>
      <c r="M1557">
        <f>VLOOKUP(L1557,Key!$A$1:$C$72,2,FALSE)</f>
        <v>43.038719999999998</v>
      </c>
      <c r="N1557">
        <f>VLOOKUP(L1557,Key!$A$1:$C$72,3,FALSE)</f>
        <v>-87.905339999999995</v>
      </c>
      <c r="O1557">
        <v>10</v>
      </c>
      <c r="P1557">
        <v>0</v>
      </c>
      <c r="Q1557">
        <v>1.5</v>
      </c>
      <c r="R1557">
        <v>1.4</v>
      </c>
      <c r="S1557">
        <v>60</v>
      </c>
      <c r="T1557">
        <f t="shared" si="224"/>
        <v>-1</v>
      </c>
      <c r="U1557" s="1">
        <v>42798</v>
      </c>
      <c r="V1557" s="3">
        <f t="shared" si="218"/>
        <v>42795</v>
      </c>
      <c r="W1557" s="4">
        <f t="shared" si="225"/>
        <v>42798</v>
      </c>
      <c r="X1557" s="1" t="str">
        <f t="shared" si="219"/>
        <v>Saturday</v>
      </c>
      <c r="Y1557" s="2">
        <v>0.3668865740740741</v>
      </c>
      <c r="Z1557" s="2">
        <f t="shared" si="220"/>
        <v>0.375</v>
      </c>
      <c r="AA1557">
        <f>1</f>
        <v>1</v>
      </c>
      <c r="AB1557" s="1">
        <v>42798</v>
      </c>
      <c r="AC1557" s="3">
        <f t="shared" si="221"/>
        <v>42795</v>
      </c>
      <c r="AD1557" s="4">
        <f t="shared" si="226"/>
        <v>42798</v>
      </c>
      <c r="AE1557" s="1" t="str">
        <f t="shared" si="222"/>
        <v>Saturday</v>
      </c>
      <c r="AF1557" s="2">
        <v>0.3740856481481481</v>
      </c>
      <c r="AG1557" s="2">
        <f t="shared" si="223"/>
        <v>0.375</v>
      </c>
      <c r="AH1557" t="s">
        <v>27</v>
      </c>
    </row>
    <row r="1558" spans="1:34" x14ac:dyDescent="0.25">
      <c r="A1558">
        <v>1276651</v>
      </c>
      <c r="B1558" t="s">
        <v>20</v>
      </c>
      <c r="C1558" t="s">
        <v>28</v>
      </c>
      <c r="D1558" t="s">
        <v>22</v>
      </c>
      <c r="E1558">
        <v>53211</v>
      </c>
      <c r="F1558" t="s">
        <v>23</v>
      </c>
      <c r="G1558" t="s">
        <v>24</v>
      </c>
      <c r="H1558">
        <v>976</v>
      </c>
      <c r="I1558" t="s">
        <v>87</v>
      </c>
      <c r="J1558">
        <f>VLOOKUP(I1558,Key!$A$1:$C$72,2,FALSE)</f>
        <v>43.077359999999999</v>
      </c>
      <c r="K1558">
        <f>VLOOKUP(I1558,Key!$A$1:$C$72,3,FALSE)</f>
        <v>-87.880769999999998</v>
      </c>
      <c r="L1558" t="s">
        <v>87</v>
      </c>
      <c r="M1558">
        <f>VLOOKUP(L1558,Key!$A$1:$C$72,2,FALSE)</f>
        <v>43.077359999999999</v>
      </c>
      <c r="N1558">
        <f>VLOOKUP(L1558,Key!$A$1:$C$72,3,FALSE)</f>
        <v>-87.880769999999998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f t="shared" si="224"/>
        <v>-1</v>
      </c>
      <c r="U1558" s="1">
        <v>42798</v>
      </c>
      <c r="V1558" s="3">
        <f t="shared" si="218"/>
        <v>42795</v>
      </c>
      <c r="W1558" s="4">
        <f t="shared" si="225"/>
        <v>42798</v>
      </c>
      <c r="X1558" s="1" t="str">
        <f t="shared" si="219"/>
        <v>Saturday</v>
      </c>
      <c r="Y1558" s="2">
        <v>0.40006944444444442</v>
      </c>
      <c r="Z1558" s="2">
        <f t="shared" si="220"/>
        <v>0.41666666666666663</v>
      </c>
      <c r="AA1558">
        <f>1</f>
        <v>1</v>
      </c>
      <c r="AB1558" s="1">
        <v>42798</v>
      </c>
      <c r="AC1558" s="3">
        <f t="shared" si="221"/>
        <v>42795</v>
      </c>
      <c r="AD1558" s="4">
        <f t="shared" si="226"/>
        <v>42798</v>
      </c>
      <c r="AE1558" s="1" t="str">
        <f t="shared" si="222"/>
        <v>Saturday</v>
      </c>
      <c r="AF1558" s="2">
        <v>0.40032407407407411</v>
      </c>
      <c r="AG1558" s="2">
        <f t="shared" si="223"/>
        <v>0.41666666666666663</v>
      </c>
      <c r="AH1558" t="s">
        <v>35</v>
      </c>
    </row>
    <row r="1559" spans="1:34" x14ac:dyDescent="0.25">
      <c r="A1559">
        <v>1378271</v>
      </c>
      <c r="B1559" t="s">
        <v>20</v>
      </c>
      <c r="C1559" t="s">
        <v>28</v>
      </c>
      <c r="D1559" t="s">
        <v>22</v>
      </c>
      <c r="E1559">
        <v>53202</v>
      </c>
      <c r="F1559" t="s">
        <v>23</v>
      </c>
      <c r="G1559" t="s">
        <v>24</v>
      </c>
      <c r="H1559">
        <v>25</v>
      </c>
      <c r="I1559" t="s">
        <v>48</v>
      </c>
      <c r="J1559">
        <f>VLOOKUP(I1559,Key!$A$1:$C$72,2,FALSE)</f>
        <v>43.05097</v>
      </c>
      <c r="K1559">
        <f>VLOOKUP(I1559,Key!$A$1:$C$72,3,FALSE)</f>
        <v>-87.906440000000003</v>
      </c>
      <c r="L1559" t="s">
        <v>81</v>
      </c>
      <c r="M1559">
        <f>VLOOKUP(L1559,Key!$A$1:$C$72,2,FALSE)</f>
        <v>43.06033</v>
      </c>
      <c r="N1559">
        <f>VLOOKUP(L1559,Key!$A$1:$C$72,3,FALSE)</f>
        <v>-87.89546</v>
      </c>
      <c r="O1559">
        <v>7</v>
      </c>
      <c r="P1559">
        <v>0</v>
      </c>
      <c r="Q1559">
        <v>1.1000000000000001</v>
      </c>
      <c r="R1559">
        <v>1</v>
      </c>
      <c r="S1559">
        <v>42</v>
      </c>
      <c r="T1559">
        <f t="shared" si="224"/>
        <v>-1</v>
      </c>
      <c r="U1559" s="1">
        <v>42799</v>
      </c>
      <c r="V1559" s="3">
        <f t="shared" si="218"/>
        <v>42795</v>
      </c>
      <c r="W1559" s="4">
        <f t="shared" si="225"/>
        <v>42799</v>
      </c>
      <c r="X1559" s="1" t="str">
        <f t="shared" si="219"/>
        <v>Sunday</v>
      </c>
      <c r="Y1559" s="2">
        <v>0.11466435185185185</v>
      </c>
      <c r="Z1559" s="2">
        <f t="shared" si="220"/>
        <v>0.125</v>
      </c>
      <c r="AA1559">
        <f>1</f>
        <v>1</v>
      </c>
      <c r="AB1559" s="1">
        <v>42799</v>
      </c>
      <c r="AC1559" s="3">
        <f t="shared" si="221"/>
        <v>42795</v>
      </c>
      <c r="AD1559" s="4">
        <f t="shared" si="226"/>
        <v>42799</v>
      </c>
      <c r="AE1559" s="1" t="str">
        <f t="shared" si="222"/>
        <v>Sunday</v>
      </c>
      <c r="AF1559" s="2">
        <v>0.11957175925925927</v>
      </c>
      <c r="AG1559" s="2">
        <f t="shared" si="223"/>
        <v>0.125</v>
      </c>
      <c r="AH1559" t="s">
        <v>27</v>
      </c>
    </row>
    <row r="1560" spans="1:34" x14ac:dyDescent="0.25">
      <c r="A1560">
        <v>1387054</v>
      </c>
      <c r="B1560" t="s">
        <v>20</v>
      </c>
      <c r="C1560" t="s">
        <v>21</v>
      </c>
      <c r="D1560" t="s">
        <v>22</v>
      </c>
      <c r="E1560">
        <v>53213</v>
      </c>
      <c r="F1560" t="s">
        <v>23</v>
      </c>
      <c r="G1560" t="s">
        <v>24</v>
      </c>
      <c r="H1560">
        <v>11095</v>
      </c>
      <c r="I1560" t="s">
        <v>25</v>
      </c>
      <c r="J1560">
        <f>VLOOKUP(I1560,Key!$A$1:$C$72,2,FALSE)</f>
        <v>43.06044</v>
      </c>
      <c r="K1560">
        <f>VLOOKUP(I1560,Key!$A$1:$C$72,3,FALSE)</f>
        <v>-88.016239999999996</v>
      </c>
      <c r="L1560" t="s">
        <v>25</v>
      </c>
      <c r="M1560">
        <f>VLOOKUP(L1560,Key!$A$1:$C$72,2,FALSE)</f>
        <v>43.06044</v>
      </c>
      <c r="N1560">
        <f>VLOOKUP(L1560,Key!$A$1:$C$72,3,FALSE)</f>
        <v>-88.016239999999996</v>
      </c>
      <c r="O1560">
        <v>38</v>
      </c>
      <c r="P1560">
        <v>0</v>
      </c>
      <c r="Q1560">
        <v>5.7</v>
      </c>
      <c r="R1560">
        <v>5.4</v>
      </c>
      <c r="S1560">
        <v>228</v>
      </c>
      <c r="T1560">
        <f t="shared" si="224"/>
        <v>-1</v>
      </c>
      <c r="U1560" s="1">
        <v>42799</v>
      </c>
      <c r="V1560" s="3">
        <f t="shared" si="218"/>
        <v>42795</v>
      </c>
      <c r="W1560" s="4">
        <f t="shared" si="225"/>
        <v>42799</v>
      </c>
      <c r="X1560" s="1" t="str">
        <f t="shared" si="219"/>
        <v>Sunday</v>
      </c>
      <c r="Y1560" s="2">
        <v>0.52539351851851845</v>
      </c>
      <c r="Z1560" s="2">
        <f t="shared" si="220"/>
        <v>0.54166666666666663</v>
      </c>
      <c r="AA1560">
        <f>1</f>
        <v>1</v>
      </c>
      <c r="AB1560" s="1">
        <v>42799</v>
      </c>
      <c r="AC1560" s="3">
        <f t="shared" si="221"/>
        <v>42795</v>
      </c>
      <c r="AD1560" s="4">
        <f t="shared" si="226"/>
        <v>42799</v>
      </c>
      <c r="AE1560" s="1" t="str">
        <f t="shared" si="222"/>
        <v>Sunday</v>
      </c>
      <c r="AF1560" s="2">
        <v>0.55180555555555555</v>
      </c>
      <c r="AG1560" s="2">
        <f t="shared" si="223"/>
        <v>0.54166666666666663</v>
      </c>
      <c r="AH1560" t="s">
        <v>35</v>
      </c>
    </row>
    <row r="1561" spans="1:34" x14ac:dyDescent="0.25">
      <c r="A1561">
        <v>583361</v>
      </c>
      <c r="B1561" t="s">
        <v>20</v>
      </c>
      <c r="C1561" t="s">
        <v>28</v>
      </c>
      <c r="D1561" t="s">
        <v>22</v>
      </c>
      <c r="E1561">
        <v>53202</v>
      </c>
      <c r="F1561" t="s">
        <v>23</v>
      </c>
      <c r="G1561" t="s">
        <v>24</v>
      </c>
      <c r="H1561">
        <v>309</v>
      </c>
      <c r="I1561" t="s">
        <v>32</v>
      </c>
      <c r="J1561">
        <f>VLOOKUP(I1561,Key!$A$1:$C$72,2,FALSE)</f>
        <v>43.038719999999998</v>
      </c>
      <c r="K1561">
        <f>VLOOKUP(I1561,Key!$A$1:$C$72,3,FALSE)</f>
        <v>-87.905339999999995</v>
      </c>
      <c r="L1561" t="s">
        <v>31</v>
      </c>
      <c r="M1561">
        <f>VLOOKUP(L1561,Key!$A$1:$C$72,2,FALSE)</f>
        <v>43.03519</v>
      </c>
      <c r="N1561">
        <f>VLOOKUP(L1561,Key!$A$1:$C$72,3,FALSE)</f>
        <v>-87.907390000000007</v>
      </c>
      <c r="O1561">
        <v>3</v>
      </c>
      <c r="P1561">
        <v>0</v>
      </c>
      <c r="Q1561">
        <v>0.5</v>
      </c>
      <c r="R1561">
        <v>0.4</v>
      </c>
      <c r="S1561">
        <v>18</v>
      </c>
      <c r="T1561">
        <f t="shared" si="224"/>
        <v>-1</v>
      </c>
      <c r="U1561" s="1">
        <v>42799</v>
      </c>
      <c r="V1561" s="3">
        <f t="shared" si="218"/>
        <v>42795</v>
      </c>
      <c r="W1561" s="4">
        <f t="shared" si="225"/>
        <v>42799</v>
      </c>
      <c r="X1561" s="1" t="str">
        <f t="shared" si="219"/>
        <v>Sunday</v>
      </c>
      <c r="Y1561" s="2">
        <v>0.65609953703703705</v>
      </c>
      <c r="Z1561" s="2">
        <f t="shared" si="220"/>
        <v>0.66666666666666663</v>
      </c>
      <c r="AA1561">
        <f>1</f>
        <v>1</v>
      </c>
      <c r="AB1561" s="1">
        <v>42799</v>
      </c>
      <c r="AC1561" s="3">
        <f t="shared" si="221"/>
        <v>42795</v>
      </c>
      <c r="AD1561" s="4">
        <f t="shared" si="226"/>
        <v>42799</v>
      </c>
      <c r="AE1561" s="1" t="str">
        <f t="shared" si="222"/>
        <v>Sunday</v>
      </c>
      <c r="AF1561" s="2">
        <v>0.65828703703703706</v>
      </c>
      <c r="AG1561" s="2">
        <f t="shared" si="223"/>
        <v>0.66666666666666663</v>
      </c>
      <c r="AH1561" t="s">
        <v>27</v>
      </c>
    </row>
    <row r="1562" spans="1:34" x14ac:dyDescent="0.25">
      <c r="A1562">
        <v>1179920</v>
      </c>
      <c r="B1562" t="s">
        <v>20</v>
      </c>
      <c r="C1562" t="s">
        <v>103</v>
      </c>
      <c r="D1562" t="s">
        <v>46</v>
      </c>
      <c r="E1562">
        <v>60007</v>
      </c>
      <c r="F1562" t="s">
        <v>23</v>
      </c>
      <c r="G1562" t="s">
        <v>96</v>
      </c>
      <c r="H1562">
        <v>5429</v>
      </c>
      <c r="I1562" t="s">
        <v>67</v>
      </c>
      <c r="J1562">
        <f>VLOOKUP(I1562,Key!$A$1:$C$72,2,FALSE)</f>
        <v>43.074890000000003</v>
      </c>
      <c r="K1562">
        <f>VLOOKUP(I1562,Key!$A$1:$C$72,3,FALSE)</f>
        <v>-87.882810000000006</v>
      </c>
      <c r="L1562" t="s">
        <v>77</v>
      </c>
      <c r="M1562">
        <f>VLOOKUP(L1562,Key!$A$1:$C$72,2,FALSE)</f>
        <v>43.074655999999997</v>
      </c>
      <c r="N1562">
        <f>VLOOKUP(L1562,Key!$A$1:$C$72,3,FALSE)</f>
        <v>-87.889011999999994</v>
      </c>
      <c r="O1562">
        <v>3</v>
      </c>
      <c r="P1562">
        <v>0</v>
      </c>
      <c r="Q1562">
        <v>0.5</v>
      </c>
      <c r="R1562">
        <v>0.4</v>
      </c>
      <c r="S1562">
        <v>18</v>
      </c>
      <c r="T1562">
        <f t="shared" si="224"/>
        <v>-1</v>
      </c>
      <c r="U1562" s="1">
        <v>42799</v>
      </c>
      <c r="V1562" s="3">
        <f t="shared" si="218"/>
        <v>42795</v>
      </c>
      <c r="W1562" s="4">
        <f t="shared" si="225"/>
        <v>42799</v>
      </c>
      <c r="X1562" s="1" t="str">
        <f t="shared" si="219"/>
        <v>Sunday</v>
      </c>
      <c r="Y1562" s="2">
        <v>0.72998842592592583</v>
      </c>
      <c r="Z1562" s="2">
        <f t="shared" si="220"/>
        <v>0.75</v>
      </c>
      <c r="AA1562">
        <f>1</f>
        <v>1</v>
      </c>
      <c r="AB1562" s="1">
        <v>42799</v>
      </c>
      <c r="AC1562" s="3">
        <f t="shared" si="221"/>
        <v>42795</v>
      </c>
      <c r="AD1562" s="4">
        <f t="shared" si="226"/>
        <v>42799</v>
      </c>
      <c r="AE1562" s="1" t="str">
        <f t="shared" si="222"/>
        <v>Sunday</v>
      </c>
      <c r="AF1562" s="2">
        <v>0.73221064814814818</v>
      </c>
      <c r="AG1562" s="2">
        <f t="shared" si="223"/>
        <v>0.75</v>
      </c>
      <c r="AH1562" t="s">
        <v>27</v>
      </c>
    </row>
    <row r="1563" spans="1:34" x14ac:dyDescent="0.25">
      <c r="A1563">
        <v>1369145</v>
      </c>
      <c r="B1563" t="s">
        <v>20</v>
      </c>
      <c r="C1563" t="s">
        <v>28</v>
      </c>
      <c r="D1563" t="s">
        <v>22</v>
      </c>
      <c r="E1563">
        <v>53211</v>
      </c>
      <c r="F1563" t="s">
        <v>23</v>
      </c>
      <c r="G1563" t="s">
        <v>24</v>
      </c>
      <c r="H1563">
        <v>11053</v>
      </c>
      <c r="I1563" t="s">
        <v>67</v>
      </c>
      <c r="J1563">
        <f>VLOOKUP(I1563,Key!$A$1:$C$72,2,FALSE)</f>
        <v>43.074890000000003</v>
      </c>
      <c r="K1563">
        <f>VLOOKUP(I1563,Key!$A$1:$C$72,3,FALSE)</f>
        <v>-87.882810000000006</v>
      </c>
      <c r="L1563" t="s">
        <v>63</v>
      </c>
      <c r="M1563">
        <f>VLOOKUP(L1563,Key!$A$1:$C$72,2,FALSE)</f>
        <v>43.078530000000001</v>
      </c>
      <c r="N1563">
        <f>VLOOKUP(L1563,Key!$A$1:$C$72,3,FALSE)</f>
        <v>-87.882620000000003</v>
      </c>
      <c r="O1563">
        <v>4</v>
      </c>
      <c r="P1563">
        <v>0</v>
      </c>
      <c r="Q1563">
        <v>0.6</v>
      </c>
      <c r="R1563">
        <v>0.6</v>
      </c>
      <c r="S1563">
        <v>24</v>
      </c>
      <c r="T1563">
        <f t="shared" si="224"/>
        <v>-1</v>
      </c>
      <c r="U1563" s="1">
        <v>42799</v>
      </c>
      <c r="V1563" s="3">
        <f t="shared" si="218"/>
        <v>42795</v>
      </c>
      <c r="W1563" s="4">
        <f t="shared" si="225"/>
        <v>42799</v>
      </c>
      <c r="X1563" s="1" t="str">
        <f t="shared" si="219"/>
        <v>Sunday</v>
      </c>
      <c r="Y1563" s="2">
        <v>0.75960648148148147</v>
      </c>
      <c r="Z1563" s="2">
        <f t="shared" si="220"/>
        <v>0.75</v>
      </c>
      <c r="AA1563">
        <f>1</f>
        <v>1</v>
      </c>
      <c r="AB1563" s="1">
        <v>42799</v>
      </c>
      <c r="AC1563" s="3">
        <f t="shared" si="221"/>
        <v>42795</v>
      </c>
      <c r="AD1563" s="4">
        <f t="shared" si="226"/>
        <v>42799</v>
      </c>
      <c r="AE1563" s="1" t="str">
        <f t="shared" si="222"/>
        <v>Sunday</v>
      </c>
      <c r="AF1563" s="2">
        <v>0.76233796296296286</v>
      </c>
      <c r="AG1563" s="2">
        <f t="shared" si="223"/>
        <v>0.75</v>
      </c>
      <c r="AH1563" t="s">
        <v>27</v>
      </c>
    </row>
    <row r="1564" spans="1:34" x14ac:dyDescent="0.25">
      <c r="A1564">
        <v>1253042</v>
      </c>
      <c r="B1564" t="s">
        <v>20</v>
      </c>
      <c r="C1564" t="s">
        <v>138</v>
      </c>
      <c r="D1564" t="s">
        <v>22</v>
      </c>
      <c r="E1564">
        <v>54143</v>
      </c>
      <c r="F1564" t="s">
        <v>23</v>
      </c>
      <c r="G1564" t="s">
        <v>96</v>
      </c>
      <c r="H1564">
        <v>11118</v>
      </c>
      <c r="I1564" t="s">
        <v>48</v>
      </c>
      <c r="J1564">
        <f>VLOOKUP(I1564,Key!$A$1:$C$72,2,FALSE)</f>
        <v>43.05097</v>
      </c>
      <c r="K1564">
        <f>VLOOKUP(I1564,Key!$A$1:$C$72,3,FALSE)</f>
        <v>-87.906440000000003</v>
      </c>
      <c r="L1564" t="s">
        <v>30</v>
      </c>
      <c r="M1564">
        <f>VLOOKUP(L1564,Key!$A$1:$C$72,2,FALSE)</f>
        <v>43.05847</v>
      </c>
      <c r="N1564">
        <f>VLOOKUP(L1564,Key!$A$1:$C$72,3,FALSE)</f>
        <v>-87.898079999999993</v>
      </c>
      <c r="O1564">
        <v>10</v>
      </c>
      <c r="P1564">
        <v>0</v>
      </c>
      <c r="Q1564">
        <v>1.5</v>
      </c>
      <c r="R1564">
        <v>1.4</v>
      </c>
      <c r="S1564">
        <v>60</v>
      </c>
      <c r="T1564">
        <f t="shared" si="224"/>
        <v>-1</v>
      </c>
      <c r="U1564" s="1">
        <v>42799</v>
      </c>
      <c r="V1564" s="3">
        <f t="shared" si="218"/>
        <v>42795</v>
      </c>
      <c r="W1564" s="4">
        <f t="shared" si="225"/>
        <v>42799</v>
      </c>
      <c r="X1564" s="1" t="str">
        <f t="shared" si="219"/>
        <v>Sunday</v>
      </c>
      <c r="Y1564" s="2">
        <v>0.83406249999999993</v>
      </c>
      <c r="Z1564" s="2">
        <f t="shared" si="220"/>
        <v>0.83333333333333326</v>
      </c>
      <c r="AA1564">
        <f>1</f>
        <v>1</v>
      </c>
      <c r="AB1564" s="1">
        <v>42799</v>
      </c>
      <c r="AC1564" s="3">
        <f t="shared" si="221"/>
        <v>42795</v>
      </c>
      <c r="AD1564" s="4">
        <f t="shared" si="226"/>
        <v>42799</v>
      </c>
      <c r="AE1564" s="1" t="str">
        <f t="shared" si="222"/>
        <v>Sunday</v>
      </c>
      <c r="AF1564" s="2">
        <v>0.8416203703703703</v>
      </c>
      <c r="AG1564" s="2">
        <f t="shared" si="223"/>
        <v>0.83333333333333326</v>
      </c>
      <c r="AH1564" t="s">
        <v>27</v>
      </c>
    </row>
    <row r="1565" spans="1:34" x14ac:dyDescent="0.25">
      <c r="A1565">
        <v>563412</v>
      </c>
      <c r="B1565" t="s">
        <v>20</v>
      </c>
      <c r="C1565" t="s">
        <v>45</v>
      </c>
      <c r="D1565" t="s">
        <v>46</v>
      </c>
      <c r="E1565">
        <v>60043</v>
      </c>
      <c r="F1565" t="s">
        <v>23</v>
      </c>
      <c r="G1565" t="s">
        <v>24</v>
      </c>
      <c r="H1565">
        <v>5533</v>
      </c>
      <c r="I1565" t="s">
        <v>33</v>
      </c>
      <c r="J1565">
        <f>VLOOKUP(I1565,Key!$A$1:$C$72,2,FALSE)</f>
        <v>43.034619999999997</v>
      </c>
      <c r="K1565">
        <f>VLOOKUP(I1565,Key!$A$1:$C$72,3,FALSE)</f>
        <v>-87.917500000000004</v>
      </c>
      <c r="L1565" t="s">
        <v>47</v>
      </c>
      <c r="M1565">
        <f>VLOOKUP(L1565,Key!$A$1:$C$72,2,FALSE)</f>
        <v>43.049230000000001</v>
      </c>
      <c r="N1565">
        <f>VLOOKUP(L1565,Key!$A$1:$C$72,3,FALSE)</f>
        <v>-87.911940000000001</v>
      </c>
      <c r="O1565">
        <v>8</v>
      </c>
      <c r="P1565">
        <v>0</v>
      </c>
      <c r="Q1565">
        <v>1.2</v>
      </c>
      <c r="R1565">
        <v>1.1000000000000001</v>
      </c>
      <c r="S1565">
        <v>48</v>
      </c>
      <c r="T1565">
        <f t="shared" si="224"/>
        <v>-1</v>
      </c>
      <c r="U1565" s="1">
        <v>42800</v>
      </c>
      <c r="V1565" s="3">
        <f t="shared" si="218"/>
        <v>42795</v>
      </c>
      <c r="W1565" s="4">
        <f t="shared" si="225"/>
        <v>42800</v>
      </c>
      <c r="X1565" s="1" t="str">
        <f t="shared" si="219"/>
        <v>Monday</v>
      </c>
      <c r="Y1565" s="2">
        <v>0.33038194444444446</v>
      </c>
      <c r="Z1565" s="2">
        <f t="shared" si="220"/>
        <v>0.33333333333333331</v>
      </c>
      <c r="AA1565">
        <f>1</f>
        <v>1</v>
      </c>
      <c r="AB1565" s="1">
        <v>42800</v>
      </c>
      <c r="AC1565" s="3">
        <f t="shared" si="221"/>
        <v>42795</v>
      </c>
      <c r="AD1565" s="4">
        <f t="shared" si="226"/>
        <v>42800</v>
      </c>
      <c r="AE1565" s="1" t="str">
        <f t="shared" si="222"/>
        <v>Monday</v>
      </c>
      <c r="AF1565" s="2">
        <v>0.33585648148148151</v>
      </c>
      <c r="AG1565" s="2">
        <f t="shared" si="223"/>
        <v>0.33333333333333331</v>
      </c>
      <c r="AH1565" t="s">
        <v>27</v>
      </c>
    </row>
    <row r="1566" spans="1:34" x14ac:dyDescent="0.25">
      <c r="A1566">
        <v>1004775</v>
      </c>
      <c r="B1566" t="s">
        <v>20</v>
      </c>
      <c r="C1566" t="s">
        <v>28</v>
      </c>
      <c r="D1566" t="s">
        <v>22</v>
      </c>
      <c r="E1566">
        <v>53202</v>
      </c>
      <c r="F1566" t="s">
        <v>23</v>
      </c>
      <c r="G1566" t="s">
        <v>24</v>
      </c>
      <c r="H1566">
        <v>5546</v>
      </c>
      <c r="I1566" t="s">
        <v>41</v>
      </c>
      <c r="J1566">
        <f>VLOOKUP(I1566,Key!$A$1:$C$72,2,FALSE)</f>
        <v>43.04824</v>
      </c>
      <c r="K1566">
        <f>VLOOKUP(I1566,Key!$A$1:$C$72,3,FALSE)</f>
        <v>-87.904970000000006</v>
      </c>
      <c r="L1566" t="s">
        <v>69</v>
      </c>
      <c r="M1566">
        <f>VLOOKUP(L1566,Key!$A$1:$C$72,2,FALSE)</f>
        <v>43.048200000000001</v>
      </c>
      <c r="N1566">
        <f>VLOOKUP(L1566,Key!$A$1:$C$72,3,FALSE)</f>
        <v>-87.900859999999994</v>
      </c>
      <c r="O1566">
        <v>3</v>
      </c>
      <c r="P1566">
        <v>0</v>
      </c>
      <c r="Q1566">
        <v>0.5</v>
      </c>
      <c r="R1566">
        <v>0.4</v>
      </c>
      <c r="S1566">
        <v>18</v>
      </c>
      <c r="T1566">
        <f t="shared" si="224"/>
        <v>-1</v>
      </c>
      <c r="U1566" s="1">
        <v>42800</v>
      </c>
      <c r="V1566" s="3">
        <f t="shared" si="218"/>
        <v>42795</v>
      </c>
      <c r="W1566" s="4">
        <f t="shared" si="225"/>
        <v>42800</v>
      </c>
      <c r="X1566" s="1" t="str">
        <f t="shared" si="219"/>
        <v>Monday</v>
      </c>
      <c r="Y1566" s="2">
        <v>0.47196759259259258</v>
      </c>
      <c r="Z1566" s="2">
        <f t="shared" si="220"/>
        <v>0.45833333333333331</v>
      </c>
      <c r="AA1566">
        <f>1</f>
        <v>1</v>
      </c>
      <c r="AB1566" s="1">
        <v>42800</v>
      </c>
      <c r="AC1566" s="3">
        <f t="shared" si="221"/>
        <v>42795</v>
      </c>
      <c r="AD1566" s="4">
        <f t="shared" si="226"/>
        <v>42800</v>
      </c>
      <c r="AE1566" s="1" t="str">
        <f t="shared" si="222"/>
        <v>Monday</v>
      </c>
      <c r="AF1566" s="2">
        <v>0.47405092592592596</v>
      </c>
      <c r="AG1566" s="2">
        <f t="shared" si="223"/>
        <v>0.45833333333333331</v>
      </c>
      <c r="AH1566" t="s">
        <v>27</v>
      </c>
    </row>
    <row r="1567" spans="1:34" x14ac:dyDescent="0.25">
      <c r="A1567">
        <v>1280631</v>
      </c>
      <c r="B1567" t="s">
        <v>20</v>
      </c>
      <c r="C1567" t="s">
        <v>28</v>
      </c>
      <c r="D1567" t="s">
        <v>22</v>
      </c>
      <c r="E1567">
        <v>53202</v>
      </c>
      <c r="F1567" t="s">
        <v>23</v>
      </c>
      <c r="G1567" t="s">
        <v>24</v>
      </c>
      <c r="H1567">
        <v>5474</v>
      </c>
      <c r="I1567" t="s">
        <v>32</v>
      </c>
      <c r="J1567">
        <f>VLOOKUP(I1567,Key!$A$1:$C$72,2,FALSE)</f>
        <v>43.038719999999998</v>
      </c>
      <c r="K1567">
        <f>VLOOKUP(I1567,Key!$A$1:$C$72,3,FALSE)</f>
        <v>-87.905339999999995</v>
      </c>
      <c r="L1567" t="s">
        <v>39</v>
      </c>
      <c r="M1567">
        <f>VLOOKUP(L1567,Key!$A$1:$C$72,2,FALSE)</f>
        <v>43.03913</v>
      </c>
      <c r="N1567">
        <f>VLOOKUP(L1567,Key!$A$1:$C$72,3,FALSE)</f>
        <v>-87.916150000000002</v>
      </c>
      <c r="O1567">
        <v>6</v>
      </c>
      <c r="P1567">
        <v>0</v>
      </c>
      <c r="Q1567">
        <v>0.9</v>
      </c>
      <c r="R1567">
        <v>0.9</v>
      </c>
      <c r="S1567">
        <v>36</v>
      </c>
      <c r="T1567">
        <f t="shared" si="224"/>
        <v>-1</v>
      </c>
      <c r="U1567" s="1">
        <v>42800</v>
      </c>
      <c r="V1567" s="3">
        <f t="shared" si="218"/>
        <v>42795</v>
      </c>
      <c r="W1567" s="4">
        <f t="shared" si="225"/>
        <v>42800</v>
      </c>
      <c r="X1567" s="1" t="str">
        <f t="shared" si="219"/>
        <v>Monday</v>
      </c>
      <c r="Y1567" s="2">
        <v>0.71466435185185195</v>
      </c>
      <c r="Z1567" s="2">
        <f t="shared" si="220"/>
        <v>0.70833333333333326</v>
      </c>
      <c r="AA1567">
        <f>1</f>
        <v>1</v>
      </c>
      <c r="AB1567" s="1">
        <v>42800</v>
      </c>
      <c r="AC1567" s="3">
        <f t="shared" si="221"/>
        <v>42795</v>
      </c>
      <c r="AD1567" s="4">
        <f t="shared" si="226"/>
        <v>42800</v>
      </c>
      <c r="AE1567" s="1" t="str">
        <f t="shared" si="222"/>
        <v>Monday</v>
      </c>
      <c r="AF1567" s="2">
        <v>0.71884259259259264</v>
      </c>
      <c r="AG1567" s="2">
        <f t="shared" si="223"/>
        <v>0.70833333333333326</v>
      </c>
      <c r="AH1567" t="s">
        <v>27</v>
      </c>
    </row>
    <row r="1568" spans="1:34" x14ac:dyDescent="0.25">
      <c r="A1568">
        <v>1017964</v>
      </c>
      <c r="B1568" t="s">
        <v>20</v>
      </c>
      <c r="C1568" t="s">
        <v>28</v>
      </c>
      <c r="D1568" t="s">
        <v>22</v>
      </c>
      <c r="E1568">
        <v>53202</v>
      </c>
      <c r="F1568" t="s">
        <v>23</v>
      </c>
      <c r="G1568" t="s">
        <v>24</v>
      </c>
      <c r="H1568">
        <v>5</v>
      </c>
      <c r="I1568" t="s">
        <v>61</v>
      </c>
      <c r="J1568">
        <f>VLOOKUP(I1568,Key!$A$1:$C$72,2,FALSE)</f>
        <v>43.058619999999998</v>
      </c>
      <c r="K1568">
        <f>VLOOKUP(I1568,Key!$A$1:$C$72,3,FALSE)</f>
        <v>-87.885319999999993</v>
      </c>
      <c r="L1568" t="s">
        <v>43</v>
      </c>
      <c r="M1568">
        <f>VLOOKUP(L1568,Key!$A$1:$C$72,2,FALSE)</f>
        <v>43.03886</v>
      </c>
      <c r="N1568">
        <f>VLOOKUP(L1568,Key!$A$1:$C$72,3,FALSE)</f>
        <v>-87.902720000000002</v>
      </c>
      <c r="O1568">
        <v>14</v>
      </c>
      <c r="P1568">
        <v>0</v>
      </c>
      <c r="Q1568">
        <v>2.1</v>
      </c>
      <c r="R1568">
        <v>2</v>
      </c>
      <c r="S1568">
        <v>84</v>
      </c>
      <c r="T1568">
        <f t="shared" si="224"/>
        <v>-1</v>
      </c>
      <c r="U1568" s="1">
        <v>42795</v>
      </c>
      <c r="V1568" s="3">
        <f t="shared" si="218"/>
        <v>42795</v>
      </c>
      <c r="W1568" s="4">
        <f t="shared" si="225"/>
        <v>42795</v>
      </c>
      <c r="X1568" s="1" t="str">
        <f t="shared" si="219"/>
        <v>Wednesday</v>
      </c>
      <c r="Y1568" s="2">
        <v>0.33556712962962965</v>
      </c>
      <c r="Z1568" s="2">
        <f t="shared" si="220"/>
        <v>0.33333333333333331</v>
      </c>
      <c r="AA1568">
        <f>1</f>
        <v>1</v>
      </c>
      <c r="AB1568" s="1">
        <v>42795</v>
      </c>
      <c r="AC1568" s="3">
        <f t="shared" si="221"/>
        <v>42795</v>
      </c>
      <c r="AD1568" s="4">
        <f t="shared" si="226"/>
        <v>42795</v>
      </c>
      <c r="AE1568" s="1" t="str">
        <f t="shared" si="222"/>
        <v>Wednesday</v>
      </c>
      <c r="AF1568" s="2">
        <v>0.34527777777777779</v>
      </c>
      <c r="AG1568" s="2">
        <f t="shared" si="223"/>
        <v>0.33333333333333331</v>
      </c>
      <c r="AH1568" t="s">
        <v>27</v>
      </c>
    </row>
    <row r="1569" spans="1:34" x14ac:dyDescent="0.25">
      <c r="A1569">
        <v>946290</v>
      </c>
      <c r="B1569" t="s">
        <v>20</v>
      </c>
      <c r="C1569" t="s">
        <v>28</v>
      </c>
      <c r="D1569" t="s">
        <v>22</v>
      </c>
      <c r="E1569">
        <v>53208</v>
      </c>
      <c r="F1569" t="s">
        <v>23</v>
      </c>
      <c r="G1569" t="s">
        <v>24</v>
      </c>
      <c r="H1569">
        <v>5522</v>
      </c>
      <c r="I1569" t="s">
        <v>87</v>
      </c>
      <c r="J1569">
        <f>VLOOKUP(I1569,Key!$A$1:$C$72,2,FALSE)</f>
        <v>43.077359999999999</v>
      </c>
      <c r="K1569">
        <f>VLOOKUP(I1569,Key!$A$1:$C$72,3,FALSE)</f>
        <v>-87.880769999999998</v>
      </c>
      <c r="L1569" t="s">
        <v>92</v>
      </c>
      <c r="M1569">
        <f>VLOOKUP(L1569,Key!$A$1:$C$72,2,FALSE)</f>
        <v>43.069021999999997</v>
      </c>
      <c r="N1569">
        <f>VLOOKUP(L1569,Key!$A$1:$C$72,3,FALSE)</f>
        <v>-87.887940999999998</v>
      </c>
      <c r="O1569">
        <v>7</v>
      </c>
      <c r="P1569">
        <v>0</v>
      </c>
      <c r="Q1569">
        <v>1.1000000000000001</v>
      </c>
      <c r="R1569">
        <v>1</v>
      </c>
      <c r="S1569">
        <v>42</v>
      </c>
      <c r="T1569">
        <f t="shared" si="224"/>
        <v>-1</v>
      </c>
      <c r="U1569" s="1">
        <v>42795</v>
      </c>
      <c r="V1569" s="3">
        <f t="shared" si="218"/>
        <v>42795</v>
      </c>
      <c r="W1569" s="4">
        <f t="shared" si="225"/>
        <v>42795</v>
      </c>
      <c r="X1569" s="1" t="str">
        <f t="shared" si="219"/>
        <v>Wednesday</v>
      </c>
      <c r="Y1569" s="2">
        <v>0.70224537037037038</v>
      </c>
      <c r="Z1569" s="2">
        <f t="shared" si="220"/>
        <v>0.70833333333333326</v>
      </c>
      <c r="AA1569">
        <f>1</f>
        <v>1</v>
      </c>
      <c r="AB1569" s="1">
        <v>42795</v>
      </c>
      <c r="AC1569" s="3">
        <f t="shared" si="221"/>
        <v>42795</v>
      </c>
      <c r="AD1569" s="4">
        <f t="shared" si="226"/>
        <v>42795</v>
      </c>
      <c r="AE1569" s="1" t="str">
        <f t="shared" si="222"/>
        <v>Wednesday</v>
      </c>
      <c r="AF1569" s="2">
        <v>0.70697916666666671</v>
      </c>
      <c r="AG1569" s="2">
        <f t="shared" si="223"/>
        <v>0.70833333333333326</v>
      </c>
      <c r="AH1569" t="s">
        <v>27</v>
      </c>
    </row>
    <row r="1570" spans="1:34" x14ac:dyDescent="0.25">
      <c r="A1570">
        <v>558783</v>
      </c>
      <c r="B1570" t="s">
        <v>20</v>
      </c>
      <c r="C1570" t="s">
        <v>42</v>
      </c>
      <c r="D1570" t="s">
        <v>22</v>
      </c>
      <c r="E1570">
        <v>53066</v>
      </c>
      <c r="F1570" t="s">
        <v>23</v>
      </c>
      <c r="G1570" t="s">
        <v>24</v>
      </c>
      <c r="H1570">
        <v>11066</v>
      </c>
      <c r="I1570" t="s">
        <v>31</v>
      </c>
      <c r="J1570">
        <f>VLOOKUP(I1570,Key!$A$1:$C$72,2,FALSE)</f>
        <v>43.03519</v>
      </c>
      <c r="K1570">
        <f>VLOOKUP(I1570,Key!$A$1:$C$72,3,FALSE)</f>
        <v>-87.907390000000007</v>
      </c>
      <c r="L1570" t="s">
        <v>43</v>
      </c>
      <c r="M1570">
        <f>VLOOKUP(L1570,Key!$A$1:$C$72,2,FALSE)</f>
        <v>43.03886</v>
      </c>
      <c r="N1570">
        <f>VLOOKUP(L1570,Key!$A$1:$C$72,3,FALSE)</f>
        <v>-87.902720000000002</v>
      </c>
      <c r="O1570">
        <v>3</v>
      </c>
      <c r="P1570">
        <v>0</v>
      </c>
      <c r="Q1570">
        <v>0.5</v>
      </c>
      <c r="R1570">
        <v>0.4</v>
      </c>
      <c r="S1570">
        <v>18</v>
      </c>
      <c r="T1570">
        <f t="shared" si="224"/>
        <v>-1</v>
      </c>
      <c r="U1570" s="1">
        <v>42796</v>
      </c>
      <c r="V1570" s="3">
        <f t="shared" si="218"/>
        <v>42795</v>
      </c>
      <c r="W1570" s="4">
        <f t="shared" si="225"/>
        <v>42796</v>
      </c>
      <c r="X1570" s="1" t="str">
        <f t="shared" si="219"/>
        <v>Thursday</v>
      </c>
      <c r="Y1570" s="2">
        <v>0.5194791666666666</v>
      </c>
      <c r="Z1570" s="2">
        <f t="shared" si="220"/>
        <v>0.5</v>
      </c>
      <c r="AA1570">
        <f>1</f>
        <v>1</v>
      </c>
      <c r="AB1570" s="1">
        <v>42796</v>
      </c>
      <c r="AC1570" s="3">
        <f t="shared" si="221"/>
        <v>42795</v>
      </c>
      <c r="AD1570" s="4">
        <f t="shared" si="226"/>
        <v>42796</v>
      </c>
      <c r="AE1570" s="1" t="str">
        <f t="shared" si="222"/>
        <v>Thursday</v>
      </c>
      <c r="AF1570" s="2">
        <v>0.52156250000000004</v>
      </c>
      <c r="AG1570" s="2">
        <f t="shared" si="223"/>
        <v>0.54166666666666663</v>
      </c>
      <c r="AH1570" t="s">
        <v>27</v>
      </c>
    </row>
    <row r="1571" spans="1:34" x14ac:dyDescent="0.25">
      <c r="A1571">
        <v>1260485</v>
      </c>
      <c r="B1571" t="s">
        <v>20</v>
      </c>
      <c r="C1571" t="s">
        <v>101</v>
      </c>
      <c r="D1571" t="s">
        <v>22</v>
      </c>
      <c r="E1571">
        <v>53211</v>
      </c>
      <c r="F1571" t="s">
        <v>23</v>
      </c>
      <c r="G1571" t="s">
        <v>24</v>
      </c>
      <c r="H1571">
        <v>5440</v>
      </c>
      <c r="I1571" t="s">
        <v>32</v>
      </c>
      <c r="J1571">
        <f>VLOOKUP(I1571,Key!$A$1:$C$72,2,FALSE)</f>
        <v>43.038719999999998</v>
      </c>
      <c r="K1571">
        <f>VLOOKUP(I1571,Key!$A$1:$C$72,3,FALSE)</f>
        <v>-87.905339999999995</v>
      </c>
      <c r="L1571" t="s">
        <v>43</v>
      </c>
      <c r="M1571">
        <f>VLOOKUP(L1571,Key!$A$1:$C$72,2,FALSE)</f>
        <v>43.03886</v>
      </c>
      <c r="N1571">
        <f>VLOOKUP(L1571,Key!$A$1:$C$72,3,FALSE)</f>
        <v>-87.902720000000002</v>
      </c>
      <c r="O1571">
        <v>2</v>
      </c>
      <c r="P1571">
        <v>0</v>
      </c>
      <c r="Q1571">
        <v>0.3</v>
      </c>
      <c r="R1571">
        <v>0.3</v>
      </c>
      <c r="S1571">
        <v>12</v>
      </c>
      <c r="T1571">
        <f t="shared" si="224"/>
        <v>-1</v>
      </c>
      <c r="U1571" s="1">
        <v>42796</v>
      </c>
      <c r="V1571" s="3">
        <f t="shared" si="218"/>
        <v>42795</v>
      </c>
      <c r="W1571" s="4">
        <f t="shared" si="225"/>
        <v>42796</v>
      </c>
      <c r="X1571" s="1" t="str">
        <f t="shared" si="219"/>
        <v>Thursday</v>
      </c>
      <c r="Y1571" s="2">
        <v>0.56409722222222225</v>
      </c>
      <c r="Z1571" s="2">
        <f t="shared" si="220"/>
        <v>0.58333333333333326</v>
      </c>
      <c r="AA1571">
        <f>1</f>
        <v>1</v>
      </c>
      <c r="AB1571" s="1">
        <v>42796</v>
      </c>
      <c r="AC1571" s="3">
        <f t="shared" si="221"/>
        <v>42795</v>
      </c>
      <c r="AD1571" s="4">
        <f t="shared" si="226"/>
        <v>42796</v>
      </c>
      <c r="AE1571" s="1" t="str">
        <f t="shared" si="222"/>
        <v>Thursday</v>
      </c>
      <c r="AF1571" s="2">
        <v>0.56533564814814818</v>
      </c>
      <c r="AG1571" s="2">
        <f t="shared" si="223"/>
        <v>0.58333333333333326</v>
      </c>
      <c r="AH1571" t="s">
        <v>27</v>
      </c>
    </row>
    <row r="1572" spans="1:34" x14ac:dyDescent="0.25">
      <c r="A1572">
        <v>1201980</v>
      </c>
      <c r="B1572" t="s">
        <v>20</v>
      </c>
      <c r="C1572" t="s">
        <v>105</v>
      </c>
      <c r="D1572" t="s">
        <v>22</v>
      </c>
      <c r="E1572">
        <v>53121</v>
      </c>
      <c r="F1572" t="s">
        <v>23</v>
      </c>
      <c r="G1572" t="s">
        <v>24</v>
      </c>
      <c r="H1572">
        <v>13</v>
      </c>
      <c r="I1572" t="s">
        <v>67</v>
      </c>
      <c r="J1572">
        <f>VLOOKUP(I1572,Key!$A$1:$C$72,2,FALSE)</f>
        <v>43.074890000000003</v>
      </c>
      <c r="K1572">
        <f>VLOOKUP(I1572,Key!$A$1:$C$72,3,FALSE)</f>
        <v>-87.882810000000006</v>
      </c>
      <c r="L1572" t="s">
        <v>60</v>
      </c>
      <c r="M1572">
        <f>VLOOKUP(L1572,Key!$A$1:$C$72,2,FALSE)</f>
        <v>43.066893999999998</v>
      </c>
      <c r="N1572">
        <f>VLOOKUP(L1572,Key!$A$1:$C$72,3,FALSE)</f>
        <v>-87.877936000000005</v>
      </c>
      <c r="O1572">
        <v>5</v>
      </c>
      <c r="P1572">
        <v>0</v>
      </c>
      <c r="Q1572">
        <v>0.8</v>
      </c>
      <c r="R1572">
        <v>0.7</v>
      </c>
      <c r="S1572">
        <v>30</v>
      </c>
      <c r="T1572">
        <f t="shared" si="224"/>
        <v>-1</v>
      </c>
      <c r="U1572" s="1">
        <v>42796</v>
      </c>
      <c r="V1572" s="3">
        <f t="shared" si="218"/>
        <v>42795</v>
      </c>
      <c r="W1572" s="4">
        <f t="shared" si="225"/>
        <v>42796</v>
      </c>
      <c r="X1572" s="1" t="str">
        <f t="shared" si="219"/>
        <v>Thursday</v>
      </c>
      <c r="Y1572" s="2">
        <v>0.62782407407407403</v>
      </c>
      <c r="Z1572" s="2">
        <f t="shared" si="220"/>
        <v>0.625</v>
      </c>
      <c r="AA1572">
        <f>1</f>
        <v>1</v>
      </c>
      <c r="AB1572" s="1">
        <v>42796</v>
      </c>
      <c r="AC1572" s="3">
        <f t="shared" si="221"/>
        <v>42795</v>
      </c>
      <c r="AD1572" s="4">
        <f t="shared" si="226"/>
        <v>42796</v>
      </c>
      <c r="AE1572" s="1" t="str">
        <f t="shared" si="222"/>
        <v>Thursday</v>
      </c>
      <c r="AF1572" s="2">
        <v>0.63156250000000003</v>
      </c>
      <c r="AG1572" s="2">
        <f t="shared" si="223"/>
        <v>0.625</v>
      </c>
      <c r="AH1572" t="s">
        <v>27</v>
      </c>
    </row>
    <row r="1573" spans="1:34" x14ac:dyDescent="0.25">
      <c r="A1573">
        <v>1344495</v>
      </c>
      <c r="B1573" t="s">
        <v>20</v>
      </c>
      <c r="C1573" t="s">
        <v>110</v>
      </c>
      <c r="D1573" t="s">
        <v>22</v>
      </c>
      <c r="E1573">
        <v>53144</v>
      </c>
      <c r="F1573" t="s">
        <v>23</v>
      </c>
      <c r="G1573" t="s">
        <v>24</v>
      </c>
      <c r="H1573">
        <v>96</v>
      </c>
      <c r="I1573" t="s">
        <v>81</v>
      </c>
      <c r="J1573">
        <f>VLOOKUP(I1573,Key!$A$1:$C$72,2,FALSE)</f>
        <v>43.06033</v>
      </c>
      <c r="K1573">
        <f>VLOOKUP(I1573,Key!$A$1:$C$72,3,FALSE)</f>
        <v>-87.89546</v>
      </c>
      <c r="L1573" t="s">
        <v>76</v>
      </c>
      <c r="M1573">
        <f>VLOOKUP(L1573,Key!$A$1:$C$72,2,FALSE)</f>
        <v>43.063749000000001</v>
      </c>
      <c r="N1573">
        <f>VLOOKUP(L1573,Key!$A$1:$C$72,3,FALSE)</f>
        <v>-87.887962999999999</v>
      </c>
      <c r="O1573">
        <v>4</v>
      </c>
      <c r="P1573">
        <v>0</v>
      </c>
      <c r="Q1573">
        <v>0.6</v>
      </c>
      <c r="R1573">
        <v>0.6</v>
      </c>
      <c r="S1573">
        <v>24</v>
      </c>
      <c r="T1573">
        <f t="shared" si="224"/>
        <v>-1</v>
      </c>
      <c r="U1573" s="1">
        <v>42796</v>
      </c>
      <c r="V1573" s="3">
        <f t="shared" si="218"/>
        <v>42795</v>
      </c>
      <c r="W1573" s="4">
        <f t="shared" si="225"/>
        <v>42796</v>
      </c>
      <c r="X1573" s="1" t="str">
        <f t="shared" si="219"/>
        <v>Thursday</v>
      </c>
      <c r="Y1573" s="2">
        <v>0.6500231481481481</v>
      </c>
      <c r="Z1573" s="2">
        <f t="shared" si="220"/>
        <v>0.66666666666666663</v>
      </c>
      <c r="AA1573">
        <f>1</f>
        <v>1</v>
      </c>
      <c r="AB1573" s="1">
        <v>42796</v>
      </c>
      <c r="AC1573" s="3">
        <f t="shared" si="221"/>
        <v>42795</v>
      </c>
      <c r="AD1573" s="4">
        <f t="shared" si="226"/>
        <v>42796</v>
      </c>
      <c r="AE1573" s="1" t="str">
        <f t="shared" si="222"/>
        <v>Thursday</v>
      </c>
      <c r="AF1573" s="2">
        <v>0.65342592592592597</v>
      </c>
      <c r="AG1573" s="2">
        <f t="shared" si="223"/>
        <v>0.66666666666666663</v>
      </c>
      <c r="AH1573" t="s">
        <v>27</v>
      </c>
    </row>
    <row r="1574" spans="1:34" x14ac:dyDescent="0.25">
      <c r="A1574">
        <v>1386556</v>
      </c>
      <c r="B1574" t="s">
        <v>20</v>
      </c>
      <c r="C1574" t="s">
        <v>21</v>
      </c>
      <c r="D1574" t="s">
        <v>22</v>
      </c>
      <c r="E1574">
        <v>53213</v>
      </c>
      <c r="F1574" t="s">
        <v>23</v>
      </c>
      <c r="G1574" t="s">
        <v>24</v>
      </c>
      <c r="H1574">
        <v>99</v>
      </c>
      <c r="I1574" t="s">
        <v>67</v>
      </c>
      <c r="J1574">
        <f>VLOOKUP(I1574,Key!$A$1:$C$72,2,FALSE)</f>
        <v>43.074890000000003</v>
      </c>
      <c r="K1574">
        <f>VLOOKUP(I1574,Key!$A$1:$C$72,3,FALSE)</f>
        <v>-87.882810000000006</v>
      </c>
      <c r="L1574" t="s">
        <v>77</v>
      </c>
      <c r="M1574">
        <f>VLOOKUP(L1574,Key!$A$1:$C$72,2,FALSE)</f>
        <v>43.074655999999997</v>
      </c>
      <c r="N1574">
        <f>VLOOKUP(L1574,Key!$A$1:$C$72,3,FALSE)</f>
        <v>-87.889011999999994</v>
      </c>
      <c r="O1574">
        <v>75</v>
      </c>
      <c r="P1574">
        <v>3</v>
      </c>
      <c r="Q1574">
        <v>11.3</v>
      </c>
      <c r="R1574">
        <v>10.7</v>
      </c>
      <c r="S1574">
        <v>450</v>
      </c>
      <c r="T1574">
        <f t="shared" si="224"/>
        <v>-1</v>
      </c>
      <c r="U1574" s="1">
        <v>42796</v>
      </c>
      <c r="V1574" s="3">
        <f t="shared" si="218"/>
        <v>42795</v>
      </c>
      <c r="W1574" s="4">
        <f t="shared" si="225"/>
        <v>42796</v>
      </c>
      <c r="X1574" s="1" t="str">
        <f t="shared" si="219"/>
        <v>Thursday</v>
      </c>
      <c r="Y1574" s="2">
        <v>0.72670138888888891</v>
      </c>
      <c r="Z1574" s="2">
        <f t="shared" si="220"/>
        <v>0.70833333333333326</v>
      </c>
      <c r="AA1574">
        <f>1</f>
        <v>1</v>
      </c>
      <c r="AB1574" s="1">
        <v>42796</v>
      </c>
      <c r="AC1574" s="3">
        <f t="shared" si="221"/>
        <v>42795</v>
      </c>
      <c r="AD1574" s="4">
        <f t="shared" si="226"/>
        <v>42796</v>
      </c>
      <c r="AE1574" s="1" t="str">
        <f t="shared" si="222"/>
        <v>Thursday</v>
      </c>
      <c r="AF1574" s="2">
        <v>0.77861111111111114</v>
      </c>
      <c r="AG1574" s="2">
        <f t="shared" si="223"/>
        <v>0.79166666666666663</v>
      </c>
      <c r="AH1574" t="s">
        <v>27</v>
      </c>
    </row>
    <row r="1575" spans="1:34" x14ac:dyDescent="0.25">
      <c r="A1575">
        <v>1365343</v>
      </c>
      <c r="B1575" t="s">
        <v>20</v>
      </c>
      <c r="C1575" t="s">
        <v>99</v>
      </c>
      <c r="D1575" t="s">
        <v>22</v>
      </c>
      <c r="E1575">
        <v>53211</v>
      </c>
      <c r="F1575" t="s">
        <v>23</v>
      </c>
      <c r="G1575" t="s">
        <v>24</v>
      </c>
      <c r="H1575">
        <v>5519</v>
      </c>
      <c r="I1575" t="s">
        <v>87</v>
      </c>
      <c r="J1575">
        <f>VLOOKUP(I1575,Key!$A$1:$C$72,2,FALSE)</f>
        <v>43.077359999999999</v>
      </c>
      <c r="K1575">
        <f>VLOOKUP(I1575,Key!$A$1:$C$72,3,FALSE)</f>
        <v>-87.880769999999998</v>
      </c>
      <c r="L1575" t="s">
        <v>63</v>
      </c>
      <c r="M1575">
        <f>VLOOKUP(L1575,Key!$A$1:$C$72,2,FALSE)</f>
        <v>43.078530000000001</v>
      </c>
      <c r="N1575">
        <f>VLOOKUP(L1575,Key!$A$1:$C$72,3,FALSE)</f>
        <v>-87.882620000000003</v>
      </c>
      <c r="O1575">
        <v>1</v>
      </c>
      <c r="P1575">
        <v>0</v>
      </c>
      <c r="Q1575">
        <v>0.2</v>
      </c>
      <c r="R1575">
        <v>0.1</v>
      </c>
      <c r="S1575">
        <v>6</v>
      </c>
      <c r="T1575">
        <f t="shared" si="224"/>
        <v>-1</v>
      </c>
      <c r="U1575" s="1">
        <v>42796</v>
      </c>
      <c r="V1575" s="3">
        <f t="shared" si="218"/>
        <v>42795</v>
      </c>
      <c r="W1575" s="4">
        <f t="shared" si="225"/>
        <v>42796</v>
      </c>
      <c r="X1575" s="1" t="str">
        <f t="shared" si="219"/>
        <v>Thursday</v>
      </c>
      <c r="Y1575" s="2">
        <v>0.73819444444444438</v>
      </c>
      <c r="Z1575" s="2">
        <f t="shared" si="220"/>
        <v>0.75</v>
      </c>
      <c r="AA1575">
        <f>1</f>
        <v>1</v>
      </c>
      <c r="AB1575" s="1">
        <v>42796</v>
      </c>
      <c r="AC1575" s="3">
        <f t="shared" si="221"/>
        <v>42795</v>
      </c>
      <c r="AD1575" s="4">
        <f t="shared" si="226"/>
        <v>42796</v>
      </c>
      <c r="AE1575" s="1" t="str">
        <f t="shared" si="222"/>
        <v>Thursday</v>
      </c>
      <c r="AF1575" s="2">
        <v>0.73949074074074073</v>
      </c>
      <c r="AG1575" s="2">
        <f t="shared" si="223"/>
        <v>0.75</v>
      </c>
      <c r="AH1575" t="s">
        <v>27</v>
      </c>
    </row>
    <row r="1576" spans="1:34" x14ac:dyDescent="0.25">
      <c r="A1576">
        <v>1298099</v>
      </c>
      <c r="B1576" t="s">
        <v>20</v>
      </c>
      <c r="C1576" t="s">
        <v>28</v>
      </c>
      <c r="D1576" t="s">
        <v>22</v>
      </c>
      <c r="E1576">
        <v>53233</v>
      </c>
      <c r="F1576" t="s">
        <v>23</v>
      </c>
      <c r="G1576" t="s">
        <v>24</v>
      </c>
      <c r="H1576">
        <v>11125</v>
      </c>
      <c r="I1576" t="s">
        <v>85</v>
      </c>
      <c r="J1576">
        <f>VLOOKUP(I1576,Key!$A$1:$C$72,2,FALSE)</f>
        <v>43.041646999999998</v>
      </c>
      <c r="K1576">
        <f>VLOOKUP(I1576,Key!$A$1:$C$72,3,FALSE)</f>
        <v>-87.927257999999995</v>
      </c>
      <c r="L1576" t="s">
        <v>39</v>
      </c>
      <c r="M1576">
        <f>VLOOKUP(L1576,Key!$A$1:$C$72,2,FALSE)</f>
        <v>43.03913</v>
      </c>
      <c r="N1576">
        <f>VLOOKUP(L1576,Key!$A$1:$C$72,3,FALSE)</f>
        <v>-87.916150000000002</v>
      </c>
      <c r="O1576">
        <v>4</v>
      </c>
      <c r="P1576">
        <v>0</v>
      </c>
      <c r="Q1576">
        <v>0.6</v>
      </c>
      <c r="R1576">
        <v>0.6</v>
      </c>
      <c r="S1576">
        <v>24</v>
      </c>
      <c r="T1576">
        <f t="shared" si="224"/>
        <v>-1</v>
      </c>
      <c r="U1576" s="1">
        <v>42796</v>
      </c>
      <c r="V1576" s="3">
        <f t="shared" si="218"/>
        <v>42795</v>
      </c>
      <c r="W1576" s="4">
        <f t="shared" si="225"/>
        <v>42796</v>
      </c>
      <c r="X1576" s="1" t="str">
        <f t="shared" si="219"/>
        <v>Thursday</v>
      </c>
      <c r="Y1576" s="2">
        <v>0.77592592592592602</v>
      </c>
      <c r="Z1576" s="2">
        <f t="shared" si="220"/>
        <v>0.79166666666666663</v>
      </c>
      <c r="AA1576">
        <f>1</f>
        <v>1</v>
      </c>
      <c r="AB1576" s="1">
        <v>42796</v>
      </c>
      <c r="AC1576" s="3">
        <f t="shared" si="221"/>
        <v>42795</v>
      </c>
      <c r="AD1576" s="4">
        <f t="shared" si="226"/>
        <v>42796</v>
      </c>
      <c r="AE1576" s="1" t="str">
        <f t="shared" si="222"/>
        <v>Thursday</v>
      </c>
      <c r="AF1576" s="2">
        <v>0.77885416666666663</v>
      </c>
      <c r="AG1576" s="2">
        <f t="shared" si="223"/>
        <v>0.79166666666666663</v>
      </c>
      <c r="AH1576" t="s">
        <v>27</v>
      </c>
    </row>
    <row r="1577" spans="1:34" x14ac:dyDescent="0.25">
      <c r="A1577">
        <v>1516593</v>
      </c>
      <c r="B1577" t="s">
        <v>20</v>
      </c>
      <c r="C1577" t="s">
        <v>28</v>
      </c>
      <c r="D1577" t="s">
        <v>22</v>
      </c>
      <c r="E1577">
        <v>53202</v>
      </c>
      <c r="F1577" t="s">
        <v>23</v>
      </c>
      <c r="G1577" t="s">
        <v>24</v>
      </c>
      <c r="H1577">
        <v>11129</v>
      </c>
      <c r="I1577" t="s">
        <v>41</v>
      </c>
      <c r="J1577">
        <f>VLOOKUP(I1577,Key!$A$1:$C$72,2,FALSE)</f>
        <v>43.04824</v>
      </c>
      <c r="K1577">
        <f>VLOOKUP(I1577,Key!$A$1:$C$72,3,FALSE)</f>
        <v>-87.904970000000006</v>
      </c>
      <c r="L1577" t="s">
        <v>32</v>
      </c>
      <c r="M1577">
        <f>VLOOKUP(L1577,Key!$A$1:$C$72,2,FALSE)</f>
        <v>43.038719999999998</v>
      </c>
      <c r="N1577">
        <f>VLOOKUP(L1577,Key!$A$1:$C$72,3,FALSE)</f>
        <v>-87.905339999999995</v>
      </c>
      <c r="O1577">
        <v>6</v>
      </c>
      <c r="P1577">
        <v>0</v>
      </c>
      <c r="Q1577">
        <v>0.9</v>
      </c>
      <c r="R1577">
        <v>0.9</v>
      </c>
      <c r="S1577">
        <v>36</v>
      </c>
      <c r="T1577">
        <f t="shared" si="224"/>
        <v>-1</v>
      </c>
      <c r="U1577" s="1">
        <v>42797</v>
      </c>
      <c r="V1577" s="3">
        <f t="shared" si="218"/>
        <v>42795</v>
      </c>
      <c r="W1577" s="4">
        <f t="shared" si="225"/>
        <v>42797</v>
      </c>
      <c r="X1577" s="1" t="str">
        <f t="shared" si="219"/>
        <v>Friday</v>
      </c>
      <c r="Y1577" s="2">
        <v>0.32082175925925926</v>
      </c>
      <c r="Z1577" s="2">
        <f t="shared" si="220"/>
        <v>0.33333333333333331</v>
      </c>
      <c r="AA1577">
        <f>1</f>
        <v>1</v>
      </c>
      <c r="AB1577" s="1">
        <v>42797</v>
      </c>
      <c r="AC1577" s="3">
        <f t="shared" si="221"/>
        <v>42795</v>
      </c>
      <c r="AD1577" s="4">
        <f t="shared" si="226"/>
        <v>42797</v>
      </c>
      <c r="AE1577" s="1" t="str">
        <f t="shared" si="222"/>
        <v>Friday</v>
      </c>
      <c r="AF1577" s="2">
        <v>0.32468750000000002</v>
      </c>
      <c r="AG1577" s="2">
        <f t="shared" si="223"/>
        <v>0.33333333333333331</v>
      </c>
      <c r="AH1577" t="s">
        <v>27</v>
      </c>
    </row>
    <row r="1578" spans="1:34" x14ac:dyDescent="0.25">
      <c r="A1578">
        <v>1257756</v>
      </c>
      <c r="B1578" t="s">
        <v>20</v>
      </c>
      <c r="C1578" t="s">
        <v>28</v>
      </c>
      <c r="D1578" t="s">
        <v>22</v>
      </c>
      <c r="E1578">
        <v>53204</v>
      </c>
      <c r="F1578" t="s">
        <v>23</v>
      </c>
      <c r="G1578" t="s">
        <v>24</v>
      </c>
      <c r="H1578">
        <v>231</v>
      </c>
      <c r="I1578" t="s">
        <v>72</v>
      </c>
      <c r="J1578">
        <f>VLOOKUP(I1578,Key!$A$1:$C$72,2,FALSE)</f>
        <v>43.02948</v>
      </c>
      <c r="K1578">
        <f>VLOOKUP(I1578,Key!$A$1:$C$72,3,FALSE)</f>
        <v>-87.912819999999996</v>
      </c>
      <c r="L1578" t="s">
        <v>33</v>
      </c>
      <c r="M1578">
        <f>VLOOKUP(L1578,Key!$A$1:$C$72,2,FALSE)</f>
        <v>43.034619999999997</v>
      </c>
      <c r="N1578">
        <f>VLOOKUP(L1578,Key!$A$1:$C$72,3,FALSE)</f>
        <v>-87.917500000000004</v>
      </c>
      <c r="O1578">
        <v>10</v>
      </c>
      <c r="P1578">
        <v>0</v>
      </c>
      <c r="Q1578">
        <v>1.5</v>
      </c>
      <c r="R1578">
        <v>1.4</v>
      </c>
      <c r="S1578">
        <v>60</v>
      </c>
      <c r="T1578">
        <f t="shared" si="224"/>
        <v>-1</v>
      </c>
      <c r="U1578" s="1">
        <v>42797</v>
      </c>
      <c r="V1578" s="3">
        <f t="shared" si="218"/>
        <v>42795</v>
      </c>
      <c r="W1578" s="4">
        <f t="shared" si="225"/>
        <v>42797</v>
      </c>
      <c r="X1578" s="1" t="str">
        <f t="shared" si="219"/>
        <v>Friday</v>
      </c>
      <c r="Y1578" s="2">
        <v>0.34091435185185182</v>
      </c>
      <c r="Z1578" s="2">
        <f t="shared" si="220"/>
        <v>0.33333333333333331</v>
      </c>
      <c r="AA1578">
        <f>1</f>
        <v>1</v>
      </c>
      <c r="AB1578" s="1">
        <v>42797</v>
      </c>
      <c r="AC1578" s="3">
        <f t="shared" si="221"/>
        <v>42795</v>
      </c>
      <c r="AD1578" s="4">
        <f t="shared" si="226"/>
        <v>42797</v>
      </c>
      <c r="AE1578" s="1" t="str">
        <f t="shared" si="222"/>
        <v>Friday</v>
      </c>
      <c r="AF1578" s="2">
        <v>0.34775462962962966</v>
      </c>
      <c r="AG1578" s="2">
        <f t="shared" si="223"/>
        <v>0.33333333333333331</v>
      </c>
      <c r="AH1578" t="s">
        <v>27</v>
      </c>
    </row>
    <row r="1579" spans="1:34" x14ac:dyDescent="0.25">
      <c r="A1579">
        <v>1373087</v>
      </c>
      <c r="B1579" t="s">
        <v>20</v>
      </c>
      <c r="C1579" t="s">
        <v>28</v>
      </c>
      <c r="D1579" t="s">
        <v>22</v>
      </c>
      <c r="E1579">
        <v>53211</v>
      </c>
      <c r="F1579" t="s">
        <v>23</v>
      </c>
      <c r="G1579" t="s">
        <v>24</v>
      </c>
      <c r="H1579">
        <v>276</v>
      </c>
      <c r="I1579" t="s">
        <v>63</v>
      </c>
      <c r="J1579">
        <f>VLOOKUP(I1579,Key!$A$1:$C$72,2,FALSE)</f>
        <v>43.078530000000001</v>
      </c>
      <c r="K1579">
        <f>VLOOKUP(I1579,Key!$A$1:$C$72,3,FALSE)</f>
        <v>-87.882620000000003</v>
      </c>
      <c r="L1579" t="s">
        <v>63</v>
      </c>
      <c r="M1579">
        <f>VLOOKUP(L1579,Key!$A$1:$C$72,2,FALSE)</f>
        <v>43.078530000000001</v>
      </c>
      <c r="N1579">
        <f>VLOOKUP(L1579,Key!$A$1:$C$72,3,FALSE)</f>
        <v>-87.882620000000003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f t="shared" si="224"/>
        <v>-1</v>
      </c>
      <c r="U1579" s="1">
        <v>42797</v>
      </c>
      <c r="V1579" s="3">
        <f t="shared" si="218"/>
        <v>42795</v>
      </c>
      <c r="W1579" s="4">
        <f t="shared" si="225"/>
        <v>42797</v>
      </c>
      <c r="X1579" s="1" t="str">
        <f t="shared" si="219"/>
        <v>Friday</v>
      </c>
      <c r="Y1579" s="2">
        <v>0.54468749999999999</v>
      </c>
      <c r="Z1579" s="2">
        <f t="shared" si="220"/>
        <v>0.54166666666666663</v>
      </c>
      <c r="AA1579">
        <f>1</f>
        <v>1</v>
      </c>
      <c r="AB1579" s="1">
        <v>42797</v>
      </c>
      <c r="AC1579" s="3">
        <f t="shared" si="221"/>
        <v>42795</v>
      </c>
      <c r="AD1579" s="4">
        <f t="shared" si="226"/>
        <v>42797</v>
      </c>
      <c r="AE1579" s="1" t="str">
        <f t="shared" si="222"/>
        <v>Friday</v>
      </c>
      <c r="AF1579" s="2">
        <v>0.54475694444444445</v>
      </c>
      <c r="AG1579" s="2">
        <f t="shared" si="223"/>
        <v>0.54166666666666663</v>
      </c>
      <c r="AH1579" t="s">
        <v>35</v>
      </c>
    </row>
    <row r="1580" spans="1:34" x14ac:dyDescent="0.25">
      <c r="A1580">
        <v>1373087</v>
      </c>
      <c r="B1580" t="s">
        <v>20</v>
      </c>
      <c r="C1580" t="s">
        <v>28</v>
      </c>
      <c r="D1580" t="s">
        <v>22</v>
      </c>
      <c r="E1580">
        <v>53211</v>
      </c>
      <c r="F1580" t="s">
        <v>23</v>
      </c>
      <c r="G1580" t="s">
        <v>24</v>
      </c>
      <c r="H1580">
        <v>11110</v>
      </c>
      <c r="I1580" t="s">
        <v>63</v>
      </c>
      <c r="J1580">
        <f>VLOOKUP(I1580,Key!$A$1:$C$72,2,FALSE)</f>
        <v>43.078530000000001</v>
      </c>
      <c r="K1580">
        <f>VLOOKUP(I1580,Key!$A$1:$C$72,3,FALSE)</f>
        <v>-87.882620000000003</v>
      </c>
      <c r="L1580" t="s">
        <v>34</v>
      </c>
      <c r="M1580">
        <f>VLOOKUP(L1580,Key!$A$1:$C$72,2,FALSE)</f>
        <v>43.036900000000003</v>
      </c>
      <c r="N1580">
        <f>VLOOKUP(L1580,Key!$A$1:$C$72,3,FALSE)</f>
        <v>-87.89667</v>
      </c>
      <c r="O1580">
        <v>21</v>
      </c>
      <c r="P1580">
        <v>0</v>
      </c>
      <c r="Q1580">
        <v>3.2</v>
      </c>
      <c r="R1580">
        <v>3</v>
      </c>
      <c r="S1580">
        <v>126</v>
      </c>
      <c r="T1580">
        <f t="shared" si="224"/>
        <v>-1</v>
      </c>
      <c r="U1580" s="1">
        <v>42797</v>
      </c>
      <c r="V1580" s="3">
        <f t="shared" si="218"/>
        <v>42795</v>
      </c>
      <c r="W1580" s="4">
        <f t="shared" si="225"/>
        <v>42797</v>
      </c>
      <c r="X1580" s="1" t="str">
        <f t="shared" si="219"/>
        <v>Friday</v>
      </c>
      <c r="Y1580" s="2">
        <v>0.54484953703703709</v>
      </c>
      <c r="Z1580" s="2">
        <f t="shared" si="220"/>
        <v>0.54166666666666663</v>
      </c>
      <c r="AA1580">
        <f>1</f>
        <v>1</v>
      </c>
      <c r="AB1580" s="1">
        <v>42797</v>
      </c>
      <c r="AC1580" s="3">
        <f t="shared" si="221"/>
        <v>42795</v>
      </c>
      <c r="AD1580" s="4">
        <f t="shared" si="226"/>
        <v>42797</v>
      </c>
      <c r="AE1580" s="1" t="str">
        <f t="shared" si="222"/>
        <v>Friday</v>
      </c>
      <c r="AF1580" s="2">
        <v>0.55927083333333327</v>
      </c>
      <c r="AG1580" s="2">
        <f t="shared" si="223"/>
        <v>0.54166666666666663</v>
      </c>
      <c r="AH1580" t="s">
        <v>27</v>
      </c>
    </row>
    <row r="1581" spans="1:34" x14ac:dyDescent="0.25">
      <c r="A1581">
        <v>1528185</v>
      </c>
      <c r="B1581" t="s">
        <v>20</v>
      </c>
      <c r="C1581" t="s">
        <v>169</v>
      </c>
      <c r="D1581" t="s">
        <v>168</v>
      </c>
      <c r="E1581">
        <v>91702</v>
      </c>
      <c r="F1581" t="s">
        <v>23</v>
      </c>
      <c r="G1581" t="s">
        <v>107</v>
      </c>
      <c r="H1581">
        <v>5506</v>
      </c>
      <c r="I1581" t="s">
        <v>31</v>
      </c>
      <c r="J1581">
        <f>VLOOKUP(I1581,Key!$A$1:$C$72,2,FALSE)</f>
        <v>43.03519</v>
      </c>
      <c r="K1581">
        <f>VLOOKUP(I1581,Key!$A$1:$C$72,3,FALSE)</f>
        <v>-87.907390000000007</v>
      </c>
      <c r="L1581" t="s">
        <v>43</v>
      </c>
      <c r="M1581">
        <f>VLOOKUP(L1581,Key!$A$1:$C$72,2,FALSE)</f>
        <v>43.03886</v>
      </c>
      <c r="N1581">
        <f>VLOOKUP(L1581,Key!$A$1:$C$72,3,FALSE)</f>
        <v>-87.902720000000002</v>
      </c>
      <c r="O1581">
        <v>75</v>
      </c>
      <c r="P1581">
        <v>0</v>
      </c>
      <c r="Q1581">
        <v>11.3</v>
      </c>
      <c r="R1581">
        <v>10.7</v>
      </c>
      <c r="S1581">
        <v>450</v>
      </c>
      <c r="T1581">
        <f t="shared" si="224"/>
        <v>-1</v>
      </c>
      <c r="U1581" s="1">
        <v>42800</v>
      </c>
      <c r="V1581" s="3">
        <f t="shared" si="218"/>
        <v>42795</v>
      </c>
      <c r="W1581" s="4">
        <f t="shared" si="225"/>
        <v>42800</v>
      </c>
      <c r="X1581" s="1" t="str">
        <f t="shared" si="219"/>
        <v>Monday</v>
      </c>
      <c r="Y1581" s="2">
        <v>0.44535879629629632</v>
      </c>
      <c r="Z1581" s="2">
        <f t="shared" si="220"/>
        <v>0.45833333333333331</v>
      </c>
      <c r="AA1581">
        <f>1</f>
        <v>1</v>
      </c>
      <c r="AB1581" s="1">
        <v>42800</v>
      </c>
      <c r="AC1581" s="3">
        <f t="shared" si="221"/>
        <v>42795</v>
      </c>
      <c r="AD1581" s="4">
        <f t="shared" si="226"/>
        <v>42800</v>
      </c>
      <c r="AE1581" s="1" t="str">
        <f t="shared" si="222"/>
        <v>Monday</v>
      </c>
      <c r="AF1581" s="2">
        <v>0.49759259259259259</v>
      </c>
      <c r="AG1581" s="2">
        <f t="shared" si="223"/>
        <v>0.5</v>
      </c>
      <c r="AH1581" t="s">
        <v>27</v>
      </c>
    </row>
    <row r="1582" spans="1:34" x14ac:dyDescent="0.25">
      <c r="A1582">
        <v>1530544</v>
      </c>
      <c r="B1582" t="s">
        <v>20</v>
      </c>
      <c r="C1582" t="s">
        <v>167</v>
      </c>
      <c r="D1582" t="s">
        <v>166</v>
      </c>
      <c r="E1582">
        <v>7424</v>
      </c>
      <c r="F1582" t="s">
        <v>23</v>
      </c>
      <c r="G1582" t="s">
        <v>91</v>
      </c>
      <c r="H1582">
        <v>173</v>
      </c>
      <c r="I1582" t="s">
        <v>40</v>
      </c>
      <c r="J1582">
        <f>VLOOKUP(I1582,Key!$A$1:$C$72,2,FALSE)</f>
        <v>43.031480000000002</v>
      </c>
      <c r="K1582">
        <f>VLOOKUP(I1582,Key!$A$1:$C$72,3,FALSE)</f>
        <v>-87.908169999999998</v>
      </c>
      <c r="L1582" t="s">
        <v>54</v>
      </c>
      <c r="M1582">
        <f>VLOOKUP(L1582,Key!$A$1:$C$72,2,FALSE)</f>
        <v>43.046570000000003</v>
      </c>
      <c r="N1582">
        <f>VLOOKUP(L1582,Key!$A$1:$C$72,3,FALSE)</f>
        <v>-87.908720000000002</v>
      </c>
      <c r="O1582">
        <v>12</v>
      </c>
      <c r="P1582">
        <v>0</v>
      </c>
      <c r="Q1582">
        <v>1.8</v>
      </c>
      <c r="R1582">
        <v>1.7</v>
      </c>
      <c r="S1582">
        <v>72</v>
      </c>
      <c r="T1582">
        <f t="shared" si="224"/>
        <v>-1</v>
      </c>
      <c r="U1582" s="1">
        <v>42825</v>
      </c>
      <c r="V1582" s="3">
        <f t="shared" si="218"/>
        <v>42795</v>
      </c>
      <c r="W1582" s="4">
        <f t="shared" si="225"/>
        <v>42825</v>
      </c>
      <c r="X1582" s="1" t="str">
        <f t="shared" si="219"/>
        <v>Friday</v>
      </c>
      <c r="Y1582" s="2">
        <v>0.69082175925925926</v>
      </c>
      <c r="Z1582" s="2">
        <f t="shared" si="220"/>
        <v>0.70833333333333326</v>
      </c>
      <c r="AA1582">
        <f>1</f>
        <v>1</v>
      </c>
      <c r="AB1582" s="1">
        <v>42825</v>
      </c>
      <c r="AC1582" s="3">
        <f t="shared" si="221"/>
        <v>42795</v>
      </c>
      <c r="AD1582" s="4">
        <f t="shared" si="226"/>
        <v>42825</v>
      </c>
      <c r="AE1582" s="1" t="str">
        <f t="shared" si="222"/>
        <v>Friday</v>
      </c>
      <c r="AF1582" s="2">
        <v>0.69892361111111112</v>
      </c>
      <c r="AG1582" s="2">
        <f t="shared" si="223"/>
        <v>0.70833333333333326</v>
      </c>
      <c r="AH1582" t="s">
        <v>27</v>
      </c>
    </row>
    <row r="1583" spans="1:34" x14ac:dyDescent="0.25">
      <c r="A1583">
        <v>1477939</v>
      </c>
      <c r="B1583" t="s">
        <v>20</v>
      </c>
      <c r="C1583" t="s">
        <v>126</v>
      </c>
      <c r="D1583" t="s">
        <v>22</v>
      </c>
      <c r="E1583">
        <v>53010</v>
      </c>
      <c r="F1583" t="s">
        <v>23</v>
      </c>
      <c r="G1583" t="s">
        <v>24</v>
      </c>
      <c r="H1583">
        <v>5442</v>
      </c>
      <c r="I1583" t="s">
        <v>36</v>
      </c>
      <c r="J1583">
        <f>VLOOKUP(I1583,Key!$A$1:$C$72,2,FALSE)</f>
        <v>43.038580000000003</v>
      </c>
      <c r="K1583">
        <f>VLOOKUP(I1583,Key!$A$1:$C$72,3,FALSE)</f>
        <v>-87.90934</v>
      </c>
      <c r="L1583" t="s">
        <v>36</v>
      </c>
      <c r="M1583">
        <f>VLOOKUP(L1583,Key!$A$1:$C$72,2,FALSE)</f>
        <v>43.038580000000003</v>
      </c>
      <c r="N1583">
        <f>VLOOKUP(L1583,Key!$A$1:$C$72,3,FALSE)</f>
        <v>-87.90934</v>
      </c>
      <c r="O1583">
        <v>1</v>
      </c>
      <c r="P1583">
        <v>0</v>
      </c>
      <c r="Q1583">
        <v>0.2</v>
      </c>
      <c r="R1583">
        <v>0.1</v>
      </c>
      <c r="S1583">
        <v>6</v>
      </c>
      <c r="T1583">
        <f t="shared" si="224"/>
        <v>-1</v>
      </c>
      <c r="U1583" s="1">
        <v>42825</v>
      </c>
      <c r="V1583" s="3">
        <f t="shared" si="218"/>
        <v>42795</v>
      </c>
      <c r="W1583" s="4">
        <f t="shared" si="225"/>
        <v>42825</v>
      </c>
      <c r="X1583" s="1" t="str">
        <f t="shared" si="219"/>
        <v>Friday</v>
      </c>
      <c r="Y1583" s="2">
        <v>0.30269675925925926</v>
      </c>
      <c r="Z1583" s="2">
        <f t="shared" si="220"/>
        <v>0.29166666666666663</v>
      </c>
      <c r="AA1583">
        <f>1</f>
        <v>1</v>
      </c>
      <c r="AB1583" s="1">
        <v>42825</v>
      </c>
      <c r="AC1583" s="3">
        <f t="shared" si="221"/>
        <v>42795</v>
      </c>
      <c r="AD1583" s="4">
        <f t="shared" si="226"/>
        <v>42825</v>
      </c>
      <c r="AE1583" s="1" t="str">
        <f t="shared" si="222"/>
        <v>Friday</v>
      </c>
      <c r="AF1583" s="2">
        <v>0.30297453703703703</v>
      </c>
      <c r="AG1583" s="2">
        <f t="shared" si="223"/>
        <v>0.29166666666666663</v>
      </c>
      <c r="AH1583" t="s">
        <v>35</v>
      </c>
    </row>
    <row r="1584" spans="1:34" x14ac:dyDescent="0.25">
      <c r="A1584">
        <v>1449580</v>
      </c>
      <c r="B1584" t="s">
        <v>20</v>
      </c>
      <c r="C1584" t="s">
        <v>139</v>
      </c>
      <c r="D1584" t="s">
        <v>140</v>
      </c>
      <c r="E1584">
        <v>55746</v>
      </c>
      <c r="F1584" t="s">
        <v>23</v>
      </c>
      <c r="G1584" t="s">
        <v>24</v>
      </c>
      <c r="H1584">
        <v>242</v>
      </c>
      <c r="I1584" t="s">
        <v>60</v>
      </c>
      <c r="J1584">
        <f>VLOOKUP(I1584,Key!$A$1:$C$72,2,FALSE)</f>
        <v>43.066893999999998</v>
      </c>
      <c r="K1584">
        <f>VLOOKUP(I1584,Key!$A$1:$C$72,3,FALSE)</f>
        <v>-87.877936000000005</v>
      </c>
      <c r="L1584" t="s">
        <v>67</v>
      </c>
      <c r="M1584">
        <f>VLOOKUP(L1584,Key!$A$1:$C$72,2,FALSE)</f>
        <v>43.074890000000003</v>
      </c>
      <c r="N1584">
        <f>VLOOKUP(L1584,Key!$A$1:$C$72,3,FALSE)</f>
        <v>-87.882810000000006</v>
      </c>
      <c r="O1584">
        <v>5</v>
      </c>
      <c r="P1584">
        <v>0</v>
      </c>
      <c r="Q1584">
        <v>0.8</v>
      </c>
      <c r="R1584">
        <v>0.7</v>
      </c>
      <c r="S1584">
        <v>30</v>
      </c>
      <c r="T1584">
        <f t="shared" si="224"/>
        <v>-1</v>
      </c>
      <c r="U1584" s="1">
        <v>42825</v>
      </c>
      <c r="V1584" s="3">
        <f t="shared" si="218"/>
        <v>42795</v>
      </c>
      <c r="W1584" s="4">
        <f t="shared" si="225"/>
        <v>42825</v>
      </c>
      <c r="X1584" s="1" t="str">
        <f t="shared" si="219"/>
        <v>Friday</v>
      </c>
      <c r="Y1584" s="2">
        <v>0.45728009259259261</v>
      </c>
      <c r="Z1584" s="2">
        <f t="shared" si="220"/>
        <v>0.45833333333333331</v>
      </c>
      <c r="AA1584">
        <f>1</f>
        <v>1</v>
      </c>
      <c r="AB1584" s="1">
        <v>42825</v>
      </c>
      <c r="AC1584" s="3">
        <f t="shared" si="221"/>
        <v>42795</v>
      </c>
      <c r="AD1584" s="4">
        <f t="shared" si="226"/>
        <v>42825</v>
      </c>
      <c r="AE1584" s="1" t="str">
        <f t="shared" si="222"/>
        <v>Friday</v>
      </c>
      <c r="AF1584" s="2">
        <v>0.46050925925925923</v>
      </c>
      <c r="AG1584" s="2">
        <f t="shared" si="223"/>
        <v>0.45833333333333331</v>
      </c>
      <c r="AH1584" t="s">
        <v>27</v>
      </c>
    </row>
    <row r="1585" spans="1:34" x14ac:dyDescent="0.25">
      <c r="A1585">
        <v>1251113</v>
      </c>
      <c r="B1585" t="s">
        <v>20</v>
      </c>
      <c r="C1585" t="s">
        <v>114</v>
      </c>
      <c r="D1585" t="s">
        <v>22</v>
      </c>
      <c r="E1585">
        <v>54956</v>
      </c>
      <c r="F1585" t="s">
        <v>23</v>
      </c>
      <c r="G1585" t="s">
        <v>96</v>
      </c>
      <c r="H1585">
        <v>216</v>
      </c>
      <c r="I1585" t="s">
        <v>67</v>
      </c>
      <c r="J1585">
        <f>VLOOKUP(I1585,Key!$A$1:$C$72,2,FALSE)</f>
        <v>43.074890000000003</v>
      </c>
      <c r="K1585">
        <f>VLOOKUP(I1585,Key!$A$1:$C$72,3,FALSE)</f>
        <v>-87.882810000000006</v>
      </c>
      <c r="L1585" t="s">
        <v>67</v>
      </c>
      <c r="M1585">
        <f>VLOOKUP(L1585,Key!$A$1:$C$72,2,FALSE)</f>
        <v>43.074890000000003</v>
      </c>
      <c r="N1585">
        <f>VLOOKUP(L1585,Key!$A$1:$C$72,3,FALSE)</f>
        <v>-87.882810000000006</v>
      </c>
      <c r="O1585">
        <v>21</v>
      </c>
      <c r="P1585">
        <v>0</v>
      </c>
      <c r="Q1585">
        <v>3.2</v>
      </c>
      <c r="R1585">
        <v>3</v>
      </c>
      <c r="S1585">
        <v>126</v>
      </c>
      <c r="T1585">
        <f t="shared" si="224"/>
        <v>-1</v>
      </c>
      <c r="U1585" s="1">
        <v>42825</v>
      </c>
      <c r="V1585" s="3">
        <f t="shared" si="218"/>
        <v>42795</v>
      </c>
      <c r="W1585" s="4">
        <f t="shared" si="225"/>
        <v>42825</v>
      </c>
      <c r="X1585" s="1" t="str">
        <f t="shared" si="219"/>
        <v>Friday</v>
      </c>
      <c r="Y1585" s="2">
        <v>0.46937500000000004</v>
      </c>
      <c r="Z1585" s="2">
        <f t="shared" si="220"/>
        <v>0.45833333333333331</v>
      </c>
      <c r="AA1585">
        <f>1</f>
        <v>1</v>
      </c>
      <c r="AB1585" s="1">
        <v>42825</v>
      </c>
      <c r="AC1585" s="3">
        <f t="shared" si="221"/>
        <v>42795</v>
      </c>
      <c r="AD1585" s="4">
        <f t="shared" si="226"/>
        <v>42825</v>
      </c>
      <c r="AE1585" s="1" t="str">
        <f t="shared" si="222"/>
        <v>Friday</v>
      </c>
      <c r="AF1585" s="2">
        <v>0.48396990740740736</v>
      </c>
      <c r="AG1585" s="2">
        <f t="shared" si="223"/>
        <v>0.5</v>
      </c>
      <c r="AH1585" t="s">
        <v>35</v>
      </c>
    </row>
    <row r="1586" spans="1:34" x14ac:dyDescent="0.25">
      <c r="A1586">
        <v>1475046</v>
      </c>
      <c r="B1586" t="s">
        <v>20</v>
      </c>
      <c r="C1586" t="s">
        <v>28</v>
      </c>
      <c r="D1586" t="s">
        <v>22</v>
      </c>
      <c r="E1586">
        <v>53211</v>
      </c>
      <c r="F1586" t="s">
        <v>23</v>
      </c>
      <c r="G1586" t="s">
        <v>24</v>
      </c>
      <c r="H1586">
        <v>5563</v>
      </c>
      <c r="I1586" t="s">
        <v>77</v>
      </c>
      <c r="J1586">
        <f>VLOOKUP(I1586,Key!$A$1:$C$72,2,FALSE)</f>
        <v>43.074655999999997</v>
      </c>
      <c r="K1586">
        <f>VLOOKUP(I1586,Key!$A$1:$C$72,3,FALSE)</f>
        <v>-87.889011999999994</v>
      </c>
      <c r="L1586" t="s">
        <v>61</v>
      </c>
      <c r="M1586">
        <f>VLOOKUP(L1586,Key!$A$1:$C$72,2,FALSE)</f>
        <v>43.058619999999998</v>
      </c>
      <c r="N1586">
        <f>VLOOKUP(L1586,Key!$A$1:$C$72,3,FALSE)</f>
        <v>-87.885319999999993</v>
      </c>
      <c r="O1586">
        <v>12</v>
      </c>
      <c r="P1586">
        <v>0</v>
      </c>
      <c r="Q1586">
        <v>1.8</v>
      </c>
      <c r="R1586">
        <v>1.7</v>
      </c>
      <c r="S1586">
        <v>72</v>
      </c>
      <c r="T1586">
        <f t="shared" si="224"/>
        <v>-1</v>
      </c>
      <c r="U1586" s="1">
        <v>42795</v>
      </c>
      <c r="V1586" s="3">
        <f t="shared" si="218"/>
        <v>42795</v>
      </c>
      <c r="W1586" s="4">
        <f t="shared" si="225"/>
        <v>42795</v>
      </c>
      <c r="X1586" s="1" t="str">
        <f t="shared" si="219"/>
        <v>Wednesday</v>
      </c>
      <c r="Y1586" s="2">
        <v>0.37883101851851847</v>
      </c>
      <c r="Z1586" s="2">
        <f t="shared" si="220"/>
        <v>0.375</v>
      </c>
      <c r="AA1586">
        <f>1</f>
        <v>1</v>
      </c>
      <c r="AB1586" s="1">
        <v>42795</v>
      </c>
      <c r="AC1586" s="3">
        <f t="shared" si="221"/>
        <v>42795</v>
      </c>
      <c r="AD1586" s="4">
        <f t="shared" si="226"/>
        <v>42795</v>
      </c>
      <c r="AE1586" s="1" t="str">
        <f t="shared" si="222"/>
        <v>Wednesday</v>
      </c>
      <c r="AF1586" s="2">
        <v>0.38710648148148147</v>
      </c>
      <c r="AG1586" s="2">
        <f t="shared" si="223"/>
        <v>0.375</v>
      </c>
      <c r="AH1586" t="s">
        <v>27</v>
      </c>
    </row>
    <row r="1587" spans="1:34" x14ac:dyDescent="0.25">
      <c r="A1587">
        <v>1425087</v>
      </c>
      <c r="B1587" t="s">
        <v>20</v>
      </c>
      <c r="C1587" t="s">
        <v>95</v>
      </c>
      <c r="D1587" t="s">
        <v>22</v>
      </c>
      <c r="E1587">
        <v>53212</v>
      </c>
      <c r="F1587" t="s">
        <v>23</v>
      </c>
      <c r="G1587" t="s">
        <v>24</v>
      </c>
      <c r="H1587">
        <v>5435</v>
      </c>
      <c r="I1587" t="s">
        <v>81</v>
      </c>
      <c r="J1587">
        <f>VLOOKUP(I1587,Key!$A$1:$C$72,2,FALSE)</f>
        <v>43.06033</v>
      </c>
      <c r="K1587">
        <f>VLOOKUP(I1587,Key!$A$1:$C$72,3,FALSE)</f>
        <v>-87.89546</v>
      </c>
      <c r="L1587" t="s">
        <v>39</v>
      </c>
      <c r="M1587">
        <f>VLOOKUP(L1587,Key!$A$1:$C$72,2,FALSE)</f>
        <v>43.03913</v>
      </c>
      <c r="N1587">
        <f>VLOOKUP(L1587,Key!$A$1:$C$72,3,FALSE)</f>
        <v>-87.916150000000002</v>
      </c>
      <c r="O1587">
        <v>12</v>
      </c>
      <c r="P1587">
        <v>0</v>
      </c>
      <c r="Q1587">
        <v>1.8</v>
      </c>
      <c r="R1587">
        <v>1.7</v>
      </c>
      <c r="S1587">
        <v>72</v>
      </c>
      <c r="T1587">
        <f t="shared" si="224"/>
        <v>-1</v>
      </c>
      <c r="U1587" s="1">
        <v>42795</v>
      </c>
      <c r="V1587" s="3">
        <f t="shared" si="218"/>
        <v>42795</v>
      </c>
      <c r="W1587" s="4">
        <f t="shared" si="225"/>
        <v>42795</v>
      </c>
      <c r="X1587" s="1" t="str">
        <f t="shared" si="219"/>
        <v>Wednesday</v>
      </c>
      <c r="Y1587" s="2">
        <v>0.60278935185185178</v>
      </c>
      <c r="Z1587" s="2">
        <f t="shared" si="220"/>
        <v>0.58333333333333326</v>
      </c>
      <c r="AA1587">
        <f>1</f>
        <v>1</v>
      </c>
      <c r="AB1587" s="1">
        <v>42795</v>
      </c>
      <c r="AC1587" s="3">
        <f t="shared" si="221"/>
        <v>42795</v>
      </c>
      <c r="AD1587" s="4">
        <f t="shared" si="226"/>
        <v>42795</v>
      </c>
      <c r="AE1587" s="1" t="str">
        <f t="shared" si="222"/>
        <v>Wednesday</v>
      </c>
      <c r="AF1587" s="2">
        <v>0.61171296296296296</v>
      </c>
      <c r="AG1587" s="2">
        <f t="shared" si="223"/>
        <v>0.625</v>
      </c>
      <c r="AH1587" t="s">
        <v>27</v>
      </c>
    </row>
    <row r="1588" spans="1:34" x14ac:dyDescent="0.25">
      <c r="A1588">
        <v>1328721</v>
      </c>
      <c r="B1588" t="s">
        <v>20</v>
      </c>
      <c r="C1588" t="s">
        <v>28</v>
      </c>
      <c r="D1588" t="s">
        <v>22</v>
      </c>
      <c r="E1588">
        <v>53207</v>
      </c>
      <c r="F1588" t="s">
        <v>23</v>
      </c>
      <c r="G1588" t="s">
        <v>24</v>
      </c>
      <c r="H1588">
        <v>997</v>
      </c>
      <c r="I1588" t="s">
        <v>36</v>
      </c>
      <c r="J1588">
        <f>VLOOKUP(I1588,Key!$A$1:$C$72,2,FALSE)</f>
        <v>43.038580000000003</v>
      </c>
      <c r="K1588">
        <f>VLOOKUP(I1588,Key!$A$1:$C$72,3,FALSE)</f>
        <v>-87.90934</v>
      </c>
      <c r="L1588" t="s">
        <v>38</v>
      </c>
      <c r="M1588">
        <f>VLOOKUP(L1588,Key!$A$1:$C$72,2,FALSE)</f>
        <v>43.004728999999998</v>
      </c>
      <c r="N1588">
        <f>VLOOKUP(L1588,Key!$A$1:$C$72,3,FALSE)</f>
        <v>-87.905463999999995</v>
      </c>
      <c r="O1588">
        <v>17</v>
      </c>
      <c r="P1588">
        <v>0</v>
      </c>
      <c r="Q1588">
        <v>2.6</v>
      </c>
      <c r="R1588">
        <v>2.4</v>
      </c>
      <c r="S1588">
        <v>102</v>
      </c>
      <c r="T1588">
        <f t="shared" si="224"/>
        <v>-1</v>
      </c>
      <c r="U1588" s="1">
        <v>42795</v>
      </c>
      <c r="V1588" s="3">
        <f t="shared" si="218"/>
        <v>42795</v>
      </c>
      <c r="W1588" s="4">
        <f t="shared" si="225"/>
        <v>42795</v>
      </c>
      <c r="X1588" s="1" t="str">
        <f t="shared" si="219"/>
        <v>Wednesday</v>
      </c>
      <c r="Y1588" s="2">
        <v>0.87877314814814822</v>
      </c>
      <c r="Z1588" s="2">
        <f t="shared" si="220"/>
        <v>0.875</v>
      </c>
      <c r="AA1588">
        <f>1</f>
        <v>1</v>
      </c>
      <c r="AB1588" s="1">
        <v>42795</v>
      </c>
      <c r="AC1588" s="3">
        <f t="shared" si="221"/>
        <v>42795</v>
      </c>
      <c r="AD1588" s="4">
        <f t="shared" si="226"/>
        <v>42795</v>
      </c>
      <c r="AE1588" s="1" t="str">
        <f t="shared" si="222"/>
        <v>Wednesday</v>
      </c>
      <c r="AF1588" s="2">
        <v>0.89053240740740736</v>
      </c>
      <c r="AG1588" s="2">
        <f t="shared" si="223"/>
        <v>0.875</v>
      </c>
      <c r="AH1588" t="s">
        <v>27</v>
      </c>
    </row>
    <row r="1589" spans="1:34" x14ac:dyDescent="0.25">
      <c r="A1589">
        <v>1357250</v>
      </c>
      <c r="B1589" t="s">
        <v>20</v>
      </c>
      <c r="C1589" t="s">
        <v>28</v>
      </c>
      <c r="D1589" t="s">
        <v>22</v>
      </c>
      <c r="E1589">
        <v>53202</v>
      </c>
      <c r="F1589" t="s">
        <v>23</v>
      </c>
      <c r="G1589" t="s">
        <v>24</v>
      </c>
      <c r="H1589">
        <v>16</v>
      </c>
      <c r="I1589" t="s">
        <v>43</v>
      </c>
      <c r="J1589">
        <f>VLOOKUP(I1589,Key!$A$1:$C$72,2,FALSE)</f>
        <v>43.03886</v>
      </c>
      <c r="K1589">
        <f>VLOOKUP(I1589,Key!$A$1:$C$72,3,FALSE)</f>
        <v>-87.902720000000002</v>
      </c>
      <c r="L1589" t="s">
        <v>69</v>
      </c>
      <c r="M1589">
        <f>VLOOKUP(L1589,Key!$A$1:$C$72,2,FALSE)</f>
        <v>43.048200000000001</v>
      </c>
      <c r="N1589">
        <f>VLOOKUP(L1589,Key!$A$1:$C$72,3,FALSE)</f>
        <v>-87.900859999999994</v>
      </c>
      <c r="O1589">
        <v>4</v>
      </c>
      <c r="P1589">
        <v>0</v>
      </c>
      <c r="Q1589">
        <v>0.6</v>
      </c>
      <c r="R1589">
        <v>0.6</v>
      </c>
      <c r="S1589">
        <v>24</v>
      </c>
      <c r="T1589">
        <f t="shared" si="224"/>
        <v>-1</v>
      </c>
      <c r="U1589" s="1">
        <v>42795</v>
      </c>
      <c r="V1589" s="3">
        <f t="shared" si="218"/>
        <v>42795</v>
      </c>
      <c r="W1589" s="4">
        <f t="shared" si="225"/>
        <v>42795</v>
      </c>
      <c r="X1589" s="1" t="str">
        <f t="shared" si="219"/>
        <v>Wednesday</v>
      </c>
      <c r="Y1589" s="2">
        <v>0.88479166666666664</v>
      </c>
      <c r="Z1589" s="2">
        <f t="shared" si="220"/>
        <v>0.875</v>
      </c>
      <c r="AA1589">
        <f>1</f>
        <v>1</v>
      </c>
      <c r="AB1589" s="1">
        <v>42795</v>
      </c>
      <c r="AC1589" s="3">
        <f t="shared" si="221"/>
        <v>42795</v>
      </c>
      <c r="AD1589" s="4">
        <f t="shared" si="226"/>
        <v>42795</v>
      </c>
      <c r="AE1589" s="1" t="str">
        <f t="shared" si="222"/>
        <v>Wednesday</v>
      </c>
      <c r="AF1589" s="2">
        <v>0.88800925925925922</v>
      </c>
      <c r="AG1589" s="2">
        <f t="shared" si="223"/>
        <v>0.875</v>
      </c>
      <c r="AH1589" t="s">
        <v>27</v>
      </c>
    </row>
    <row r="1590" spans="1:34" x14ac:dyDescent="0.25">
      <c r="A1590">
        <v>1518070</v>
      </c>
      <c r="B1590" t="s">
        <v>20</v>
      </c>
      <c r="C1590" t="s">
        <v>28</v>
      </c>
      <c r="D1590" t="s">
        <v>22</v>
      </c>
      <c r="E1590">
        <v>53211</v>
      </c>
      <c r="F1590" t="s">
        <v>23</v>
      </c>
      <c r="G1590" t="s">
        <v>91</v>
      </c>
      <c r="H1590">
        <v>11082</v>
      </c>
      <c r="I1590" t="s">
        <v>92</v>
      </c>
      <c r="J1590">
        <f>VLOOKUP(I1590,Key!$A$1:$C$72,2,FALSE)</f>
        <v>43.069021999999997</v>
      </c>
      <c r="K1590">
        <f>VLOOKUP(I1590,Key!$A$1:$C$72,3,FALSE)</f>
        <v>-87.887940999999998</v>
      </c>
      <c r="L1590" t="s">
        <v>50</v>
      </c>
      <c r="M1590">
        <f>VLOOKUP(L1590,Key!$A$1:$C$72,2,FALSE)</f>
        <v>43.052549999999997</v>
      </c>
      <c r="N1590">
        <f>VLOOKUP(L1590,Key!$A$1:$C$72,3,FALSE)</f>
        <v>-87.909329999999997</v>
      </c>
      <c r="O1590">
        <v>11</v>
      </c>
      <c r="P1590">
        <v>0</v>
      </c>
      <c r="Q1590">
        <v>1.7</v>
      </c>
      <c r="R1590">
        <v>1.6</v>
      </c>
      <c r="S1590">
        <v>66</v>
      </c>
      <c r="T1590">
        <f t="shared" si="224"/>
        <v>-1</v>
      </c>
      <c r="U1590" s="1">
        <v>42796</v>
      </c>
      <c r="V1590" s="3">
        <f t="shared" si="218"/>
        <v>42795</v>
      </c>
      <c r="W1590" s="4">
        <f t="shared" si="225"/>
        <v>42796</v>
      </c>
      <c r="X1590" s="1" t="str">
        <f t="shared" si="219"/>
        <v>Thursday</v>
      </c>
      <c r="Y1590" s="2">
        <v>0.34969907407407402</v>
      </c>
      <c r="Z1590" s="2">
        <f t="shared" si="220"/>
        <v>0.33333333333333331</v>
      </c>
      <c r="AA1590">
        <f>1</f>
        <v>1</v>
      </c>
      <c r="AB1590" s="1">
        <v>42796</v>
      </c>
      <c r="AC1590" s="3">
        <f t="shared" si="221"/>
        <v>42795</v>
      </c>
      <c r="AD1590" s="4">
        <f t="shared" si="226"/>
        <v>42796</v>
      </c>
      <c r="AE1590" s="1" t="str">
        <f t="shared" si="222"/>
        <v>Thursday</v>
      </c>
      <c r="AF1590" s="2">
        <v>0.35756944444444444</v>
      </c>
      <c r="AG1590" s="2">
        <f t="shared" si="223"/>
        <v>0.375</v>
      </c>
      <c r="AH1590" t="s">
        <v>27</v>
      </c>
    </row>
    <row r="1591" spans="1:34" x14ac:dyDescent="0.25">
      <c r="A1591">
        <v>991253</v>
      </c>
      <c r="B1591" t="s">
        <v>20</v>
      </c>
      <c r="C1591" t="s">
        <v>145</v>
      </c>
      <c r="D1591" t="s">
        <v>22</v>
      </c>
      <c r="E1591">
        <v>53130</v>
      </c>
      <c r="F1591" t="s">
        <v>23</v>
      </c>
      <c r="G1591" t="s">
        <v>24</v>
      </c>
      <c r="H1591">
        <v>5552</v>
      </c>
      <c r="I1591" t="s">
        <v>67</v>
      </c>
      <c r="J1591">
        <f>VLOOKUP(I1591,Key!$A$1:$C$72,2,FALSE)</f>
        <v>43.074890000000003</v>
      </c>
      <c r="K1591">
        <f>VLOOKUP(I1591,Key!$A$1:$C$72,3,FALSE)</f>
        <v>-87.882810000000006</v>
      </c>
      <c r="L1591" t="s">
        <v>61</v>
      </c>
      <c r="M1591">
        <f>VLOOKUP(L1591,Key!$A$1:$C$72,2,FALSE)</f>
        <v>43.058619999999998</v>
      </c>
      <c r="N1591">
        <f>VLOOKUP(L1591,Key!$A$1:$C$72,3,FALSE)</f>
        <v>-87.885319999999993</v>
      </c>
      <c r="O1591">
        <v>11</v>
      </c>
      <c r="P1591">
        <v>0</v>
      </c>
      <c r="Q1591">
        <v>1.7</v>
      </c>
      <c r="R1591">
        <v>1.6</v>
      </c>
      <c r="S1591">
        <v>66</v>
      </c>
      <c r="T1591">
        <f t="shared" si="224"/>
        <v>-1</v>
      </c>
      <c r="U1591" s="1">
        <v>42796</v>
      </c>
      <c r="V1591" s="3">
        <f t="shared" si="218"/>
        <v>42795</v>
      </c>
      <c r="W1591" s="4">
        <f t="shared" si="225"/>
        <v>42796</v>
      </c>
      <c r="X1591" s="1" t="str">
        <f t="shared" si="219"/>
        <v>Thursday</v>
      </c>
      <c r="Y1591" s="2">
        <v>0.50321759259259258</v>
      </c>
      <c r="Z1591" s="2">
        <f t="shared" si="220"/>
        <v>0.5</v>
      </c>
      <c r="AA1591">
        <f>1</f>
        <v>1</v>
      </c>
      <c r="AB1591" s="1">
        <v>42796</v>
      </c>
      <c r="AC1591" s="3">
        <f t="shared" si="221"/>
        <v>42795</v>
      </c>
      <c r="AD1591" s="4">
        <f t="shared" si="226"/>
        <v>42796</v>
      </c>
      <c r="AE1591" s="1" t="str">
        <f t="shared" si="222"/>
        <v>Thursday</v>
      </c>
      <c r="AF1591" s="2">
        <v>0.51055555555555554</v>
      </c>
      <c r="AG1591" s="2">
        <f t="shared" si="223"/>
        <v>0.5</v>
      </c>
      <c r="AH1591" t="s">
        <v>27</v>
      </c>
    </row>
    <row r="1592" spans="1:34" x14ac:dyDescent="0.25">
      <c r="A1592">
        <v>1251858</v>
      </c>
      <c r="B1592" t="s">
        <v>20</v>
      </c>
      <c r="C1592" t="s">
        <v>131</v>
      </c>
      <c r="D1592" t="s">
        <v>22</v>
      </c>
      <c r="E1592">
        <v>53531</v>
      </c>
      <c r="F1592" t="s">
        <v>23</v>
      </c>
      <c r="G1592" t="s">
        <v>96</v>
      </c>
      <c r="H1592">
        <v>5430</v>
      </c>
      <c r="I1592" t="s">
        <v>61</v>
      </c>
      <c r="J1592">
        <f>VLOOKUP(I1592,Key!$A$1:$C$72,2,FALSE)</f>
        <v>43.058619999999998</v>
      </c>
      <c r="K1592">
        <f>VLOOKUP(I1592,Key!$A$1:$C$72,3,FALSE)</f>
        <v>-87.885319999999993</v>
      </c>
      <c r="L1592" t="s">
        <v>81</v>
      </c>
      <c r="M1592">
        <f>VLOOKUP(L1592,Key!$A$1:$C$72,2,FALSE)</f>
        <v>43.06033</v>
      </c>
      <c r="N1592">
        <f>VLOOKUP(L1592,Key!$A$1:$C$72,3,FALSE)</f>
        <v>-87.89546</v>
      </c>
      <c r="O1592">
        <v>5</v>
      </c>
      <c r="P1592">
        <v>0</v>
      </c>
      <c r="Q1592">
        <v>0.8</v>
      </c>
      <c r="R1592">
        <v>0.7</v>
      </c>
      <c r="S1592">
        <v>30</v>
      </c>
      <c r="T1592">
        <f t="shared" si="224"/>
        <v>-1</v>
      </c>
      <c r="U1592" s="1">
        <v>42796</v>
      </c>
      <c r="V1592" s="3">
        <f t="shared" si="218"/>
        <v>42795</v>
      </c>
      <c r="W1592" s="4">
        <f t="shared" si="225"/>
        <v>42796</v>
      </c>
      <c r="X1592" s="1" t="str">
        <f t="shared" si="219"/>
        <v>Thursday</v>
      </c>
      <c r="Y1592" s="2">
        <v>0.63968749999999996</v>
      </c>
      <c r="Z1592" s="2">
        <f t="shared" si="220"/>
        <v>0.625</v>
      </c>
      <c r="AA1592">
        <f>1</f>
        <v>1</v>
      </c>
      <c r="AB1592" s="1">
        <v>42796</v>
      </c>
      <c r="AC1592" s="3">
        <f t="shared" si="221"/>
        <v>42795</v>
      </c>
      <c r="AD1592" s="4">
        <f t="shared" si="226"/>
        <v>42796</v>
      </c>
      <c r="AE1592" s="1" t="str">
        <f t="shared" si="222"/>
        <v>Thursday</v>
      </c>
      <c r="AF1592" s="2">
        <v>0.64368055555555559</v>
      </c>
      <c r="AG1592" s="2">
        <f t="shared" si="223"/>
        <v>0.625</v>
      </c>
      <c r="AH1592" t="s">
        <v>27</v>
      </c>
    </row>
    <row r="1593" spans="1:34" x14ac:dyDescent="0.25">
      <c r="A1593">
        <v>1251108</v>
      </c>
      <c r="B1593" t="s">
        <v>20</v>
      </c>
      <c r="C1593" t="s">
        <v>108</v>
      </c>
      <c r="D1593" t="s">
        <v>22</v>
      </c>
      <c r="E1593">
        <v>54913</v>
      </c>
      <c r="F1593" t="s">
        <v>23</v>
      </c>
      <c r="G1593" t="s">
        <v>96</v>
      </c>
      <c r="H1593">
        <v>362</v>
      </c>
      <c r="I1593" t="s">
        <v>81</v>
      </c>
      <c r="J1593">
        <f>VLOOKUP(I1593,Key!$A$1:$C$72,2,FALSE)</f>
        <v>43.06033</v>
      </c>
      <c r="K1593">
        <f>VLOOKUP(I1593,Key!$A$1:$C$72,3,FALSE)</f>
        <v>-87.89546</v>
      </c>
      <c r="L1593" t="s">
        <v>78</v>
      </c>
      <c r="M1593">
        <f>VLOOKUP(L1593,Key!$A$1:$C$72,2,FALSE)</f>
        <v>43.060250000000003</v>
      </c>
      <c r="N1593">
        <f>VLOOKUP(L1593,Key!$A$1:$C$72,3,FALSE)</f>
        <v>-87.892169999999993</v>
      </c>
      <c r="O1593">
        <v>2</v>
      </c>
      <c r="P1593">
        <v>0</v>
      </c>
      <c r="Q1593">
        <v>0.3</v>
      </c>
      <c r="R1593">
        <v>0.3</v>
      </c>
      <c r="S1593">
        <v>12</v>
      </c>
      <c r="T1593">
        <f t="shared" si="224"/>
        <v>-1</v>
      </c>
      <c r="U1593" s="1">
        <v>42796</v>
      </c>
      <c r="V1593" s="3">
        <f t="shared" si="218"/>
        <v>42795</v>
      </c>
      <c r="W1593" s="4">
        <f t="shared" si="225"/>
        <v>42796</v>
      </c>
      <c r="X1593" s="1" t="str">
        <f t="shared" si="219"/>
        <v>Thursday</v>
      </c>
      <c r="Y1593" s="2">
        <v>0.84576388888888887</v>
      </c>
      <c r="Z1593" s="2">
        <f t="shared" si="220"/>
        <v>0.83333333333333326</v>
      </c>
      <c r="AA1593">
        <f>1</f>
        <v>1</v>
      </c>
      <c r="AB1593" s="1">
        <v>42796</v>
      </c>
      <c r="AC1593" s="3">
        <f t="shared" si="221"/>
        <v>42795</v>
      </c>
      <c r="AD1593" s="4">
        <f t="shared" si="226"/>
        <v>42796</v>
      </c>
      <c r="AE1593" s="1" t="str">
        <f t="shared" si="222"/>
        <v>Thursday</v>
      </c>
      <c r="AF1593" s="2">
        <v>0.84657407407407403</v>
      </c>
      <c r="AG1593" s="2">
        <f t="shared" si="223"/>
        <v>0.83333333333333326</v>
      </c>
      <c r="AH1593" t="s">
        <v>27</v>
      </c>
    </row>
    <row r="1594" spans="1:34" x14ac:dyDescent="0.25">
      <c r="A1594">
        <v>550946</v>
      </c>
      <c r="B1594" t="s">
        <v>20</v>
      </c>
      <c r="C1594" t="s">
        <v>28</v>
      </c>
      <c r="D1594" t="s">
        <v>22</v>
      </c>
      <c r="E1594">
        <v>53202</v>
      </c>
      <c r="F1594" t="s">
        <v>23</v>
      </c>
      <c r="G1594" t="s">
        <v>24</v>
      </c>
      <c r="H1594">
        <v>5588</v>
      </c>
      <c r="I1594" t="s">
        <v>31</v>
      </c>
      <c r="J1594">
        <f>VLOOKUP(I1594,Key!$A$1:$C$72,2,FALSE)</f>
        <v>43.03519</v>
      </c>
      <c r="K1594">
        <f>VLOOKUP(I1594,Key!$A$1:$C$72,3,FALSE)</f>
        <v>-87.907390000000007</v>
      </c>
      <c r="L1594" t="s">
        <v>33</v>
      </c>
      <c r="M1594">
        <f>VLOOKUP(L1594,Key!$A$1:$C$72,2,FALSE)</f>
        <v>43.034619999999997</v>
      </c>
      <c r="N1594">
        <f>VLOOKUP(L1594,Key!$A$1:$C$72,3,FALSE)</f>
        <v>-87.917500000000004</v>
      </c>
      <c r="O1594">
        <v>11</v>
      </c>
      <c r="P1594">
        <v>0</v>
      </c>
      <c r="Q1594">
        <v>1.7</v>
      </c>
      <c r="R1594">
        <v>1.6</v>
      </c>
      <c r="S1594">
        <v>66</v>
      </c>
      <c r="T1594">
        <f t="shared" si="224"/>
        <v>-1</v>
      </c>
      <c r="U1594" s="1">
        <v>42797</v>
      </c>
      <c r="V1594" s="3">
        <f t="shared" si="218"/>
        <v>42795</v>
      </c>
      <c r="W1594" s="4">
        <f t="shared" si="225"/>
        <v>42797</v>
      </c>
      <c r="X1594" s="1" t="str">
        <f t="shared" si="219"/>
        <v>Friday</v>
      </c>
      <c r="Y1594" s="2">
        <v>0.3624768518518518</v>
      </c>
      <c r="Z1594" s="2">
        <f t="shared" si="220"/>
        <v>0.375</v>
      </c>
      <c r="AA1594">
        <f>1</f>
        <v>1</v>
      </c>
      <c r="AB1594" s="1">
        <v>42797</v>
      </c>
      <c r="AC1594" s="3">
        <f t="shared" si="221"/>
        <v>42795</v>
      </c>
      <c r="AD1594" s="4">
        <f t="shared" si="226"/>
        <v>42797</v>
      </c>
      <c r="AE1594" s="1" t="str">
        <f t="shared" si="222"/>
        <v>Friday</v>
      </c>
      <c r="AF1594" s="2">
        <v>0.37009259259259258</v>
      </c>
      <c r="AG1594" s="2">
        <f t="shared" si="223"/>
        <v>0.375</v>
      </c>
      <c r="AH1594" t="s">
        <v>27</v>
      </c>
    </row>
    <row r="1595" spans="1:34" x14ac:dyDescent="0.25">
      <c r="A1595">
        <v>1257756</v>
      </c>
      <c r="B1595" t="s">
        <v>20</v>
      </c>
      <c r="C1595" t="s">
        <v>28</v>
      </c>
      <c r="D1595" t="s">
        <v>22</v>
      </c>
      <c r="E1595">
        <v>53204</v>
      </c>
      <c r="F1595" t="s">
        <v>23</v>
      </c>
      <c r="G1595" t="s">
        <v>24</v>
      </c>
      <c r="H1595">
        <v>11086</v>
      </c>
      <c r="I1595" t="s">
        <v>33</v>
      </c>
      <c r="J1595">
        <f>VLOOKUP(I1595,Key!$A$1:$C$72,2,FALSE)</f>
        <v>43.034619999999997</v>
      </c>
      <c r="K1595">
        <f>VLOOKUP(I1595,Key!$A$1:$C$72,3,FALSE)</f>
        <v>-87.917500000000004</v>
      </c>
      <c r="L1595" t="s">
        <v>104</v>
      </c>
      <c r="M1595">
        <f>VLOOKUP(L1595,Key!$A$1:$C$72,2,FALSE)</f>
        <v>43.020020000000002</v>
      </c>
      <c r="N1595">
        <f>VLOOKUP(L1595,Key!$A$1:$C$72,3,FALSE)</f>
        <v>-87.912540000000007</v>
      </c>
      <c r="O1595">
        <v>10</v>
      </c>
      <c r="P1595">
        <v>0</v>
      </c>
      <c r="Q1595">
        <v>1.5</v>
      </c>
      <c r="R1595">
        <v>1.4</v>
      </c>
      <c r="S1595">
        <v>60</v>
      </c>
      <c r="T1595">
        <f t="shared" si="224"/>
        <v>-1</v>
      </c>
      <c r="U1595" s="1">
        <v>42797</v>
      </c>
      <c r="V1595" s="3">
        <f t="shared" si="218"/>
        <v>42795</v>
      </c>
      <c r="W1595" s="4">
        <f t="shared" si="225"/>
        <v>42797</v>
      </c>
      <c r="X1595" s="1" t="str">
        <f t="shared" si="219"/>
        <v>Friday</v>
      </c>
      <c r="Y1595" s="2">
        <v>0.3843287037037037</v>
      </c>
      <c r="Z1595" s="2">
        <f t="shared" si="220"/>
        <v>0.375</v>
      </c>
      <c r="AA1595">
        <f>1</f>
        <v>1</v>
      </c>
      <c r="AB1595" s="1">
        <v>42797</v>
      </c>
      <c r="AC1595" s="3">
        <f t="shared" si="221"/>
        <v>42795</v>
      </c>
      <c r="AD1595" s="4">
        <f t="shared" si="226"/>
        <v>42797</v>
      </c>
      <c r="AE1595" s="1" t="str">
        <f t="shared" si="222"/>
        <v>Friday</v>
      </c>
      <c r="AF1595" s="2">
        <v>0.3915393518518519</v>
      </c>
      <c r="AG1595" s="2">
        <f t="shared" si="223"/>
        <v>0.375</v>
      </c>
      <c r="AH1595" t="s">
        <v>27</v>
      </c>
    </row>
    <row r="1596" spans="1:34" x14ac:dyDescent="0.25">
      <c r="A1596">
        <v>1260485</v>
      </c>
      <c r="B1596" t="s">
        <v>20</v>
      </c>
      <c r="C1596" t="s">
        <v>101</v>
      </c>
      <c r="D1596" t="s">
        <v>22</v>
      </c>
      <c r="E1596">
        <v>53211</v>
      </c>
      <c r="F1596" t="s">
        <v>23</v>
      </c>
      <c r="G1596" t="s">
        <v>24</v>
      </c>
      <c r="H1596">
        <v>5544</v>
      </c>
      <c r="I1596" t="s">
        <v>43</v>
      </c>
      <c r="J1596">
        <f>VLOOKUP(I1596,Key!$A$1:$C$72,2,FALSE)</f>
        <v>43.03886</v>
      </c>
      <c r="K1596">
        <f>VLOOKUP(I1596,Key!$A$1:$C$72,3,FALSE)</f>
        <v>-87.902720000000002</v>
      </c>
      <c r="L1596" t="s">
        <v>32</v>
      </c>
      <c r="M1596">
        <f>VLOOKUP(L1596,Key!$A$1:$C$72,2,FALSE)</f>
        <v>43.038719999999998</v>
      </c>
      <c r="N1596">
        <f>VLOOKUP(L1596,Key!$A$1:$C$72,3,FALSE)</f>
        <v>-87.905339999999995</v>
      </c>
      <c r="O1596">
        <v>2</v>
      </c>
      <c r="P1596">
        <v>0</v>
      </c>
      <c r="Q1596">
        <v>0.3</v>
      </c>
      <c r="R1596">
        <v>0.3</v>
      </c>
      <c r="S1596">
        <v>12</v>
      </c>
      <c r="T1596">
        <f t="shared" si="224"/>
        <v>-1</v>
      </c>
      <c r="U1596" s="1">
        <v>42797</v>
      </c>
      <c r="V1596" s="3">
        <f t="shared" si="218"/>
        <v>42795</v>
      </c>
      <c r="W1596" s="4">
        <f t="shared" si="225"/>
        <v>42797</v>
      </c>
      <c r="X1596" s="1" t="str">
        <f t="shared" si="219"/>
        <v>Friday</v>
      </c>
      <c r="Y1596" s="2">
        <v>0.51836805555555554</v>
      </c>
      <c r="Z1596" s="2">
        <f t="shared" si="220"/>
        <v>0.5</v>
      </c>
      <c r="AA1596">
        <f>1</f>
        <v>1</v>
      </c>
      <c r="AB1596" s="1">
        <v>42797</v>
      </c>
      <c r="AC1596" s="3">
        <f t="shared" si="221"/>
        <v>42795</v>
      </c>
      <c r="AD1596" s="4">
        <f t="shared" si="226"/>
        <v>42797</v>
      </c>
      <c r="AE1596" s="1" t="str">
        <f t="shared" si="222"/>
        <v>Friday</v>
      </c>
      <c r="AF1596" s="2">
        <v>0.51966435185185189</v>
      </c>
      <c r="AG1596" s="2">
        <f t="shared" si="223"/>
        <v>0.5</v>
      </c>
      <c r="AH1596" t="s">
        <v>27</v>
      </c>
    </row>
    <row r="1597" spans="1:34" x14ac:dyDescent="0.25">
      <c r="A1597">
        <v>1243444</v>
      </c>
      <c r="B1597" t="s">
        <v>20</v>
      </c>
      <c r="C1597" t="s">
        <v>28</v>
      </c>
      <c r="D1597" t="s">
        <v>134</v>
      </c>
      <c r="E1597">
        <v>53212</v>
      </c>
      <c r="F1597" t="s">
        <v>23</v>
      </c>
      <c r="G1597" t="s">
        <v>96</v>
      </c>
      <c r="H1597">
        <v>276</v>
      </c>
      <c r="I1597" t="s">
        <v>63</v>
      </c>
      <c r="J1597">
        <f>VLOOKUP(I1597,Key!$A$1:$C$72,2,FALSE)</f>
        <v>43.078530000000001</v>
      </c>
      <c r="K1597">
        <f>VLOOKUP(I1597,Key!$A$1:$C$72,3,FALSE)</f>
        <v>-87.882620000000003</v>
      </c>
      <c r="L1597" t="s">
        <v>77</v>
      </c>
      <c r="M1597">
        <f>VLOOKUP(L1597,Key!$A$1:$C$72,2,FALSE)</f>
        <v>43.074655999999997</v>
      </c>
      <c r="N1597">
        <f>VLOOKUP(L1597,Key!$A$1:$C$72,3,FALSE)</f>
        <v>-87.889011999999994</v>
      </c>
      <c r="O1597">
        <v>7</v>
      </c>
      <c r="P1597">
        <v>0</v>
      </c>
      <c r="Q1597">
        <v>1.1000000000000001</v>
      </c>
      <c r="R1597">
        <v>1</v>
      </c>
      <c r="S1597">
        <v>42</v>
      </c>
      <c r="T1597">
        <f t="shared" si="224"/>
        <v>-1</v>
      </c>
      <c r="U1597" s="1">
        <v>42797</v>
      </c>
      <c r="V1597" s="3">
        <f t="shared" si="218"/>
        <v>42795</v>
      </c>
      <c r="W1597" s="4">
        <f t="shared" si="225"/>
        <v>42797</v>
      </c>
      <c r="X1597" s="1" t="str">
        <f t="shared" si="219"/>
        <v>Friday</v>
      </c>
      <c r="Y1597" s="2">
        <v>0.61546296296296299</v>
      </c>
      <c r="Z1597" s="2">
        <f t="shared" si="220"/>
        <v>0.625</v>
      </c>
      <c r="AA1597">
        <f>1</f>
        <v>1</v>
      </c>
      <c r="AB1597" s="1">
        <v>42797</v>
      </c>
      <c r="AC1597" s="3">
        <f t="shared" si="221"/>
        <v>42795</v>
      </c>
      <c r="AD1597" s="4">
        <f t="shared" si="226"/>
        <v>42797</v>
      </c>
      <c r="AE1597" s="1" t="str">
        <f t="shared" si="222"/>
        <v>Friday</v>
      </c>
      <c r="AF1597" s="2">
        <v>0.62018518518518517</v>
      </c>
      <c r="AG1597" s="2">
        <f t="shared" si="223"/>
        <v>0.625</v>
      </c>
      <c r="AH1597" t="s">
        <v>27</v>
      </c>
    </row>
    <row r="1598" spans="1:34" x14ac:dyDescent="0.25">
      <c r="A1598">
        <v>1276651</v>
      </c>
      <c r="B1598" t="s">
        <v>20</v>
      </c>
      <c r="C1598" t="s">
        <v>28</v>
      </c>
      <c r="D1598" t="s">
        <v>22</v>
      </c>
      <c r="E1598">
        <v>53211</v>
      </c>
      <c r="F1598" t="s">
        <v>23</v>
      </c>
      <c r="G1598" t="s">
        <v>24</v>
      </c>
      <c r="H1598">
        <v>976</v>
      </c>
      <c r="I1598" t="s">
        <v>51</v>
      </c>
      <c r="J1598">
        <f>VLOOKUP(I1598,Key!$A$1:$C$72,2,FALSE)</f>
        <v>43.05536</v>
      </c>
      <c r="K1598">
        <f>VLOOKUP(I1598,Key!$A$1:$C$72,3,FALSE)</f>
        <v>-87.90504</v>
      </c>
      <c r="L1598" t="s">
        <v>60</v>
      </c>
      <c r="M1598">
        <f>VLOOKUP(L1598,Key!$A$1:$C$72,2,FALSE)</f>
        <v>43.066893999999998</v>
      </c>
      <c r="N1598">
        <f>VLOOKUP(L1598,Key!$A$1:$C$72,3,FALSE)</f>
        <v>-87.877936000000005</v>
      </c>
      <c r="O1598">
        <v>18</v>
      </c>
      <c r="P1598">
        <v>0</v>
      </c>
      <c r="Q1598">
        <v>2.7</v>
      </c>
      <c r="R1598">
        <v>2.6</v>
      </c>
      <c r="S1598">
        <v>108</v>
      </c>
      <c r="T1598">
        <f t="shared" si="224"/>
        <v>-1</v>
      </c>
      <c r="U1598" s="1">
        <v>42797</v>
      </c>
      <c r="V1598" s="3">
        <f t="shared" si="218"/>
        <v>42795</v>
      </c>
      <c r="W1598" s="4">
        <f t="shared" si="225"/>
        <v>42797</v>
      </c>
      <c r="X1598" s="1" t="str">
        <f t="shared" si="219"/>
        <v>Friday</v>
      </c>
      <c r="Y1598" s="2">
        <v>0.73354166666666665</v>
      </c>
      <c r="Z1598" s="2">
        <f t="shared" si="220"/>
        <v>0.75</v>
      </c>
      <c r="AA1598">
        <f>1</f>
        <v>1</v>
      </c>
      <c r="AB1598" s="1">
        <v>42797</v>
      </c>
      <c r="AC1598" s="3">
        <f t="shared" si="221"/>
        <v>42795</v>
      </c>
      <c r="AD1598" s="4">
        <f t="shared" si="226"/>
        <v>42797</v>
      </c>
      <c r="AE1598" s="1" t="str">
        <f t="shared" si="222"/>
        <v>Friday</v>
      </c>
      <c r="AF1598" s="2">
        <v>0.74630787037037039</v>
      </c>
      <c r="AG1598" s="2">
        <f t="shared" si="223"/>
        <v>0.75</v>
      </c>
      <c r="AH1598" t="s">
        <v>27</v>
      </c>
    </row>
    <row r="1599" spans="1:34" x14ac:dyDescent="0.25">
      <c r="A1599">
        <v>1249909</v>
      </c>
      <c r="B1599" t="s">
        <v>20</v>
      </c>
      <c r="C1599" t="s">
        <v>111</v>
      </c>
      <c r="D1599" t="s">
        <v>22</v>
      </c>
      <c r="E1599">
        <v>54914</v>
      </c>
      <c r="F1599" t="s">
        <v>23</v>
      </c>
      <c r="G1599" t="s">
        <v>96</v>
      </c>
      <c r="H1599">
        <v>46</v>
      </c>
      <c r="I1599" t="s">
        <v>77</v>
      </c>
      <c r="J1599">
        <f>VLOOKUP(I1599,Key!$A$1:$C$72,2,FALSE)</f>
        <v>43.074655999999997</v>
      </c>
      <c r="K1599">
        <f>VLOOKUP(I1599,Key!$A$1:$C$72,3,FALSE)</f>
        <v>-87.889011999999994</v>
      </c>
      <c r="L1599" t="s">
        <v>78</v>
      </c>
      <c r="M1599">
        <f>VLOOKUP(L1599,Key!$A$1:$C$72,2,FALSE)</f>
        <v>43.060250000000003</v>
      </c>
      <c r="N1599">
        <f>VLOOKUP(L1599,Key!$A$1:$C$72,3,FALSE)</f>
        <v>-87.892169999999993</v>
      </c>
      <c r="O1599">
        <v>8</v>
      </c>
      <c r="P1599">
        <v>0</v>
      </c>
      <c r="Q1599">
        <v>1.2</v>
      </c>
      <c r="R1599">
        <v>1.1000000000000001</v>
      </c>
      <c r="S1599">
        <v>48</v>
      </c>
      <c r="T1599">
        <f t="shared" si="224"/>
        <v>-1</v>
      </c>
      <c r="U1599" s="1">
        <v>42797</v>
      </c>
      <c r="V1599" s="3">
        <f t="shared" si="218"/>
        <v>42795</v>
      </c>
      <c r="W1599" s="4">
        <f t="shared" si="225"/>
        <v>42797</v>
      </c>
      <c r="X1599" s="1" t="str">
        <f t="shared" si="219"/>
        <v>Friday</v>
      </c>
      <c r="Y1599" s="2">
        <v>0.94359953703703703</v>
      </c>
      <c r="Z1599" s="2">
        <f t="shared" si="220"/>
        <v>0.95833333333333326</v>
      </c>
      <c r="AA1599">
        <f>1</f>
        <v>1</v>
      </c>
      <c r="AB1599" s="1">
        <v>42797</v>
      </c>
      <c r="AC1599" s="3">
        <f t="shared" si="221"/>
        <v>42795</v>
      </c>
      <c r="AD1599" s="4">
        <f t="shared" si="226"/>
        <v>42797</v>
      </c>
      <c r="AE1599" s="1" t="str">
        <f t="shared" si="222"/>
        <v>Friday</v>
      </c>
      <c r="AF1599" s="2">
        <v>0.94887731481481474</v>
      </c>
      <c r="AG1599" s="2">
        <f t="shared" si="223"/>
        <v>0.95833333333333326</v>
      </c>
      <c r="AH1599" t="s">
        <v>27</v>
      </c>
    </row>
    <row r="1600" spans="1:34" x14ac:dyDescent="0.25">
      <c r="A1600">
        <v>1425087</v>
      </c>
      <c r="B1600" t="s">
        <v>20</v>
      </c>
      <c r="C1600" t="s">
        <v>95</v>
      </c>
      <c r="D1600" t="s">
        <v>22</v>
      </c>
      <c r="E1600">
        <v>53212</v>
      </c>
      <c r="F1600" t="s">
        <v>23</v>
      </c>
      <c r="G1600" t="s">
        <v>24</v>
      </c>
      <c r="H1600">
        <v>11065</v>
      </c>
      <c r="I1600" t="s">
        <v>39</v>
      </c>
      <c r="J1600">
        <f>VLOOKUP(I1600,Key!$A$1:$C$72,2,FALSE)</f>
        <v>43.03913</v>
      </c>
      <c r="K1600">
        <f>VLOOKUP(I1600,Key!$A$1:$C$72,3,FALSE)</f>
        <v>-87.916150000000002</v>
      </c>
      <c r="L1600" t="s">
        <v>81</v>
      </c>
      <c r="M1600">
        <f>VLOOKUP(L1600,Key!$A$1:$C$72,2,FALSE)</f>
        <v>43.06033</v>
      </c>
      <c r="N1600">
        <f>VLOOKUP(L1600,Key!$A$1:$C$72,3,FALSE)</f>
        <v>-87.89546</v>
      </c>
      <c r="O1600">
        <v>13</v>
      </c>
      <c r="P1600">
        <v>0</v>
      </c>
      <c r="Q1600">
        <v>2</v>
      </c>
      <c r="R1600">
        <v>1.9</v>
      </c>
      <c r="S1600">
        <v>78</v>
      </c>
      <c r="T1600">
        <f t="shared" si="224"/>
        <v>-1</v>
      </c>
      <c r="U1600" s="1">
        <v>42797</v>
      </c>
      <c r="V1600" s="3">
        <f t="shared" si="218"/>
        <v>42795</v>
      </c>
      <c r="W1600" s="4">
        <f t="shared" si="225"/>
        <v>42797</v>
      </c>
      <c r="X1600" s="1" t="str">
        <f t="shared" si="219"/>
        <v>Friday</v>
      </c>
      <c r="Y1600" s="2">
        <v>0.96568287037037026</v>
      </c>
      <c r="Z1600" s="2">
        <f t="shared" si="220"/>
        <v>0.95833333333333326</v>
      </c>
      <c r="AA1600">
        <f>1</f>
        <v>1</v>
      </c>
      <c r="AB1600" s="1">
        <v>42797</v>
      </c>
      <c r="AC1600" s="3">
        <f t="shared" si="221"/>
        <v>42795</v>
      </c>
      <c r="AD1600" s="4">
        <f t="shared" si="226"/>
        <v>42797</v>
      </c>
      <c r="AE1600" s="1" t="str">
        <f t="shared" si="222"/>
        <v>Friday</v>
      </c>
      <c r="AF1600" s="2">
        <v>0.9743750000000001</v>
      </c>
      <c r="AG1600" s="2">
        <f t="shared" si="223"/>
        <v>0.95833333333333326</v>
      </c>
      <c r="AH1600" t="s">
        <v>27</v>
      </c>
    </row>
    <row r="1601" spans="1:34" x14ac:dyDescent="0.25">
      <c r="A1601">
        <v>1365846</v>
      </c>
      <c r="B1601" t="s">
        <v>20</v>
      </c>
      <c r="C1601" t="s">
        <v>99</v>
      </c>
      <c r="D1601" t="s">
        <v>22</v>
      </c>
      <c r="E1601">
        <v>53233</v>
      </c>
      <c r="F1601" t="s">
        <v>23</v>
      </c>
      <c r="G1601" t="s">
        <v>24</v>
      </c>
      <c r="H1601">
        <v>143</v>
      </c>
      <c r="I1601" t="s">
        <v>36</v>
      </c>
      <c r="J1601">
        <f>VLOOKUP(I1601,Key!$A$1:$C$72,2,FALSE)</f>
        <v>43.038580000000003</v>
      </c>
      <c r="K1601">
        <f>VLOOKUP(I1601,Key!$A$1:$C$72,3,FALSE)</f>
        <v>-87.90934</v>
      </c>
      <c r="L1601" t="s">
        <v>74</v>
      </c>
      <c r="M1601">
        <f>VLOOKUP(L1601,Key!$A$1:$C$72,2,FALSE)</f>
        <v>43.040154000000001</v>
      </c>
      <c r="N1601">
        <f>VLOOKUP(L1601,Key!$A$1:$C$72,3,FALSE)</f>
        <v>-87.932113000000001</v>
      </c>
      <c r="O1601">
        <v>11</v>
      </c>
      <c r="P1601">
        <v>0</v>
      </c>
      <c r="Q1601">
        <v>1.7</v>
      </c>
      <c r="R1601">
        <v>1.6</v>
      </c>
      <c r="S1601">
        <v>66</v>
      </c>
      <c r="T1601">
        <f t="shared" si="224"/>
        <v>-1</v>
      </c>
      <c r="U1601" s="1">
        <v>42798</v>
      </c>
      <c r="V1601" s="3">
        <f t="shared" si="218"/>
        <v>42795</v>
      </c>
      <c r="W1601" s="4">
        <f t="shared" si="225"/>
        <v>42798</v>
      </c>
      <c r="X1601" s="1" t="str">
        <f t="shared" si="219"/>
        <v>Saturday</v>
      </c>
      <c r="Y1601" s="2">
        <v>5.1805555555555556E-2</v>
      </c>
      <c r="Z1601" s="2">
        <f t="shared" si="220"/>
        <v>4.1666666666666664E-2</v>
      </c>
      <c r="AA1601">
        <f>1</f>
        <v>1</v>
      </c>
      <c r="AB1601" s="1">
        <v>42798</v>
      </c>
      <c r="AC1601" s="3">
        <f t="shared" si="221"/>
        <v>42795</v>
      </c>
      <c r="AD1601" s="4">
        <f t="shared" si="226"/>
        <v>42798</v>
      </c>
      <c r="AE1601" s="1" t="str">
        <f t="shared" si="222"/>
        <v>Saturday</v>
      </c>
      <c r="AF1601" s="2">
        <v>5.917824074074074E-2</v>
      </c>
      <c r="AG1601" s="2">
        <f t="shared" si="223"/>
        <v>4.1666666666666664E-2</v>
      </c>
      <c r="AH1601" t="s">
        <v>27</v>
      </c>
    </row>
    <row r="1602" spans="1:34" x14ac:dyDescent="0.25">
      <c r="A1602">
        <v>1276651</v>
      </c>
      <c r="B1602" t="s">
        <v>20</v>
      </c>
      <c r="C1602" t="s">
        <v>28</v>
      </c>
      <c r="D1602" t="s">
        <v>22</v>
      </c>
      <c r="E1602">
        <v>53211</v>
      </c>
      <c r="F1602" t="s">
        <v>23</v>
      </c>
      <c r="G1602" t="s">
        <v>24</v>
      </c>
      <c r="H1602">
        <v>11105</v>
      </c>
      <c r="I1602" t="s">
        <v>50</v>
      </c>
      <c r="J1602">
        <f>VLOOKUP(I1602,Key!$A$1:$C$72,2,FALSE)</f>
        <v>43.052549999999997</v>
      </c>
      <c r="K1602">
        <f>VLOOKUP(I1602,Key!$A$1:$C$72,3,FALSE)</f>
        <v>-87.909329999999997</v>
      </c>
      <c r="L1602" t="s">
        <v>65</v>
      </c>
      <c r="M1602">
        <f>VLOOKUP(L1602,Key!$A$1:$C$72,2,FALSE)</f>
        <v>43.060786</v>
      </c>
      <c r="N1602">
        <f>VLOOKUP(L1602,Key!$A$1:$C$72,3,FALSE)</f>
        <v>-87.883825999999999</v>
      </c>
      <c r="O1602">
        <v>14</v>
      </c>
      <c r="P1602">
        <v>0</v>
      </c>
      <c r="Q1602">
        <v>2.1</v>
      </c>
      <c r="R1602">
        <v>2</v>
      </c>
      <c r="S1602">
        <v>84</v>
      </c>
      <c r="T1602">
        <f t="shared" si="224"/>
        <v>-1</v>
      </c>
      <c r="U1602" s="1">
        <v>42798</v>
      </c>
      <c r="V1602" s="3">
        <f t="shared" ref="V1602:V1665" si="227">DATE(YEAR(U1602), MONTH(U1602), 1)</f>
        <v>42795</v>
      </c>
      <c r="W1602" s="4">
        <f t="shared" si="225"/>
        <v>42798</v>
      </c>
      <c r="X1602" s="1" t="str">
        <f t="shared" ref="X1602:X1665" si="228">TEXT(W1602,"dddd")</f>
        <v>Saturday</v>
      </c>
      <c r="Y1602" s="2">
        <v>0.45409722222222221</v>
      </c>
      <c r="Z1602" s="2">
        <f t="shared" ref="Z1602:Z1665" si="229">MROUND(Y1602, "1:00")</f>
        <v>0.45833333333333331</v>
      </c>
      <c r="AA1602">
        <f>1</f>
        <v>1</v>
      </c>
      <c r="AB1602" s="1">
        <v>42798</v>
      </c>
      <c r="AC1602" s="3">
        <f t="shared" ref="AC1602:AC1665" si="230">DATE(YEAR(AB1602), MONTH(AB1602), 1)</f>
        <v>42795</v>
      </c>
      <c r="AD1602" s="4">
        <f t="shared" si="226"/>
        <v>42798</v>
      </c>
      <c r="AE1602" s="1" t="str">
        <f t="shared" ref="AE1602:AE1665" si="231">TEXT(AD1602,"dddd")</f>
        <v>Saturday</v>
      </c>
      <c r="AF1602" s="2">
        <v>0.46344907407407404</v>
      </c>
      <c r="AG1602" s="2">
        <f t="shared" ref="AG1602:AG1665" si="232">MROUND(AF1602, "1:00")</f>
        <v>0.45833333333333331</v>
      </c>
      <c r="AH1602" t="s">
        <v>27</v>
      </c>
    </row>
    <row r="1603" spans="1:34" x14ac:dyDescent="0.25">
      <c r="A1603">
        <v>1365846</v>
      </c>
      <c r="B1603" t="s">
        <v>20</v>
      </c>
      <c r="C1603" t="s">
        <v>99</v>
      </c>
      <c r="D1603" t="s">
        <v>22</v>
      </c>
      <c r="E1603">
        <v>53233</v>
      </c>
      <c r="F1603" t="s">
        <v>23</v>
      </c>
      <c r="G1603" t="s">
        <v>24</v>
      </c>
      <c r="H1603">
        <v>5462</v>
      </c>
      <c r="I1603" t="s">
        <v>36</v>
      </c>
      <c r="J1603">
        <f>VLOOKUP(I1603,Key!$A$1:$C$72,2,FALSE)</f>
        <v>43.038580000000003</v>
      </c>
      <c r="K1603">
        <f>VLOOKUP(I1603,Key!$A$1:$C$72,3,FALSE)</f>
        <v>-87.90934</v>
      </c>
      <c r="L1603" t="s">
        <v>74</v>
      </c>
      <c r="M1603">
        <f>VLOOKUP(L1603,Key!$A$1:$C$72,2,FALSE)</f>
        <v>43.040154000000001</v>
      </c>
      <c r="N1603">
        <f>VLOOKUP(L1603,Key!$A$1:$C$72,3,FALSE)</f>
        <v>-87.932113000000001</v>
      </c>
      <c r="O1603">
        <v>9</v>
      </c>
      <c r="P1603">
        <v>0</v>
      </c>
      <c r="Q1603">
        <v>1.4</v>
      </c>
      <c r="R1603">
        <v>1.3</v>
      </c>
      <c r="S1603">
        <v>54</v>
      </c>
      <c r="T1603">
        <f t="shared" ref="T1603:T1666" si="233">-1</f>
        <v>-1</v>
      </c>
      <c r="U1603" s="1">
        <v>42799</v>
      </c>
      <c r="V1603" s="3">
        <f t="shared" si="227"/>
        <v>42795</v>
      </c>
      <c r="W1603" s="4">
        <f t="shared" ref="W1603:W1666" si="234">U1603</f>
        <v>42799</v>
      </c>
      <c r="X1603" s="1" t="str">
        <f t="shared" si="228"/>
        <v>Sunday</v>
      </c>
      <c r="Y1603" s="2">
        <v>3.5416666666666665E-3</v>
      </c>
      <c r="Z1603" s="2">
        <f t="shared" si="229"/>
        <v>0</v>
      </c>
      <c r="AA1603">
        <f>1</f>
        <v>1</v>
      </c>
      <c r="AB1603" s="1">
        <v>42799</v>
      </c>
      <c r="AC1603" s="3">
        <f t="shared" si="230"/>
        <v>42795</v>
      </c>
      <c r="AD1603" s="4">
        <f t="shared" ref="AD1603:AD1666" si="235">AB1603</f>
        <v>42799</v>
      </c>
      <c r="AE1603" s="1" t="str">
        <f t="shared" si="231"/>
        <v>Sunday</v>
      </c>
      <c r="AF1603" s="2">
        <v>1.0347222222222223E-2</v>
      </c>
      <c r="AG1603" s="2">
        <f t="shared" si="232"/>
        <v>0</v>
      </c>
      <c r="AH1603" t="s">
        <v>27</v>
      </c>
    </row>
    <row r="1604" spans="1:34" x14ac:dyDescent="0.25">
      <c r="A1604">
        <v>1251108</v>
      </c>
      <c r="B1604" t="s">
        <v>20</v>
      </c>
      <c r="C1604" t="s">
        <v>108</v>
      </c>
      <c r="D1604" t="s">
        <v>22</v>
      </c>
      <c r="E1604">
        <v>54913</v>
      </c>
      <c r="F1604" t="s">
        <v>23</v>
      </c>
      <c r="G1604" t="s">
        <v>96</v>
      </c>
      <c r="H1604">
        <v>25</v>
      </c>
      <c r="I1604" t="s">
        <v>81</v>
      </c>
      <c r="J1604">
        <f>VLOOKUP(I1604,Key!$A$1:$C$72,2,FALSE)</f>
        <v>43.06033</v>
      </c>
      <c r="K1604">
        <f>VLOOKUP(I1604,Key!$A$1:$C$72,3,FALSE)</f>
        <v>-87.89546</v>
      </c>
      <c r="L1604" t="s">
        <v>78</v>
      </c>
      <c r="M1604">
        <f>VLOOKUP(L1604,Key!$A$1:$C$72,2,FALSE)</f>
        <v>43.060250000000003</v>
      </c>
      <c r="N1604">
        <f>VLOOKUP(L1604,Key!$A$1:$C$72,3,FALSE)</f>
        <v>-87.892169999999993</v>
      </c>
      <c r="O1604">
        <v>2</v>
      </c>
      <c r="P1604">
        <v>0</v>
      </c>
      <c r="Q1604">
        <v>0.3</v>
      </c>
      <c r="R1604">
        <v>0.3</v>
      </c>
      <c r="S1604">
        <v>12</v>
      </c>
      <c r="T1604">
        <f t="shared" si="233"/>
        <v>-1</v>
      </c>
      <c r="U1604" s="1">
        <v>42799</v>
      </c>
      <c r="V1604" s="3">
        <f t="shared" si="227"/>
        <v>42795</v>
      </c>
      <c r="W1604" s="4">
        <f t="shared" si="234"/>
        <v>42799</v>
      </c>
      <c r="X1604" s="1" t="str">
        <f t="shared" si="228"/>
        <v>Sunday</v>
      </c>
      <c r="Y1604" s="2">
        <v>0.2401851851851852</v>
      </c>
      <c r="Z1604" s="2">
        <f t="shared" si="229"/>
        <v>0.25</v>
      </c>
      <c r="AA1604">
        <f>1</f>
        <v>1</v>
      </c>
      <c r="AB1604" s="1">
        <v>42799</v>
      </c>
      <c r="AC1604" s="3">
        <f t="shared" si="230"/>
        <v>42795</v>
      </c>
      <c r="AD1604" s="4">
        <f t="shared" si="235"/>
        <v>42799</v>
      </c>
      <c r="AE1604" s="1" t="str">
        <f t="shared" si="231"/>
        <v>Sunday</v>
      </c>
      <c r="AF1604" s="2">
        <v>0.24108796296296298</v>
      </c>
      <c r="AG1604" s="2">
        <f t="shared" si="232"/>
        <v>0.25</v>
      </c>
      <c r="AH1604" t="s">
        <v>27</v>
      </c>
    </row>
    <row r="1605" spans="1:34" x14ac:dyDescent="0.25">
      <c r="A1605">
        <v>1371872</v>
      </c>
      <c r="B1605" t="s">
        <v>20</v>
      </c>
      <c r="C1605" t="s">
        <v>21</v>
      </c>
      <c r="D1605" t="s">
        <v>22</v>
      </c>
      <c r="E1605">
        <v>53222</v>
      </c>
      <c r="F1605" t="s">
        <v>23</v>
      </c>
      <c r="G1605" t="s">
        <v>24</v>
      </c>
      <c r="H1605">
        <v>17</v>
      </c>
      <c r="I1605" t="s">
        <v>36</v>
      </c>
      <c r="J1605">
        <f>VLOOKUP(I1605,Key!$A$1:$C$72,2,FALSE)</f>
        <v>43.038580000000003</v>
      </c>
      <c r="K1605">
        <f>VLOOKUP(I1605,Key!$A$1:$C$72,3,FALSE)</f>
        <v>-87.90934</v>
      </c>
      <c r="L1605" t="s">
        <v>62</v>
      </c>
      <c r="M1605">
        <f>VLOOKUP(L1605,Key!$A$1:$C$72,2,FALSE)</f>
        <v>43.058010000000003</v>
      </c>
      <c r="N1605">
        <f>VLOOKUP(L1605,Key!$A$1:$C$72,3,FALSE)</f>
        <v>-87.877300000000005</v>
      </c>
      <c r="O1605">
        <v>185</v>
      </c>
      <c r="P1605">
        <v>0</v>
      </c>
      <c r="Q1605">
        <v>18</v>
      </c>
      <c r="R1605">
        <v>17.100000000000001</v>
      </c>
      <c r="S1605">
        <v>720</v>
      </c>
      <c r="T1605">
        <f t="shared" si="233"/>
        <v>-1</v>
      </c>
      <c r="U1605" s="1">
        <v>42799</v>
      </c>
      <c r="V1605" s="3">
        <f t="shared" si="227"/>
        <v>42795</v>
      </c>
      <c r="W1605" s="4">
        <f t="shared" si="234"/>
        <v>42799</v>
      </c>
      <c r="X1605" s="1" t="str">
        <f t="shared" si="228"/>
        <v>Sunday</v>
      </c>
      <c r="Y1605" s="2">
        <v>0.35637731481481483</v>
      </c>
      <c r="Z1605" s="2">
        <f t="shared" si="229"/>
        <v>0.375</v>
      </c>
      <c r="AA1605">
        <f>1</f>
        <v>1</v>
      </c>
      <c r="AB1605" s="1">
        <v>42799</v>
      </c>
      <c r="AC1605" s="3">
        <f t="shared" si="230"/>
        <v>42795</v>
      </c>
      <c r="AD1605" s="4">
        <f t="shared" si="235"/>
        <v>42799</v>
      </c>
      <c r="AE1605" s="1" t="str">
        <f t="shared" si="231"/>
        <v>Sunday</v>
      </c>
      <c r="AF1605" s="2">
        <v>0.48476851851851849</v>
      </c>
      <c r="AG1605" s="2">
        <f t="shared" si="232"/>
        <v>0.5</v>
      </c>
      <c r="AH1605" t="s">
        <v>27</v>
      </c>
    </row>
    <row r="1606" spans="1:34" x14ac:dyDescent="0.25">
      <c r="A1606">
        <v>1381218</v>
      </c>
      <c r="B1606" t="s">
        <v>20</v>
      </c>
      <c r="C1606" t="s">
        <v>101</v>
      </c>
      <c r="D1606" t="s">
        <v>22</v>
      </c>
      <c r="E1606">
        <v>53211</v>
      </c>
      <c r="F1606" t="s">
        <v>23</v>
      </c>
      <c r="G1606" t="s">
        <v>91</v>
      </c>
      <c r="H1606">
        <v>5477</v>
      </c>
      <c r="I1606" t="s">
        <v>87</v>
      </c>
      <c r="J1606">
        <f>VLOOKUP(I1606,Key!$A$1:$C$72,2,FALSE)</f>
        <v>43.077359999999999</v>
      </c>
      <c r="K1606">
        <f>VLOOKUP(I1606,Key!$A$1:$C$72,3,FALSE)</f>
        <v>-87.880769999999998</v>
      </c>
      <c r="L1606" t="s">
        <v>61</v>
      </c>
      <c r="M1606">
        <f>VLOOKUP(L1606,Key!$A$1:$C$72,2,FALSE)</f>
        <v>43.058619999999998</v>
      </c>
      <c r="N1606">
        <f>VLOOKUP(L1606,Key!$A$1:$C$72,3,FALSE)</f>
        <v>-87.885319999999993</v>
      </c>
      <c r="O1606">
        <v>13</v>
      </c>
      <c r="P1606">
        <v>0</v>
      </c>
      <c r="Q1606">
        <v>2</v>
      </c>
      <c r="R1606">
        <v>1.9</v>
      </c>
      <c r="S1606">
        <v>78</v>
      </c>
      <c r="T1606">
        <f t="shared" si="233"/>
        <v>-1</v>
      </c>
      <c r="U1606" s="1">
        <v>42799</v>
      </c>
      <c r="V1606" s="3">
        <f t="shared" si="227"/>
        <v>42795</v>
      </c>
      <c r="W1606" s="4">
        <f t="shared" si="234"/>
        <v>42799</v>
      </c>
      <c r="X1606" s="1" t="str">
        <f t="shared" si="228"/>
        <v>Sunday</v>
      </c>
      <c r="Y1606" s="2">
        <v>0.44387731481481479</v>
      </c>
      <c r="Z1606" s="2">
        <f t="shared" si="229"/>
        <v>0.45833333333333331</v>
      </c>
      <c r="AA1606">
        <f>1</f>
        <v>1</v>
      </c>
      <c r="AB1606" s="1">
        <v>42799</v>
      </c>
      <c r="AC1606" s="3">
        <f t="shared" si="230"/>
        <v>42795</v>
      </c>
      <c r="AD1606" s="4">
        <f t="shared" si="235"/>
        <v>42799</v>
      </c>
      <c r="AE1606" s="1" t="str">
        <f t="shared" si="231"/>
        <v>Sunday</v>
      </c>
      <c r="AF1606" s="2">
        <v>0.45313657407407404</v>
      </c>
      <c r="AG1606" s="2">
        <f t="shared" si="232"/>
        <v>0.45833333333333331</v>
      </c>
      <c r="AH1606" t="s">
        <v>27</v>
      </c>
    </row>
    <row r="1607" spans="1:34" x14ac:dyDescent="0.25">
      <c r="A1607">
        <v>1255543</v>
      </c>
      <c r="B1607" t="s">
        <v>20</v>
      </c>
      <c r="C1607" t="s">
        <v>113</v>
      </c>
      <c r="D1607" t="s">
        <v>22</v>
      </c>
      <c r="E1607">
        <v>53105</v>
      </c>
      <c r="F1607" t="s">
        <v>23</v>
      </c>
      <c r="G1607" t="s">
        <v>96</v>
      </c>
      <c r="H1607">
        <v>234</v>
      </c>
      <c r="I1607" t="s">
        <v>61</v>
      </c>
      <c r="J1607">
        <f>VLOOKUP(I1607,Key!$A$1:$C$72,2,FALSE)</f>
        <v>43.058619999999998</v>
      </c>
      <c r="K1607">
        <f>VLOOKUP(I1607,Key!$A$1:$C$72,3,FALSE)</f>
        <v>-87.885319999999993</v>
      </c>
      <c r="L1607" t="s">
        <v>81</v>
      </c>
      <c r="M1607">
        <f>VLOOKUP(L1607,Key!$A$1:$C$72,2,FALSE)</f>
        <v>43.06033</v>
      </c>
      <c r="N1607">
        <f>VLOOKUP(L1607,Key!$A$1:$C$72,3,FALSE)</f>
        <v>-87.89546</v>
      </c>
      <c r="O1607">
        <v>8</v>
      </c>
      <c r="P1607">
        <v>0</v>
      </c>
      <c r="Q1607">
        <v>1.2</v>
      </c>
      <c r="R1607">
        <v>1.1000000000000001</v>
      </c>
      <c r="S1607">
        <v>48</v>
      </c>
      <c r="T1607">
        <f t="shared" si="233"/>
        <v>-1</v>
      </c>
      <c r="U1607" s="1">
        <v>42799</v>
      </c>
      <c r="V1607" s="3">
        <f t="shared" si="227"/>
        <v>42795</v>
      </c>
      <c r="W1607" s="4">
        <f t="shared" si="234"/>
        <v>42799</v>
      </c>
      <c r="X1607" s="1" t="str">
        <f t="shared" si="228"/>
        <v>Sunday</v>
      </c>
      <c r="Y1607" s="2">
        <v>0.64236111111111105</v>
      </c>
      <c r="Z1607" s="2">
        <f t="shared" si="229"/>
        <v>0.625</v>
      </c>
      <c r="AA1607">
        <f>1</f>
        <v>1</v>
      </c>
      <c r="AB1607" s="1">
        <v>42799</v>
      </c>
      <c r="AC1607" s="3">
        <f t="shared" si="230"/>
        <v>42795</v>
      </c>
      <c r="AD1607" s="4">
        <f t="shared" si="235"/>
        <v>42799</v>
      </c>
      <c r="AE1607" s="1" t="str">
        <f t="shared" si="231"/>
        <v>Sunday</v>
      </c>
      <c r="AF1607" s="2">
        <v>0.64796296296296296</v>
      </c>
      <c r="AG1607" s="2">
        <f t="shared" si="232"/>
        <v>0.66666666666666663</v>
      </c>
      <c r="AH1607" t="s">
        <v>27</v>
      </c>
    </row>
    <row r="1608" spans="1:34" x14ac:dyDescent="0.25">
      <c r="A1608">
        <v>1328721</v>
      </c>
      <c r="B1608" t="s">
        <v>20</v>
      </c>
      <c r="C1608" t="s">
        <v>28</v>
      </c>
      <c r="D1608" t="s">
        <v>22</v>
      </c>
      <c r="E1608">
        <v>53207</v>
      </c>
      <c r="F1608" t="s">
        <v>23</v>
      </c>
      <c r="G1608" t="s">
        <v>24</v>
      </c>
      <c r="H1608">
        <v>2</v>
      </c>
      <c r="I1608" t="s">
        <v>82</v>
      </c>
      <c r="J1608">
        <f>VLOOKUP(I1608,Key!$A$1:$C$72,2,FALSE)</f>
        <v>43.026229999999998</v>
      </c>
      <c r="K1608">
        <f>VLOOKUP(I1608,Key!$A$1:$C$72,3,FALSE)</f>
        <v>-87.912809999999993</v>
      </c>
      <c r="L1608" t="s">
        <v>36</v>
      </c>
      <c r="M1608">
        <f>VLOOKUP(L1608,Key!$A$1:$C$72,2,FALSE)</f>
        <v>43.038580000000003</v>
      </c>
      <c r="N1608">
        <f>VLOOKUP(L1608,Key!$A$1:$C$72,3,FALSE)</f>
        <v>-87.90934</v>
      </c>
      <c r="O1608">
        <v>7</v>
      </c>
      <c r="P1608">
        <v>0</v>
      </c>
      <c r="Q1608">
        <v>1.1000000000000001</v>
      </c>
      <c r="R1608">
        <v>1</v>
      </c>
      <c r="S1608">
        <v>42</v>
      </c>
      <c r="T1608">
        <f t="shared" si="233"/>
        <v>-1</v>
      </c>
      <c r="U1608" s="1">
        <v>42799</v>
      </c>
      <c r="V1608" s="3">
        <f t="shared" si="227"/>
        <v>42795</v>
      </c>
      <c r="W1608" s="4">
        <f t="shared" si="234"/>
        <v>42799</v>
      </c>
      <c r="X1608" s="1" t="str">
        <f t="shared" si="228"/>
        <v>Sunday</v>
      </c>
      <c r="Y1608" s="2">
        <v>0.64847222222222223</v>
      </c>
      <c r="Z1608" s="2">
        <f t="shared" si="229"/>
        <v>0.66666666666666663</v>
      </c>
      <c r="AA1608">
        <f>1</f>
        <v>1</v>
      </c>
      <c r="AB1608" s="1">
        <v>42799</v>
      </c>
      <c r="AC1608" s="3">
        <f t="shared" si="230"/>
        <v>42795</v>
      </c>
      <c r="AD1608" s="4">
        <f t="shared" si="235"/>
        <v>42799</v>
      </c>
      <c r="AE1608" s="1" t="str">
        <f t="shared" si="231"/>
        <v>Sunday</v>
      </c>
      <c r="AF1608" s="2">
        <v>0.65284722222222225</v>
      </c>
      <c r="AG1608" s="2">
        <f t="shared" si="232"/>
        <v>0.66666666666666663</v>
      </c>
      <c r="AH1608" t="s">
        <v>27</v>
      </c>
    </row>
    <row r="1609" spans="1:34" x14ac:dyDescent="0.25">
      <c r="A1609">
        <v>1407702</v>
      </c>
      <c r="B1609" t="s">
        <v>20</v>
      </c>
      <c r="C1609" t="s">
        <v>28</v>
      </c>
      <c r="D1609" t="s">
        <v>22</v>
      </c>
      <c r="E1609">
        <v>53202</v>
      </c>
      <c r="F1609" t="s">
        <v>23</v>
      </c>
      <c r="G1609" t="s">
        <v>24</v>
      </c>
      <c r="H1609">
        <v>5429</v>
      </c>
      <c r="I1609" t="s">
        <v>77</v>
      </c>
      <c r="J1609">
        <f>VLOOKUP(I1609,Key!$A$1:$C$72,2,FALSE)</f>
        <v>43.074655999999997</v>
      </c>
      <c r="K1609">
        <f>VLOOKUP(I1609,Key!$A$1:$C$72,3,FALSE)</f>
        <v>-87.889011999999994</v>
      </c>
      <c r="L1609" t="s">
        <v>67</v>
      </c>
      <c r="M1609">
        <f>VLOOKUP(L1609,Key!$A$1:$C$72,2,FALSE)</f>
        <v>43.074890000000003</v>
      </c>
      <c r="N1609">
        <f>VLOOKUP(L1609,Key!$A$1:$C$72,3,FALSE)</f>
        <v>-87.882810000000006</v>
      </c>
      <c r="O1609">
        <v>3</v>
      </c>
      <c r="P1609">
        <v>0</v>
      </c>
      <c r="Q1609">
        <v>0.5</v>
      </c>
      <c r="R1609">
        <v>0.4</v>
      </c>
      <c r="S1609">
        <v>18</v>
      </c>
      <c r="T1609">
        <f t="shared" si="233"/>
        <v>-1</v>
      </c>
      <c r="U1609" s="1">
        <v>42799</v>
      </c>
      <c r="V1609" s="3">
        <f t="shared" si="227"/>
        <v>42795</v>
      </c>
      <c r="W1609" s="4">
        <f t="shared" si="234"/>
        <v>42799</v>
      </c>
      <c r="X1609" s="1" t="str">
        <f t="shared" si="228"/>
        <v>Sunday</v>
      </c>
      <c r="Y1609" s="2">
        <v>0.74543981481481481</v>
      </c>
      <c r="Z1609" s="2">
        <f t="shared" si="229"/>
        <v>0.75</v>
      </c>
      <c r="AA1609">
        <f>1</f>
        <v>1</v>
      </c>
      <c r="AB1609" s="1">
        <v>42799</v>
      </c>
      <c r="AC1609" s="3">
        <f t="shared" si="230"/>
        <v>42795</v>
      </c>
      <c r="AD1609" s="4">
        <f t="shared" si="235"/>
        <v>42799</v>
      </c>
      <c r="AE1609" s="1" t="str">
        <f t="shared" si="231"/>
        <v>Sunday</v>
      </c>
      <c r="AF1609" s="2">
        <v>0.74747685185185186</v>
      </c>
      <c r="AG1609" s="2">
        <f t="shared" si="232"/>
        <v>0.75</v>
      </c>
      <c r="AH1609" t="s">
        <v>27</v>
      </c>
    </row>
    <row r="1610" spans="1:34" x14ac:dyDescent="0.25">
      <c r="A1610">
        <v>1255308</v>
      </c>
      <c r="B1610" t="s">
        <v>20</v>
      </c>
      <c r="C1610" t="s">
        <v>28</v>
      </c>
      <c r="D1610" t="s">
        <v>22</v>
      </c>
      <c r="E1610">
        <v>53211</v>
      </c>
      <c r="F1610" t="s">
        <v>23</v>
      </c>
      <c r="G1610" t="s">
        <v>91</v>
      </c>
      <c r="H1610">
        <v>5552</v>
      </c>
      <c r="I1610" t="s">
        <v>60</v>
      </c>
      <c r="J1610">
        <f>VLOOKUP(I1610,Key!$A$1:$C$72,2,FALSE)</f>
        <v>43.066893999999998</v>
      </c>
      <c r="K1610">
        <f>VLOOKUP(I1610,Key!$A$1:$C$72,3,FALSE)</f>
        <v>-87.877936000000005</v>
      </c>
      <c r="L1610" t="s">
        <v>65</v>
      </c>
      <c r="M1610">
        <f>VLOOKUP(L1610,Key!$A$1:$C$72,2,FALSE)</f>
        <v>43.060786</v>
      </c>
      <c r="N1610">
        <f>VLOOKUP(L1610,Key!$A$1:$C$72,3,FALSE)</f>
        <v>-87.883825999999999</v>
      </c>
      <c r="O1610">
        <v>6</v>
      </c>
      <c r="P1610">
        <v>0</v>
      </c>
      <c r="Q1610">
        <v>0.9</v>
      </c>
      <c r="R1610">
        <v>0.9</v>
      </c>
      <c r="S1610">
        <v>36</v>
      </c>
      <c r="T1610">
        <f t="shared" si="233"/>
        <v>-1</v>
      </c>
      <c r="U1610" s="1">
        <v>42799</v>
      </c>
      <c r="V1610" s="3">
        <f t="shared" si="227"/>
        <v>42795</v>
      </c>
      <c r="W1610" s="4">
        <f t="shared" si="234"/>
        <v>42799</v>
      </c>
      <c r="X1610" s="1" t="str">
        <f t="shared" si="228"/>
        <v>Sunday</v>
      </c>
      <c r="Y1610" s="2">
        <v>0.82064814814814813</v>
      </c>
      <c r="Z1610" s="2">
        <f t="shared" si="229"/>
        <v>0.83333333333333326</v>
      </c>
      <c r="AA1610">
        <f>1</f>
        <v>1</v>
      </c>
      <c r="AB1610" s="1">
        <v>42799</v>
      </c>
      <c r="AC1610" s="3">
        <f t="shared" si="230"/>
        <v>42795</v>
      </c>
      <c r="AD1610" s="4">
        <f t="shared" si="235"/>
        <v>42799</v>
      </c>
      <c r="AE1610" s="1" t="str">
        <f t="shared" si="231"/>
        <v>Sunday</v>
      </c>
      <c r="AF1610" s="2">
        <v>0.82442129629629635</v>
      </c>
      <c r="AG1610" s="2">
        <f t="shared" si="232"/>
        <v>0.83333333333333326</v>
      </c>
      <c r="AH1610" t="s">
        <v>27</v>
      </c>
    </row>
    <row r="1611" spans="1:34" x14ac:dyDescent="0.25">
      <c r="A1611">
        <v>1379395</v>
      </c>
      <c r="B1611" t="s">
        <v>20</v>
      </c>
      <c r="C1611" t="s">
        <v>123</v>
      </c>
      <c r="D1611" t="s">
        <v>22</v>
      </c>
      <c r="E1611">
        <v>53212</v>
      </c>
      <c r="F1611" t="s">
        <v>23</v>
      </c>
      <c r="G1611" t="s">
        <v>24</v>
      </c>
      <c r="H1611">
        <v>46</v>
      </c>
      <c r="I1611" t="s">
        <v>81</v>
      </c>
      <c r="J1611">
        <f>VLOOKUP(I1611,Key!$A$1:$C$72,2,FALSE)</f>
        <v>43.06033</v>
      </c>
      <c r="K1611">
        <f>VLOOKUP(I1611,Key!$A$1:$C$72,3,FALSE)</f>
        <v>-87.89546</v>
      </c>
      <c r="L1611" t="s">
        <v>81</v>
      </c>
      <c r="M1611">
        <f>VLOOKUP(L1611,Key!$A$1:$C$72,2,FALSE)</f>
        <v>43.06033</v>
      </c>
      <c r="N1611">
        <f>VLOOKUP(L1611,Key!$A$1:$C$72,3,FALSE)</f>
        <v>-87.89546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f t="shared" si="233"/>
        <v>-1</v>
      </c>
      <c r="U1611" s="1">
        <v>42799</v>
      </c>
      <c r="V1611" s="3">
        <f t="shared" si="227"/>
        <v>42795</v>
      </c>
      <c r="W1611" s="4">
        <f t="shared" si="234"/>
        <v>42799</v>
      </c>
      <c r="X1611" s="1" t="str">
        <f t="shared" si="228"/>
        <v>Sunday</v>
      </c>
      <c r="Y1611" s="2">
        <v>0.86025462962962962</v>
      </c>
      <c r="Z1611" s="2">
        <f t="shared" si="229"/>
        <v>0.875</v>
      </c>
      <c r="AA1611">
        <f>1</f>
        <v>1</v>
      </c>
      <c r="AB1611" s="1">
        <v>42799</v>
      </c>
      <c r="AC1611" s="3">
        <f t="shared" si="230"/>
        <v>42795</v>
      </c>
      <c r="AD1611" s="4">
        <f t="shared" si="235"/>
        <v>42799</v>
      </c>
      <c r="AE1611" s="1" t="str">
        <f t="shared" si="231"/>
        <v>Sunday</v>
      </c>
      <c r="AF1611" s="2">
        <v>0.86038194444444438</v>
      </c>
      <c r="AG1611" s="2">
        <f t="shared" si="232"/>
        <v>0.875</v>
      </c>
      <c r="AH1611" t="s">
        <v>35</v>
      </c>
    </row>
    <row r="1612" spans="1:34" x14ac:dyDescent="0.25">
      <c r="A1612">
        <v>993392</v>
      </c>
      <c r="B1612" t="s">
        <v>20</v>
      </c>
      <c r="C1612" t="s">
        <v>28</v>
      </c>
      <c r="D1612" t="s">
        <v>22</v>
      </c>
      <c r="E1612">
        <v>53211</v>
      </c>
      <c r="F1612" t="s">
        <v>23</v>
      </c>
      <c r="G1612" t="s">
        <v>24</v>
      </c>
      <c r="H1612">
        <v>5521</v>
      </c>
      <c r="I1612" t="s">
        <v>67</v>
      </c>
      <c r="J1612">
        <f>VLOOKUP(I1612,Key!$A$1:$C$72,2,FALSE)</f>
        <v>43.074890000000003</v>
      </c>
      <c r="K1612">
        <f>VLOOKUP(I1612,Key!$A$1:$C$72,3,FALSE)</f>
        <v>-87.882810000000006</v>
      </c>
      <c r="L1612" t="s">
        <v>63</v>
      </c>
      <c r="M1612">
        <f>VLOOKUP(L1612,Key!$A$1:$C$72,2,FALSE)</f>
        <v>43.078530000000001</v>
      </c>
      <c r="N1612">
        <f>VLOOKUP(L1612,Key!$A$1:$C$72,3,FALSE)</f>
        <v>-87.882620000000003</v>
      </c>
      <c r="O1612">
        <v>5</v>
      </c>
      <c r="P1612">
        <v>0</v>
      </c>
      <c r="Q1612">
        <v>0.8</v>
      </c>
      <c r="R1612">
        <v>0.7</v>
      </c>
      <c r="S1612">
        <v>30</v>
      </c>
      <c r="T1612">
        <f t="shared" si="233"/>
        <v>-1</v>
      </c>
      <c r="U1612" s="1">
        <v>42799</v>
      </c>
      <c r="V1612" s="3">
        <f t="shared" si="227"/>
        <v>42795</v>
      </c>
      <c r="W1612" s="4">
        <f t="shared" si="234"/>
        <v>42799</v>
      </c>
      <c r="X1612" s="1" t="str">
        <f t="shared" si="228"/>
        <v>Sunday</v>
      </c>
      <c r="Y1612" s="2">
        <v>0.8737152777777778</v>
      </c>
      <c r="Z1612" s="2">
        <f t="shared" si="229"/>
        <v>0.875</v>
      </c>
      <c r="AA1612">
        <f>1</f>
        <v>1</v>
      </c>
      <c r="AB1612" s="1">
        <v>42799</v>
      </c>
      <c r="AC1612" s="3">
        <f t="shared" si="230"/>
        <v>42795</v>
      </c>
      <c r="AD1612" s="4">
        <f t="shared" si="235"/>
        <v>42799</v>
      </c>
      <c r="AE1612" s="1" t="str">
        <f t="shared" si="231"/>
        <v>Sunday</v>
      </c>
      <c r="AF1612" s="2">
        <v>0.87732638888888881</v>
      </c>
      <c r="AG1612" s="2">
        <f t="shared" si="232"/>
        <v>0.875</v>
      </c>
      <c r="AH1612" t="s">
        <v>27</v>
      </c>
    </row>
    <row r="1613" spans="1:34" x14ac:dyDescent="0.25">
      <c r="A1613">
        <v>1494109</v>
      </c>
      <c r="B1613" t="s">
        <v>20</v>
      </c>
      <c r="C1613" t="s">
        <v>28</v>
      </c>
      <c r="D1613" t="s">
        <v>22</v>
      </c>
      <c r="E1613">
        <v>53233</v>
      </c>
      <c r="F1613" t="s">
        <v>23</v>
      </c>
      <c r="G1613" t="s">
        <v>24</v>
      </c>
      <c r="H1613">
        <v>11168</v>
      </c>
      <c r="I1613" t="s">
        <v>73</v>
      </c>
      <c r="J1613">
        <f>VLOOKUP(I1613,Key!$A$1:$C$72,2,FALSE)</f>
        <v>43.040349999999997</v>
      </c>
      <c r="K1613">
        <f>VLOOKUP(I1613,Key!$A$1:$C$72,3,FALSE)</f>
        <v>-87.920760000000001</v>
      </c>
      <c r="L1613" t="s">
        <v>32</v>
      </c>
      <c r="M1613">
        <f>VLOOKUP(L1613,Key!$A$1:$C$72,2,FALSE)</f>
        <v>43.038719999999998</v>
      </c>
      <c r="N1613">
        <f>VLOOKUP(L1613,Key!$A$1:$C$72,3,FALSE)</f>
        <v>-87.905339999999995</v>
      </c>
      <c r="O1613">
        <v>6</v>
      </c>
      <c r="P1613">
        <v>0</v>
      </c>
      <c r="Q1613">
        <v>0.9</v>
      </c>
      <c r="R1613">
        <v>0.9</v>
      </c>
      <c r="S1613">
        <v>36</v>
      </c>
      <c r="T1613">
        <f t="shared" si="233"/>
        <v>-1</v>
      </c>
      <c r="U1613" s="1">
        <v>42800</v>
      </c>
      <c r="V1613" s="3">
        <f t="shared" si="227"/>
        <v>42795</v>
      </c>
      <c r="W1613" s="4">
        <f t="shared" si="234"/>
        <v>42800</v>
      </c>
      <c r="X1613" s="1" t="str">
        <f t="shared" si="228"/>
        <v>Monday</v>
      </c>
      <c r="Y1613" s="2">
        <v>0.51504629629629628</v>
      </c>
      <c r="Z1613" s="2">
        <f t="shared" si="229"/>
        <v>0.5</v>
      </c>
      <c r="AA1613">
        <f>1</f>
        <v>1</v>
      </c>
      <c r="AB1613" s="1">
        <v>42800</v>
      </c>
      <c r="AC1613" s="3">
        <f t="shared" si="230"/>
        <v>42795</v>
      </c>
      <c r="AD1613" s="4">
        <f t="shared" si="235"/>
        <v>42800</v>
      </c>
      <c r="AE1613" s="1" t="str">
        <f t="shared" si="231"/>
        <v>Monday</v>
      </c>
      <c r="AF1613" s="2">
        <v>0.51923611111111112</v>
      </c>
      <c r="AG1613" s="2">
        <f t="shared" si="232"/>
        <v>0.5</v>
      </c>
      <c r="AH1613" t="s">
        <v>27</v>
      </c>
    </row>
    <row r="1614" spans="1:34" x14ac:dyDescent="0.25">
      <c r="A1614">
        <v>563412</v>
      </c>
      <c r="B1614" t="s">
        <v>20</v>
      </c>
      <c r="C1614" t="s">
        <v>45</v>
      </c>
      <c r="D1614" t="s">
        <v>46</v>
      </c>
      <c r="E1614">
        <v>60043</v>
      </c>
      <c r="F1614" t="s">
        <v>23</v>
      </c>
      <c r="G1614" t="s">
        <v>24</v>
      </c>
      <c r="H1614">
        <v>5533</v>
      </c>
      <c r="I1614" t="s">
        <v>47</v>
      </c>
      <c r="J1614">
        <f>VLOOKUP(I1614,Key!$A$1:$C$72,2,FALSE)</f>
        <v>43.049230000000001</v>
      </c>
      <c r="K1614">
        <f>VLOOKUP(I1614,Key!$A$1:$C$72,3,FALSE)</f>
        <v>-87.911940000000001</v>
      </c>
      <c r="L1614" t="s">
        <v>33</v>
      </c>
      <c r="M1614">
        <f>VLOOKUP(L1614,Key!$A$1:$C$72,2,FALSE)</f>
        <v>43.034619999999997</v>
      </c>
      <c r="N1614">
        <f>VLOOKUP(L1614,Key!$A$1:$C$72,3,FALSE)</f>
        <v>-87.917500000000004</v>
      </c>
      <c r="O1614">
        <v>13</v>
      </c>
      <c r="P1614">
        <v>0</v>
      </c>
      <c r="Q1614">
        <v>2</v>
      </c>
      <c r="R1614">
        <v>1.9</v>
      </c>
      <c r="S1614">
        <v>78</v>
      </c>
      <c r="T1614">
        <f t="shared" si="233"/>
        <v>-1</v>
      </c>
      <c r="U1614" s="1">
        <v>42800</v>
      </c>
      <c r="V1614" s="3">
        <f t="shared" si="227"/>
        <v>42795</v>
      </c>
      <c r="W1614" s="4">
        <f t="shared" si="234"/>
        <v>42800</v>
      </c>
      <c r="X1614" s="1" t="str">
        <f t="shared" si="228"/>
        <v>Monday</v>
      </c>
      <c r="Y1614" s="2">
        <v>0.72368055555555555</v>
      </c>
      <c r="Z1614" s="2">
        <f t="shared" si="229"/>
        <v>0.70833333333333326</v>
      </c>
      <c r="AA1614">
        <f>1</f>
        <v>1</v>
      </c>
      <c r="AB1614" s="1">
        <v>42800</v>
      </c>
      <c r="AC1614" s="3">
        <f t="shared" si="230"/>
        <v>42795</v>
      </c>
      <c r="AD1614" s="4">
        <f t="shared" si="235"/>
        <v>42800</v>
      </c>
      <c r="AE1614" s="1" t="str">
        <f t="shared" si="231"/>
        <v>Monday</v>
      </c>
      <c r="AF1614" s="2">
        <v>0.73319444444444448</v>
      </c>
      <c r="AG1614" s="2">
        <f t="shared" si="232"/>
        <v>0.75</v>
      </c>
      <c r="AH1614" t="s">
        <v>27</v>
      </c>
    </row>
    <row r="1615" spans="1:34" x14ac:dyDescent="0.25">
      <c r="A1615">
        <v>1137916</v>
      </c>
      <c r="B1615" t="s">
        <v>20</v>
      </c>
      <c r="C1615" t="s">
        <v>99</v>
      </c>
      <c r="D1615" t="s">
        <v>22</v>
      </c>
      <c r="E1615">
        <v>53202</v>
      </c>
      <c r="F1615" t="s">
        <v>23</v>
      </c>
      <c r="G1615" t="s">
        <v>24</v>
      </c>
      <c r="H1615">
        <v>22</v>
      </c>
      <c r="I1615" t="s">
        <v>36</v>
      </c>
      <c r="J1615">
        <f>VLOOKUP(I1615,Key!$A$1:$C$72,2,FALSE)</f>
        <v>43.038580000000003</v>
      </c>
      <c r="K1615">
        <f>VLOOKUP(I1615,Key!$A$1:$C$72,3,FALSE)</f>
        <v>-87.90934</v>
      </c>
      <c r="L1615" t="s">
        <v>80</v>
      </c>
      <c r="M1615">
        <f>VLOOKUP(L1615,Key!$A$1:$C$72,2,FALSE)</f>
        <v>43.052460000000004</v>
      </c>
      <c r="N1615">
        <f>VLOOKUP(L1615,Key!$A$1:$C$72,3,FALSE)</f>
        <v>-87.891000000000005</v>
      </c>
      <c r="O1615">
        <v>20</v>
      </c>
      <c r="P1615">
        <v>0</v>
      </c>
      <c r="Q1615">
        <v>3</v>
      </c>
      <c r="R1615">
        <v>2.9</v>
      </c>
      <c r="S1615">
        <v>120</v>
      </c>
      <c r="T1615">
        <f t="shared" si="233"/>
        <v>-1</v>
      </c>
      <c r="U1615" s="1">
        <v>42800</v>
      </c>
      <c r="V1615" s="3">
        <f t="shared" si="227"/>
        <v>42795</v>
      </c>
      <c r="W1615" s="4">
        <f t="shared" si="234"/>
        <v>42800</v>
      </c>
      <c r="X1615" s="1" t="str">
        <f t="shared" si="228"/>
        <v>Monday</v>
      </c>
      <c r="Y1615" s="2">
        <v>0.76774305555555555</v>
      </c>
      <c r="Z1615" s="2">
        <f t="shared" si="229"/>
        <v>0.75</v>
      </c>
      <c r="AA1615">
        <f>1</f>
        <v>1</v>
      </c>
      <c r="AB1615" s="1">
        <v>42800</v>
      </c>
      <c r="AC1615" s="3">
        <f t="shared" si="230"/>
        <v>42795</v>
      </c>
      <c r="AD1615" s="4">
        <f t="shared" si="235"/>
        <v>42800</v>
      </c>
      <c r="AE1615" s="1" t="str">
        <f t="shared" si="231"/>
        <v>Monday</v>
      </c>
      <c r="AF1615" s="2">
        <v>0.78142361111111114</v>
      </c>
      <c r="AG1615" s="2">
        <f t="shared" si="232"/>
        <v>0.79166666666666663</v>
      </c>
      <c r="AH1615" t="s">
        <v>27</v>
      </c>
    </row>
    <row r="1616" spans="1:34" x14ac:dyDescent="0.25">
      <c r="A1616">
        <v>1328721</v>
      </c>
      <c r="B1616" t="s">
        <v>20</v>
      </c>
      <c r="C1616" t="s">
        <v>28</v>
      </c>
      <c r="D1616" t="s">
        <v>22</v>
      </c>
      <c r="E1616">
        <v>53207</v>
      </c>
      <c r="F1616" t="s">
        <v>23</v>
      </c>
      <c r="G1616" t="s">
        <v>24</v>
      </c>
      <c r="H1616">
        <v>997</v>
      </c>
      <c r="I1616" t="s">
        <v>82</v>
      </c>
      <c r="J1616">
        <f>VLOOKUP(I1616,Key!$A$1:$C$72,2,FALSE)</f>
        <v>43.026229999999998</v>
      </c>
      <c r="K1616">
        <f>VLOOKUP(I1616,Key!$A$1:$C$72,3,FALSE)</f>
        <v>-87.912809999999993</v>
      </c>
      <c r="L1616" t="s">
        <v>38</v>
      </c>
      <c r="M1616">
        <f>VLOOKUP(L1616,Key!$A$1:$C$72,2,FALSE)</f>
        <v>43.004728999999998</v>
      </c>
      <c r="N1616">
        <f>VLOOKUP(L1616,Key!$A$1:$C$72,3,FALSE)</f>
        <v>-87.905463999999995</v>
      </c>
      <c r="O1616">
        <v>12</v>
      </c>
      <c r="P1616">
        <v>0</v>
      </c>
      <c r="Q1616">
        <v>1.8</v>
      </c>
      <c r="R1616">
        <v>1.7</v>
      </c>
      <c r="S1616">
        <v>72</v>
      </c>
      <c r="T1616">
        <f t="shared" si="233"/>
        <v>-1</v>
      </c>
      <c r="U1616" s="1">
        <v>42800</v>
      </c>
      <c r="V1616" s="3">
        <f t="shared" si="227"/>
        <v>42795</v>
      </c>
      <c r="W1616" s="4">
        <f t="shared" si="234"/>
        <v>42800</v>
      </c>
      <c r="X1616" s="1" t="str">
        <f t="shared" si="228"/>
        <v>Monday</v>
      </c>
      <c r="Y1616" s="2">
        <v>0.81038194444444445</v>
      </c>
      <c r="Z1616" s="2">
        <f t="shared" si="229"/>
        <v>0.79166666666666663</v>
      </c>
      <c r="AA1616">
        <f>1</f>
        <v>1</v>
      </c>
      <c r="AB1616" s="1">
        <v>42800</v>
      </c>
      <c r="AC1616" s="3">
        <f t="shared" si="230"/>
        <v>42795</v>
      </c>
      <c r="AD1616" s="4">
        <f t="shared" si="235"/>
        <v>42800</v>
      </c>
      <c r="AE1616" s="1" t="str">
        <f t="shared" si="231"/>
        <v>Monday</v>
      </c>
      <c r="AF1616" s="2">
        <v>0.81864583333333341</v>
      </c>
      <c r="AG1616" s="2">
        <f t="shared" si="232"/>
        <v>0.83333333333333326</v>
      </c>
      <c r="AH1616" t="s">
        <v>27</v>
      </c>
    </row>
    <row r="1617" spans="1:34" x14ac:dyDescent="0.25">
      <c r="A1617">
        <v>1370752</v>
      </c>
      <c r="B1617" t="s">
        <v>20</v>
      </c>
      <c r="C1617" t="s">
        <v>113</v>
      </c>
      <c r="D1617" t="s">
        <v>22</v>
      </c>
      <c r="E1617">
        <v>53105</v>
      </c>
      <c r="F1617" t="s">
        <v>23</v>
      </c>
      <c r="G1617" t="s">
        <v>24</v>
      </c>
      <c r="H1617">
        <v>136</v>
      </c>
      <c r="I1617" t="s">
        <v>81</v>
      </c>
      <c r="J1617">
        <f>VLOOKUP(I1617,Key!$A$1:$C$72,2,FALSE)</f>
        <v>43.06033</v>
      </c>
      <c r="K1617">
        <f>VLOOKUP(I1617,Key!$A$1:$C$72,3,FALSE)</f>
        <v>-87.89546</v>
      </c>
      <c r="L1617" t="s">
        <v>78</v>
      </c>
      <c r="M1617">
        <f>VLOOKUP(L1617,Key!$A$1:$C$72,2,FALSE)</f>
        <v>43.060250000000003</v>
      </c>
      <c r="N1617">
        <f>VLOOKUP(L1617,Key!$A$1:$C$72,3,FALSE)</f>
        <v>-87.892169999999993</v>
      </c>
      <c r="O1617">
        <v>2</v>
      </c>
      <c r="P1617">
        <v>0</v>
      </c>
      <c r="Q1617">
        <v>0.3</v>
      </c>
      <c r="R1617">
        <v>0.3</v>
      </c>
      <c r="S1617">
        <v>12</v>
      </c>
      <c r="T1617">
        <f t="shared" si="233"/>
        <v>-1</v>
      </c>
      <c r="U1617" s="1">
        <v>42801</v>
      </c>
      <c r="V1617" s="3">
        <f t="shared" si="227"/>
        <v>42795</v>
      </c>
      <c r="W1617" s="4">
        <f t="shared" si="234"/>
        <v>42801</v>
      </c>
      <c r="X1617" s="1" t="str">
        <f t="shared" si="228"/>
        <v>Tuesday</v>
      </c>
      <c r="Y1617" s="2">
        <v>3.6099537037037034E-2</v>
      </c>
      <c r="Z1617" s="2">
        <f t="shared" si="229"/>
        <v>4.1666666666666664E-2</v>
      </c>
      <c r="AA1617">
        <f>1</f>
        <v>1</v>
      </c>
      <c r="AB1617" s="1">
        <v>42801</v>
      </c>
      <c r="AC1617" s="3">
        <f t="shared" si="230"/>
        <v>42795</v>
      </c>
      <c r="AD1617" s="4">
        <f t="shared" si="235"/>
        <v>42801</v>
      </c>
      <c r="AE1617" s="1" t="str">
        <f t="shared" si="231"/>
        <v>Tuesday</v>
      </c>
      <c r="AF1617" s="2">
        <v>3.6874999999999998E-2</v>
      </c>
      <c r="AG1617" s="2">
        <f t="shared" si="232"/>
        <v>4.1666666666666664E-2</v>
      </c>
      <c r="AH1617" t="s">
        <v>27</v>
      </c>
    </row>
    <row r="1618" spans="1:34" x14ac:dyDescent="0.25">
      <c r="A1618">
        <v>783916</v>
      </c>
      <c r="B1618" t="s">
        <v>20</v>
      </c>
      <c r="C1618" t="s">
        <v>53</v>
      </c>
      <c r="D1618" t="s">
        <v>46</v>
      </c>
      <c r="E1618">
        <v>60618</v>
      </c>
      <c r="F1618" t="s">
        <v>23</v>
      </c>
      <c r="G1618" t="s">
        <v>24</v>
      </c>
      <c r="H1618">
        <v>23</v>
      </c>
      <c r="I1618" t="s">
        <v>33</v>
      </c>
      <c r="J1618">
        <f>VLOOKUP(I1618,Key!$A$1:$C$72,2,FALSE)</f>
        <v>43.034619999999997</v>
      </c>
      <c r="K1618">
        <f>VLOOKUP(I1618,Key!$A$1:$C$72,3,FALSE)</f>
        <v>-87.917500000000004</v>
      </c>
      <c r="L1618" t="s">
        <v>43</v>
      </c>
      <c r="M1618">
        <f>VLOOKUP(L1618,Key!$A$1:$C$72,2,FALSE)</f>
        <v>43.03886</v>
      </c>
      <c r="N1618">
        <f>VLOOKUP(L1618,Key!$A$1:$C$72,3,FALSE)</f>
        <v>-87.902720000000002</v>
      </c>
      <c r="O1618">
        <v>27</v>
      </c>
      <c r="P1618">
        <v>0</v>
      </c>
      <c r="Q1618">
        <v>4.0999999999999996</v>
      </c>
      <c r="R1618">
        <v>3.8</v>
      </c>
      <c r="S1618">
        <v>162</v>
      </c>
      <c r="T1618">
        <f t="shared" si="233"/>
        <v>-1</v>
      </c>
      <c r="U1618" s="1">
        <v>42801</v>
      </c>
      <c r="V1618" s="3">
        <f t="shared" si="227"/>
        <v>42795</v>
      </c>
      <c r="W1618" s="4">
        <f t="shared" si="234"/>
        <v>42801</v>
      </c>
      <c r="X1618" s="1" t="str">
        <f t="shared" si="228"/>
        <v>Tuesday</v>
      </c>
      <c r="Y1618" s="2">
        <v>0.31895833333333334</v>
      </c>
      <c r="Z1618" s="2">
        <f t="shared" si="229"/>
        <v>0.33333333333333331</v>
      </c>
      <c r="AA1618">
        <f>1</f>
        <v>1</v>
      </c>
      <c r="AB1618" s="1">
        <v>42801</v>
      </c>
      <c r="AC1618" s="3">
        <f t="shared" si="230"/>
        <v>42795</v>
      </c>
      <c r="AD1618" s="4">
        <f t="shared" si="235"/>
        <v>42801</v>
      </c>
      <c r="AE1618" s="1" t="str">
        <f t="shared" si="231"/>
        <v>Tuesday</v>
      </c>
      <c r="AF1618" s="2">
        <v>0.33776620370370369</v>
      </c>
      <c r="AG1618" s="2">
        <f t="shared" si="232"/>
        <v>0.33333333333333331</v>
      </c>
      <c r="AH1618" t="s">
        <v>27</v>
      </c>
    </row>
    <row r="1619" spans="1:34" x14ac:dyDescent="0.25">
      <c r="A1619">
        <v>1102286</v>
      </c>
      <c r="B1619" t="s">
        <v>20</v>
      </c>
      <c r="C1619" t="s">
        <v>98</v>
      </c>
      <c r="D1619" t="s">
        <v>22</v>
      </c>
      <c r="E1619">
        <v>53717</v>
      </c>
      <c r="F1619" t="s">
        <v>23</v>
      </c>
      <c r="G1619" t="s">
        <v>91</v>
      </c>
      <c r="H1619">
        <v>5575</v>
      </c>
      <c r="I1619" t="s">
        <v>72</v>
      </c>
      <c r="J1619">
        <f>VLOOKUP(I1619,Key!$A$1:$C$72,2,FALSE)</f>
        <v>43.02948</v>
      </c>
      <c r="K1619">
        <f>VLOOKUP(I1619,Key!$A$1:$C$72,3,FALSE)</f>
        <v>-87.912819999999996</v>
      </c>
      <c r="L1619" t="s">
        <v>33</v>
      </c>
      <c r="M1619">
        <f>VLOOKUP(L1619,Key!$A$1:$C$72,2,FALSE)</f>
        <v>43.034619999999997</v>
      </c>
      <c r="N1619">
        <f>VLOOKUP(L1619,Key!$A$1:$C$72,3,FALSE)</f>
        <v>-87.917500000000004</v>
      </c>
      <c r="O1619">
        <v>8</v>
      </c>
      <c r="P1619">
        <v>0</v>
      </c>
      <c r="Q1619">
        <v>1.2</v>
      </c>
      <c r="R1619">
        <v>1.1000000000000001</v>
      </c>
      <c r="S1619">
        <v>48</v>
      </c>
      <c r="T1619">
        <f t="shared" si="233"/>
        <v>-1</v>
      </c>
      <c r="U1619" s="1">
        <v>42801</v>
      </c>
      <c r="V1619" s="3">
        <f t="shared" si="227"/>
        <v>42795</v>
      </c>
      <c r="W1619" s="4">
        <f t="shared" si="234"/>
        <v>42801</v>
      </c>
      <c r="X1619" s="1" t="str">
        <f t="shared" si="228"/>
        <v>Tuesday</v>
      </c>
      <c r="Y1619" s="2">
        <v>0.3621759259259259</v>
      </c>
      <c r="Z1619" s="2">
        <f t="shared" si="229"/>
        <v>0.375</v>
      </c>
      <c r="AA1619">
        <f>1</f>
        <v>1</v>
      </c>
      <c r="AB1619" s="1">
        <v>42801</v>
      </c>
      <c r="AC1619" s="3">
        <f t="shared" si="230"/>
        <v>42795</v>
      </c>
      <c r="AD1619" s="4">
        <f t="shared" si="235"/>
        <v>42801</v>
      </c>
      <c r="AE1619" s="1" t="str">
        <f t="shared" si="231"/>
        <v>Tuesday</v>
      </c>
      <c r="AF1619" s="2">
        <v>0.36799768518518516</v>
      </c>
      <c r="AG1619" s="2">
        <f t="shared" si="232"/>
        <v>0.375</v>
      </c>
      <c r="AH1619" t="s">
        <v>27</v>
      </c>
    </row>
    <row r="1620" spans="1:34" x14ac:dyDescent="0.25">
      <c r="A1620">
        <v>1397107</v>
      </c>
      <c r="B1620" t="s">
        <v>20</v>
      </c>
      <c r="C1620" t="s">
        <v>90</v>
      </c>
      <c r="D1620" t="s">
        <v>22</v>
      </c>
      <c r="E1620">
        <v>53233</v>
      </c>
      <c r="F1620" t="s">
        <v>23</v>
      </c>
      <c r="G1620" t="s">
        <v>24</v>
      </c>
      <c r="H1620">
        <v>11134</v>
      </c>
      <c r="I1620" t="s">
        <v>73</v>
      </c>
      <c r="J1620">
        <f>VLOOKUP(I1620,Key!$A$1:$C$72,2,FALSE)</f>
        <v>43.040349999999997</v>
      </c>
      <c r="K1620">
        <f>VLOOKUP(I1620,Key!$A$1:$C$72,3,FALSE)</f>
        <v>-87.920760000000001</v>
      </c>
      <c r="L1620" t="s">
        <v>75</v>
      </c>
      <c r="M1620">
        <f>VLOOKUP(L1620,Key!$A$1:$C$72,2,FALSE)</f>
        <v>43.056539999999998</v>
      </c>
      <c r="N1620">
        <f>VLOOKUP(L1620,Key!$A$1:$C$72,3,FALSE)</f>
        <v>-87.914370000000005</v>
      </c>
      <c r="O1620">
        <v>10</v>
      </c>
      <c r="P1620">
        <v>0</v>
      </c>
      <c r="Q1620">
        <v>1.5</v>
      </c>
      <c r="R1620">
        <v>1.4</v>
      </c>
      <c r="S1620">
        <v>60</v>
      </c>
      <c r="T1620">
        <f t="shared" si="233"/>
        <v>-1</v>
      </c>
      <c r="U1620" s="1">
        <v>42801</v>
      </c>
      <c r="V1620" s="3">
        <f t="shared" si="227"/>
        <v>42795</v>
      </c>
      <c r="W1620" s="4">
        <f t="shared" si="234"/>
        <v>42801</v>
      </c>
      <c r="X1620" s="1" t="str">
        <f t="shared" si="228"/>
        <v>Tuesday</v>
      </c>
      <c r="Y1620" s="2">
        <v>0.39140046296296299</v>
      </c>
      <c r="Z1620" s="2">
        <f t="shared" si="229"/>
        <v>0.375</v>
      </c>
      <c r="AA1620">
        <f>1</f>
        <v>1</v>
      </c>
      <c r="AB1620" s="1">
        <v>42801</v>
      </c>
      <c r="AC1620" s="3">
        <f t="shared" si="230"/>
        <v>42795</v>
      </c>
      <c r="AD1620" s="4">
        <f t="shared" si="235"/>
        <v>42801</v>
      </c>
      <c r="AE1620" s="1" t="str">
        <f t="shared" si="231"/>
        <v>Tuesday</v>
      </c>
      <c r="AF1620" s="2">
        <v>0.39810185185185182</v>
      </c>
      <c r="AG1620" s="2">
        <f t="shared" si="232"/>
        <v>0.41666666666666663</v>
      </c>
      <c r="AH1620" t="s">
        <v>27</v>
      </c>
    </row>
    <row r="1621" spans="1:34" x14ac:dyDescent="0.25">
      <c r="A1621">
        <v>1251812</v>
      </c>
      <c r="B1621" t="s">
        <v>20</v>
      </c>
      <c r="C1621" t="s">
        <v>102</v>
      </c>
      <c r="D1621" t="s">
        <v>22</v>
      </c>
      <c r="E1621">
        <v>53538</v>
      </c>
      <c r="F1621" t="s">
        <v>23</v>
      </c>
      <c r="G1621" t="s">
        <v>96</v>
      </c>
      <c r="H1621">
        <v>6</v>
      </c>
      <c r="I1621" t="s">
        <v>67</v>
      </c>
      <c r="J1621">
        <f>VLOOKUP(I1621,Key!$A$1:$C$72,2,FALSE)</f>
        <v>43.074890000000003</v>
      </c>
      <c r="K1621">
        <f>VLOOKUP(I1621,Key!$A$1:$C$72,3,FALSE)</f>
        <v>-87.882810000000006</v>
      </c>
      <c r="L1621" t="s">
        <v>87</v>
      </c>
      <c r="M1621">
        <f>VLOOKUP(L1621,Key!$A$1:$C$72,2,FALSE)</f>
        <v>43.077359999999999</v>
      </c>
      <c r="N1621">
        <f>VLOOKUP(L1621,Key!$A$1:$C$72,3,FALSE)</f>
        <v>-87.880769999999998</v>
      </c>
      <c r="O1621">
        <v>2</v>
      </c>
      <c r="P1621">
        <v>0</v>
      </c>
      <c r="Q1621">
        <v>0.3</v>
      </c>
      <c r="R1621">
        <v>0.3</v>
      </c>
      <c r="S1621">
        <v>12</v>
      </c>
      <c r="T1621">
        <f t="shared" si="233"/>
        <v>-1</v>
      </c>
      <c r="U1621" s="1">
        <v>42801</v>
      </c>
      <c r="V1621" s="3">
        <f t="shared" si="227"/>
        <v>42795</v>
      </c>
      <c r="W1621" s="4">
        <f t="shared" si="234"/>
        <v>42801</v>
      </c>
      <c r="X1621" s="1" t="str">
        <f t="shared" si="228"/>
        <v>Tuesday</v>
      </c>
      <c r="Y1621" s="2">
        <v>0.40299768518518514</v>
      </c>
      <c r="Z1621" s="2">
        <f t="shared" si="229"/>
        <v>0.41666666666666663</v>
      </c>
      <c r="AA1621">
        <f>1</f>
        <v>1</v>
      </c>
      <c r="AB1621" s="1">
        <v>42801</v>
      </c>
      <c r="AC1621" s="3">
        <f t="shared" si="230"/>
        <v>42795</v>
      </c>
      <c r="AD1621" s="4">
        <f t="shared" si="235"/>
        <v>42801</v>
      </c>
      <c r="AE1621" s="1" t="str">
        <f t="shared" si="231"/>
        <v>Tuesday</v>
      </c>
      <c r="AF1621" s="2">
        <v>0.4042824074074074</v>
      </c>
      <c r="AG1621" s="2">
        <f t="shared" si="232"/>
        <v>0.41666666666666663</v>
      </c>
      <c r="AH1621" t="s">
        <v>27</v>
      </c>
    </row>
    <row r="1622" spans="1:34" x14ac:dyDescent="0.25">
      <c r="A1622">
        <v>946290</v>
      </c>
      <c r="B1622" t="s">
        <v>20</v>
      </c>
      <c r="C1622" t="s">
        <v>28</v>
      </c>
      <c r="D1622" t="s">
        <v>22</v>
      </c>
      <c r="E1622">
        <v>53208</v>
      </c>
      <c r="F1622" t="s">
        <v>23</v>
      </c>
      <c r="G1622" t="s">
        <v>24</v>
      </c>
      <c r="H1622">
        <v>5470</v>
      </c>
      <c r="I1622" t="s">
        <v>62</v>
      </c>
      <c r="J1622">
        <f>VLOOKUP(I1622,Key!$A$1:$C$72,2,FALSE)</f>
        <v>43.058010000000003</v>
      </c>
      <c r="K1622">
        <f>VLOOKUP(I1622,Key!$A$1:$C$72,3,FALSE)</f>
        <v>-87.877300000000005</v>
      </c>
      <c r="L1622" t="s">
        <v>87</v>
      </c>
      <c r="M1622">
        <f>VLOOKUP(L1622,Key!$A$1:$C$72,2,FALSE)</f>
        <v>43.077359999999999</v>
      </c>
      <c r="N1622">
        <f>VLOOKUP(L1622,Key!$A$1:$C$72,3,FALSE)</f>
        <v>-87.880769999999998</v>
      </c>
      <c r="O1622">
        <v>13</v>
      </c>
      <c r="P1622">
        <v>0</v>
      </c>
      <c r="Q1622">
        <v>2</v>
      </c>
      <c r="R1622">
        <v>1.9</v>
      </c>
      <c r="S1622">
        <v>78</v>
      </c>
      <c r="T1622">
        <f t="shared" si="233"/>
        <v>-1</v>
      </c>
      <c r="U1622" s="1">
        <v>42801</v>
      </c>
      <c r="V1622" s="3">
        <f t="shared" si="227"/>
        <v>42795</v>
      </c>
      <c r="W1622" s="4">
        <f t="shared" si="234"/>
        <v>42801</v>
      </c>
      <c r="X1622" s="1" t="str">
        <f t="shared" si="228"/>
        <v>Tuesday</v>
      </c>
      <c r="Y1622" s="2">
        <v>0.41679398148148145</v>
      </c>
      <c r="Z1622" s="2">
        <f t="shared" si="229"/>
        <v>0.41666666666666663</v>
      </c>
      <c r="AA1622">
        <f>1</f>
        <v>1</v>
      </c>
      <c r="AB1622" s="1">
        <v>42801</v>
      </c>
      <c r="AC1622" s="3">
        <f t="shared" si="230"/>
        <v>42795</v>
      </c>
      <c r="AD1622" s="4">
        <f t="shared" si="235"/>
        <v>42801</v>
      </c>
      <c r="AE1622" s="1" t="str">
        <f t="shared" si="231"/>
        <v>Tuesday</v>
      </c>
      <c r="AF1622" s="2">
        <v>0.42569444444444443</v>
      </c>
      <c r="AG1622" s="2">
        <f t="shared" si="232"/>
        <v>0.41666666666666663</v>
      </c>
      <c r="AH1622" t="s">
        <v>27</v>
      </c>
    </row>
    <row r="1623" spans="1:34" x14ac:dyDescent="0.25">
      <c r="A1623">
        <v>533073</v>
      </c>
      <c r="B1623" t="s">
        <v>20</v>
      </c>
      <c r="C1623" t="s">
        <v>21</v>
      </c>
      <c r="D1623" t="s">
        <v>22</v>
      </c>
      <c r="E1623">
        <v>53213</v>
      </c>
      <c r="F1623" t="s">
        <v>23</v>
      </c>
      <c r="G1623" t="s">
        <v>24</v>
      </c>
      <c r="H1623">
        <v>5561</v>
      </c>
      <c r="I1623" t="s">
        <v>26</v>
      </c>
      <c r="J1623">
        <f>VLOOKUP(I1623,Key!$A$1:$C$72,2,FALSE)</f>
        <v>43.060079999999999</v>
      </c>
      <c r="K1623">
        <f>VLOOKUP(I1623,Key!$A$1:$C$72,3,FALSE)</f>
        <v>-88.027349999999998</v>
      </c>
      <c r="L1623" t="s">
        <v>25</v>
      </c>
      <c r="M1623">
        <f>VLOOKUP(L1623,Key!$A$1:$C$72,2,FALSE)</f>
        <v>43.06044</v>
      </c>
      <c r="N1623">
        <f>VLOOKUP(L1623,Key!$A$1:$C$72,3,FALSE)</f>
        <v>-88.016239999999996</v>
      </c>
      <c r="O1623">
        <v>12</v>
      </c>
      <c r="P1623">
        <v>0</v>
      </c>
      <c r="Q1623">
        <v>1.8</v>
      </c>
      <c r="R1623">
        <v>1.7</v>
      </c>
      <c r="S1623">
        <v>72</v>
      </c>
      <c r="T1623">
        <f t="shared" si="233"/>
        <v>-1</v>
      </c>
      <c r="U1623" s="1">
        <v>42801</v>
      </c>
      <c r="V1623" s="3">
        <f t="shared" si="227"/>
        <v>42795</v>
      </c>
      <c r="W1623" s="4">
        <f t="shared" si="234"/>
        <v>42801</v>
      </c>
      <c r="X1623" s="1" t="str">
        <f t="shared" si="228"/>
        <v>Tuesday</v>
      </c>
      <c r="Y1623" s="2">
        <v>0.49958333333333332</v>
      </c>
      <c r="Z1623" s="2">
        <f t="shared" si="229"/>
        <v>0.5</v>
      </c>
      <c r="AA1623">
        <f>1</f>
        <v>1</v>
      </c>
      <c r="AB1623" s="1">
        <v>42801</v>
      </c>
      <c r="AC1623" s="3">
        <f t="shared" si="230"/>
        <v>42795</v>
      </c>
      <c r="AD1623" s="4">
        <f t="shared" si="235"/>
        <v>42801</v>
      </c>
      <c r="AE1623" s="1" t="str">
        <f t="shared" si="231"/>
        <v>Tuesday</v>
      </c>
      <c r="AF1623" s="2">
        <v>0.50768518518518524</v>
      </c>
      <c r="AG1623" s="2">
        <f t="shared" si="232"/>
        <v>0.5</v>
      </c>
      <c r="AH1623" t="s">
        <v>27</v>
      </c>
    </row>
    <row r="1624" spans="1:34" x14ac:dyDescent="0.25">
      <c r="A1624">
        <v>1468078</v>
      </c>
      <c r="B1624" t="s">
        <v>20</v>
      </c>
      <c r="C1624" t="s">
        <v>99</v>
      </c>
      <c r="D1624" t="s">
        <v>22</v>
      </c>
      <c r="E1624">
        <v>53209</v>
      </c>
      <c r="F1624" t="s">
        <v>23</v>
      </c>
      <c r="G1624" t="s">
        <v>24</v>
      </c>
      <c r="H1624">
        <v>5461</v>
      </c>
      <c r="I1624" t="s">
        <v>68</v>
      </c>
      <c r="J1624">
        <f>VLOOKUP(I1624,Key!$A$1:$C$72,2,FALSE)</f>
        <v>43.04804</v>
      </c>
      <c r="K1624">
        <f>VLOOKUP(I1624,Key!$A$1:$C$72,3,FALSE)</f>
        <v>-87.896720000000002</v>
      </c>
      <c r="L1624" t="s">
        <v>61</v>
      </c>
      <c r="M1624">
        <f>VLOOKUP(L1624,Key!$A$1:$C$72,2,FALSE)</f>
        <v>43.058619999999998</v>
      </c>
      <c r="N1624">
        <f>VLOOKUP(L1624,Key!$A$1:$C$72,3,FALSE)</f>
        <v>-87.885319999999993</v>
      </c>
      <c r="O1624">
        <v>5</v>
      </c>
      <c r="P1624">
        <v>0</v>
      </c>
      <c r="Q1624">
        <v>0.8</v>
      </c>
      <c r="R1624">
        <v>0.7</v>
      </c>
      <c r="S1624">
        <v>30</v>
      </c>
      <c r="T1624">
        <f t="shared" si="233"/>
        <v>-1</v>
      </c>
      <c r="U1624" s="1">
        <v>42801</v>
      </c>
      <c r="V1624" s="3">
        <f t="shared" si="227"/>
        <v>42795</v>
      </c>
      <c r="W1624" s="4">
        <f t="shared" si="234"/>
        <v>42801</v>
      </c>
      <c r="X1624" s="1" t="str">
        <f t="shared" si="228"/>
        <v>Tuesday</v>
      </c>
      <c r="Y1624" s="2">
        <v>0.52972222222222221</v>
      </c>
      <c r="Z1624" s="2">
        <f t="shared" si="229"/>
        <v>0.54166666666666663</v>
      </c>
      <c r="AA1624">
        <f>1</f>
        <v>1</v>
      </c>
      <c r="AB1624" s="1">
        <v>42801</v>
      </c>
      <c r="AC1624" s="3">
        <f t="shared" si="230"/>
        <v>42795</v>
      </c>
      <c r="AD1624" s="4">
        <f t="shared" si="235"/>
        <v>42801</v>
      </c>
      <c r="AE1624" s="1" t="str">
        <f t="shared" si="231"/>
        <v>Tuesday</v>
      </c>
      <c r="AF1624" s="2">
        <v>0.53306712962962965</v>
      </c>
      <c r="AG1624" s="2">
        <f t="shared" si="232"/>
        <v>0.54166666666666663</v>
      </c>
      <c r="AH1624" t="s">
        <v>27</v>
      </c>
    </row>
    <row r="1625" spans="1:34" x14ac:dyDescent="0.25">
      <c r="A1625">
        <v>558783</v>
      </c>
      <c r="B1625" t="s">
        <v>20</v>
      </c>
      <c r="C1625" t="s">
        <v>42</v>
      </c>
      <c r="D1625" t="s">
        <v>22</v>
      </c>
      <c r="E1625">
        <v>53066</v>
      </c>
      <c r="F1625" t="s">
        <v>23</v>
      </c>
      <c r="G1625" t="s">
        <v>24</v>
      </c>
      <c r="H1625">
        <v>5506</v>
      </c>
      <c r="I1625" t="s">
        <v>43</v>
      </c>
      <c r="J1625">
        <f>VLOOKUP(I1625,Key!$A$1:$C$72,2,FALSE)</f>
        <v>43.03886</v>
      </c>
      <c r="K1625">
        <f>VLOOKUP(I1625,Key!$A$1:$C$72,3,FALSE)</f>
        <v>-87.902720000000002</v>
      </c>
      <c r="L1625" t="s">
        <v>32</v>
      </c>
      <c r="M1625">
        <f>VLOOKUP(L1625,Key!$A$1:$C$72,2,FALSE)</f>
        <v>43.038719999999998</v>
      </c>
      <c r="N1625">
        <f>VLOOKUP(L1625,Key!$A$1:$C$72,3,FALSE)</f>
        <v>-87.905339999999995</v>
      </c>
      <c r="O1625">
        <v>1</v>
      </c>
      <c r="P1625">
        <v>0</v>
      </c>
      <c r="Q1625">
        <v>0.2</v>
      </c>
      <c r="R1625">
        <v>0.1</v>
      </c>
      <c r="S1625">
        <v>6</v>
      </c>
      <c r="T1625">
        <f t="shared" si="233"/>
        <v>-1</v>
      </c>
      <c r="U1625" s="1">
        <v>42801</v>
      </c>
      <c r="V1625" s="3">
        <f t="shared" si="227"/>
        <v>42795</v>
      </c>
      <c r="W1625" s="4">
        <f t="shared" si="234"/>
        <v>42801</v>
      </c>
      <c r="X1625" s="1" t="str">
        <f t="shared" si="228"/>
        <v>Tuesday</v>
      </c>
      <c r="Y1625" s="2">
        <v>0.67016203703703703</v>
      </c>
      <c r="Z1625" s="2">
        <f t="shared" si="229"/>
        <v>0.66666666666666663</v>
      </c>
      <c r="AA1625">
        <f>1</f>
        <v>1</v>
      </c>
      <c r="AB1625" s="1">
        <v>42801</v>
      </c>
      <c r="AC1625" s="3">
        <f t="shared" si="230"/>
        <v>42795</v>
      </c>
      <c r="AD1625" s="4">
        <f t="shared" si="235"/>
        <v>42801</v>
      </c>
      <c r="AE1625" s="1" t="str">
        <f t="shared" si="231"/>
        <v>Tuesday</v>
      </c>
      <c r="AF1625" s="2">
        <v>0.67143518518518519</v>
      </c>
      <c r="AG1625" s="2">
        <f t="shared" si="232"/>
        <v>0.66666666666666663</v>
      </c>
      <c r="AH1625" t="s">
        <v>27</v>
      </c>
    </row>
    <row r="1626" spans="1:34" x14ac:dyDescent="0.25">
      <c r="A1626">
        <v>1214824</v>
      </c>
      <c r="B1626" t="s">
        <v>20</v>
      </c>
      <c r="C1626" t="s">
        <v>21</v>
      </c>
      <c r="D1626" t="s">
        <v>22</v>
      </c>
      <c r="E1626">
        <v>53222</v>
      </c>
      <c r="F1626" t="s">
        <v>23</v>
      </c>
      <c r="G1626" t="s">
        <v>24</v>
      </c>
      <c r="H1626">
        <v>11078</v>
      </c>
      <c r="I1626" t="s">
        <v>72</v>
      </c>
      <c r="J1626">
        <f>VLOOKUP(I1626,Key!$A$1:$C$72,2,FALSE)</f>
        <v>43.02948</v>
      </c>
      <c r="K1626">
        <f>VLOOKUP(I1626,Key!$A$1:$C$72,3,FALSE)</f>
        <v>-87.912819999999996</v>
      </c>
      <c r="L1626" t="s">
        <v>41</v>
      </c>
      <c r="M1626">
        <f>VLOOKUP(L1626,Key!$A$1:$C$72,2,FALSE)</f>
        <v>43.04824</v>
      </c>
      <c r="N1626">
        <f>VLOOKUP(L1626,Key!$A$1:$C$72,3,FALSE)</f>
        <v>-87.904970000000006</v>
      </c>
      <c r="O1626">
        <v>13</v>
      </c>
      <c r="P1626">
        <v>0</v>
      </c>
      <c r="Q1626">
        <v>2</v>
      </c>
      <c r="R1626">
        <v>1.9</v>
      </c>
      <c r="S1626">
        <v>78</v>
      </c>
      <c r="T1626">
        <f t="shared" si="233"/>
        <v>-1</v>
      </c>
      <c r="U1626" s="1">
        <v>42801</v>
      </c>
      <c r="V1626" s="3">
        <f t="shared" si="227"/>
        <v>42795</v>
      </c>
      <c r="W1626" s="4">
        <f t="shared" si="234"/>
        <v>42801</v>
      </c>
      <c r="X1626" s="1" t="str">
        <f t="shared" si="228"/>
        <v>Tuesday</v>
      </c>
      <c r="Y1626" s="2">
        <v>0.69101851851851848</v>
      </c>
      <c r="Z1626" s="2">
        <f t="shared" si="229"/>
        <v>0.70833333333333326</v>
      </c>
      <c r="AA1626">
        <f>1</f>
        <v>1</v>
      </c>
      <c r="AB1626" s="1">
        <v>42801</v>
      </c>
      <c r="AC1626" s="3">
        <f t="shared" si="230"/>
        <v>42795</v>
      </c>
      <c r="AD1626" s="4">
        <f t="shared" si="235"/>
        <v>42801</v>
      </c>
      <c r="AE1626" s="1" t="str">
        <f t="shared" si="231"/>
        <v>Tuesday</v>
      </c>
      <c r="AF1626" s="2">
        <v>0.70065972222222228</v>
      </c>
      <c r="AG1626" s="2">
        <f t="shared" si="232"/>
        <v>0.70833333333333326</v>
      </c>
      <c r="AH1626" t="s">
        <v>27</v>
      </c>
    </row>
    <row r="1627" spans="1:34" x14ac:dyDescent="0.25">
      <c r="A1627">
        <v>825934</v>
      </c>
      <c r="B1627" t="s">
        <v>20</v>
      </c>
      <c r="C1627" t="s">
        <v>28</v>
      </c>
      <c r="D1627" t="s">
        <v>22</v>
      </c>
      <c r="E1627">
        <v>53208</v>
      </c>
      <c r="F1627" t="s">
        <v>23</v>
      </c>
      <c r="G1627" t="s">
        <v>24</v>
      </c>
      <c r="H1627">
        <v>989</v>
      </c>
      <c r="I1627" t="s">
        <v>29</v>
      </c>
      <c r="J1627">
        <f>VLOOKUP(I1627,Key!$A$1:$C$72,2,FALSE)</f>
        <v>43.042490000000001</v>
      </c>
      <c r="K1627">
        <f>VLOOKUP(I1627,Key!$A$1:$C$72,3,FALSE)</f>
        <v>-87.909959999999998</v>
      </c>
      <c r="L1627" t="s">
        <v>54</v>
      </c>
      <c r="M1627">
        <f>VLOOKUP(L1627,Key!$A$1:$C$72,2,FALSE)</f>
        <v>43.046570000000003</v>
      </c>
      <c r="N1627">
        <f>VLOOKUP(L1627,Key!$A$1:$C$72,3,FALSE)</f>
        <v>-87.908720000000002</v>
      </c>
      <c r="O1627">
        <v>4</v>
      </c>
      <c r="P1627">
        <v>0</v>
      </c>
      <c r="Q1627">
        <v>0.6</v>
      </c>
      <c r="R1627">
        <v>0.6</v>
      </c>
      <c r="S1627">
        <v>24</v>
      </c>
      <c r="T1627">
        <f t="shared" si="233"/>
        <v>-1</v>
      </c>
      <c r="U1627" s="1">
        <v>42801</v>
      </c>
      <c r="V1627" s="3">
        <f t="shared" si="227"/>
        <v>42795</v>
      </c>
      <c r="W1627" s="4">
        <f t="shared" si="234"/>
        <v>42801</v>
      </c>
      <c r="X1627" s="1" t="str">
        <f t="shared" si="228"/>
        <v>Tuesday</v>
      </c>
      <c r="Y1627" s="2">
        <v>0.71211805555555552</v>
      </c>
      <c r="Z1627" s="2">
        <f t="shared" si="229"/>
        <v>0.70833333333333326</v>
      </c>
      <c r="AA1627">
        <f>1</f>
        <v>1</v>
      </c>
      <c r="AB1627" s="1">
        <v>42801</v>
      </c>
      <c r="AC1627" s="3">
        <f t="shared" si="230"/>
        <v>42795</v>
      </c>
      <c r="AD1627" s="4">
        <f t="shared" si="235"/>
        <v>42801</v>
      </c>
      <c r="AE1627" s="1" t="str">
        <f t="shared" si="231"/>
        <v>Tuesday</v>
      </c>
      <c r="AF1627" s="2">
        <v>0.71499999999999997</v>
      </c>
      <c r="AG1627" s="2">
        <f t="shared" si="232"/>
        <v>0.70833333333333326</v>
      </c>
      <c r="AH1627" t="s">
        <v>27</v>
      </c>
    </row>
    <row r="1628" spans="1:34" x14ac:dyDescent="0.25">
      <c r="A1628">
        <v>1397107</v>
      </c>
      <c r="B1628" t="s">
        <v>20</v>
      </c>
      <c r="C1628" t="s">
        <v>90</v>
      </c>
      <c r="D1628" t="s">
        <v>22</v>
      </c>
      <c r="E1628">
        <v>53233</v>
      </c>
      <c r="F1628" t="s">
        <v>23</v>
      </c>
      <c r="G1628" t="s">
        <v>24</v>
      </c>
      <c r="H1628">
        <v>11134</v>
      </c>
      <c r="I1628" t="s">
        <v>41</v>
      </c>
      <c r="J1628">
        <f>VLOOKUP(I1628,Key!$A$1:$C$72,2,FALSE)</f>
        <v>43.04824</v>
      </c>
      <c r="K1628">
        <f>VLOOKUP(I1628,Key!$A$1:$C$72,3,FALSE)</f>
        <v>-87.904970000000006</v>
      </c>
      <c r="L1628" t="s">
        <v>73</v>
      </c>
      <c r="M1628">
        <f>VLOOKUP(L1628,Key!$A$1:$C$72,2,FALSE)</f>
        <v>43.040349999999997</v>
      </c>
      <c r="N1628">
        <f>VLOOKUP(L1628,Key!$A$1:$C$72,3,FALSE)</f>
        <v>-87.920760000000001</v>
      </c>
      <c r="O1628">
        <v>10</v>
      </c>
      <c r="P1628">
        <v>0</v>
      </c>
      <c r="Q1628">
        <v>1.5</v>
      </c>
      <c r="R1628">
        <v>1.4</v>
      </c>
      <c r="S1628">
        <v>60</v>
      </c>
      <c r="T1628">
        <f t="shared" si="233"/>
        <v>-1</v>
      </c>
      <c r="U1628" s="1">
        <v>42801</v>
      </c>
      <c r="V1628" s="3">
        <f t="shared" si="227"/>
        <v>42795</v>
      </c>
      <c r="W1628" s="4">
        <f t="shared" si="234"/>
        <v>42801</v>
      </c>
      <c r="X1628" s="1" t="str">
        <f t="shared" si="228"/>
        <v>Tuesday</v>
      </c>
      <c r="Y1628" s="2">
        <v>0.71255787037037033</v>
      </c>
      <c r="Z1628" s="2">
        <f t="shared" si="229"/>
        <v>0.70833333333333326</v>
      </c>
      <c r="AA1628">
        <f>1</f>
        <v>1</v>
      </c>
      <c r="AB1628" s="1">
        <v>42801</v>
      </c>
      <c r="AC1628" s="3">
        <f t="shared" si="230"/>
        <v>42795</v>
      </c>
      <c r="AD1628" s="4">
        <f t="shared" si="235"/>
        <v>42801</v>
      </c>
      <c r="AE1628" s="1" t="str">
        <f t="shared" si="231"/>
        <v>Tuesday</v>
      </c>
      <c r="AF1628" s="2">
        <v>0.71974537037037034</v>
      </c>
      <c r="AG1628" s="2">
        <f t="shared" si="232"/>
        <v>0.70833333333333326</v>
      </c>
      <c r="AH1628" t="s">
        <v>27</v>
      </c>
    </row>
    <row r="1629" spans="1:34" x14ac:dyDescent="0.25">
      <c r="A1629">
        <v>536063</v>
      </c>
      <c r="B1629" t="s">
        <v>20</v>
      </c>
      <c r="C1629" t="s">
        <v>28</v>
      </c>
      <c r="D1629" t="s">
        <v>22</v>
      </c>
      <c r="E1629">
        <v>53212</v>
      </c>
      <c r="F1629" t="s">
        <v>23</v>
      </c>
      <c r="G1629" t="s">
        <v>24</v>
      </c>
      <c r="H1629">
        <v>33</v>
      </c>
      <c r="I1629" t="s">
        <v>29</v>
      </c>
      <c r="J1629">
        <f>VLOOKUP(I1629,Key!$A$1:$C$72,2,FALSE)</f>
        <v>43.042490000000001</v>
      </c>
      <c r="K1629">
        <f>VLOOKUP(I1629,Key!$A$1:$C$72,3,FALSE)</f>
        <v>-87.909959999999998</v>
      </c>
      <c r="L1629" t="s">
        <v>51</v>
      </c>
      <c r="M1629">
        <f>VLOOKUP(L1629,Key!$A$1:$C$72,2,FALSE)</f>
        <v>43.05536</v>
      </c>
      <c r="N1629">
        <f>VLOOKUP(L1629,Key!$A$1:$C$72,3,FALSE)</f>
        <v>-87.90504</v>
      </c>
      <c r="O1629">
        <v>8</v>
      </c>
      <c r="P1629">
        <v>0</v>
      </c>
      <c r="Q1629">
        <v>1.2</v>
      </c>
      <c r="R1629">
        <v>1.1000000000000001</v>
      </c>
      <c r="S1629">
        <v>48</v>
      </c>
      <c r="T1629">
        <f t="shared" si="233"/>
        <v>-1</v>
      </c>
      <c r="U1629" s="1">
        <v>42801</v>
      </c>
      <c r="V1629" s="3">
        <f t="shared" si="227"/>
        <v>42795</v>
      </c>
      <c r="W1629" s="4">
        <f t="shared" si="234"/>
        <v>42801</v>
      </c>
      <c r="X1629" s="1" t="str">
        <f t="shared" si="228"/>
        <v>Tuesday</v>
      </c>
      <c r="Y1629" s="2">
        <v>0.74040509259259257</v>
      </c>
      <c r="Z1629" s="2">
        <f t="shared" si="229"/>
        <v>0.75</v>
      </c>
      <c r="AA1629">
        <f>1</f>
        <v>1</v>
      </c>
      <c r="AB1629" s="1">
        <v>42801</v>
      </c>
      <c r="AC1629" s="3">
        <f t="shared" si="230"/>
        <v>42795</v>
      </c>
      <c r="AD1629" s="4">
        <f t="shared" si="235"/>
        <v>42801</v>
      </c>
      <c r="AE1629" s="1" t="str">
        <f t="shared" si="231"/>
        <v>Tuesday</v>
      </c>
      <c r="AF1629" s="2">
        <v>0.74607638888888894</v>
      </c>
      <c r="AG1629" s="2">
        <f t="shared" si="232"/>
        <v>0.75</v>
      </c>
      <c r="AH1629" t="s">
        <v>27</v>
      </c>
    </row>
    <row r="1630" spans="1:34" x14ac:dyDescent="0.25">
      <c r="A1630">
        <v>1135547</v>
      </c>
      <c r="B1630" t="s">
        <v>20</v>
      </c>
      <c r="C1630" t="s">
        <v>28</v>
      </c>
      <c r="D1630" t="s">
        <v>22</v>
      </c>
      <c r="E1630">
        <v>53202</v>
      </c>
      <c r="F1630" t="s">
        <v>23</v>
      </c>
      <c r="G1630" t="s">
        <v>24</v>
      </c>
      <c r="H1630">
        <v>11078</v>
      </c>
      <c r="I1630" t="s">
        <v>41</v>
      </c>
      <c r="J1630">
        <f>VLOOKUP(I1630,Key!$A$1:$C$72,2,FALSE)</f>
        <v>43.04824</v>
      </c>
      <c r="K1630">
        <f>VLOOKUP(I1630,Key!$A$1:$C$72,3,FALSE)</f>
        <v>-87.904970000000006</v>
      </c>
      <c r="L1630" t="s">
        <v>30</v>
      </c>
      <c r="M1630">
        <f>VLOOKUP(L1630,Key!$A$1:$C$72,2,FALSE)</f>
        <v>43.05847</v>
      </c>
      <c r="N1630">
        <f>VLOOKUP(L1630,Key!$A$1:$C$72,3,FALSE)</f>
        <v>-87.898079999999993</v>
      </c>
      <c r="O1630">
        <v>40</v>
      </c>
      <c r="P1630">
        <v>0</v>
      </c>
      <c r="Q1630">
        <v>6</v>
      </c>
      <c r="R1630">
        <v>5.7</v>
      </c>
      <c r="S1630">
        <v>240</v>
      </c>
      <c r="T1630">
        <f t="shared" si="233"/>
        <v>-1</v>
      </c>
      <c r="U1630" s="1">
        <v>42801</v>
      </c>
      <c r="V1630" s="3">
        <f t="shared" si="227"/>
        <v>42795</v>
      </c>
      <c r="W1630" s="4">
        <f t="shared" si="234"/>
        <v>42801</v>
      </c>
      <c r="X1630" s="1" t="str">
        <f t="shared" si="228"/>
        <v>Tuesday</v>
      </c>
      <c r="Y1630" s="2">
        <v>0.74358796296296292</v>
      </c>
      <c r="Z1630" s="2">
        <f t="shared" si="229"/>
        <v>0.75</v>
      </c>
      <c r="AA1630">
        <f>1</f>
        <v>1</v>
      </c>
      <c r="AB1630" s="1">
        <v>42801</v>
      </c>
      <c r="AC1630" s="3">
        <f t="shared" si="230"/>
        <v>42795</v>
      </c>
      <c r="AD1630" s="4">
        <f t="shared" si="235"/>
        <v>42801</v>
      </c>
      <c r="AE1630" s="1" t="str">
        <f t="shared" si="231"/>
        <v>Tuesday</v>
      </c>
      <c r="AF1630" s="2">
        <v>0.7710069444444444</v>
      </c>
      <c r="AG1630" s="2">
        <f t="shared" si="232"/>
        <v>0.79166666666666663</v>
      </c>
      <c r="AH1630" t="s">
        <v>27</v>
      </c>
    </row>
    <row r="1631" spans="1:34" x14ac:dyDescent="0.25">
      <c r="A1631">
        <v>1137916</v>
      </c>
      <c r="B1631" t="s">
        <v>20</v>
      </c>
      <c r="C1631" t="s">
        <v>99</v>
      </c>
      <c r="D1631" t="s">
        <v>22</v>
      </c>
      <c r="E1631">
        <v>53202</v>
      </c>
      <c r="F1631" t="s">
        <v>23</v>
      </c>
      <c r="G1631" t="s">
        <v>24</v>
      </c>
      <c r="H1631">
        <v>11086</v>
      </c>
      <c r="I1631" t="s">
        <v>36</v>
      </c>
      <c r="J1631">
        <f>VLOOKUP(I1631,Key!$A$1:$C$72,2,FALSE)</f>
        <v>43.038580000000003</v>
      </c>
      <c r="K1631">
        <f>VLOOKUP(I1631,Key!$A$1:$C$72,3,FALSE)</f>
        <v>-87.90934</v>
      </c>
      <c r="L1631" t="s">
        <v>80</v>
      </c>
      <c r="M1631">
        <f>VLOOKUP(L1631,Key!$A$1:$C$72,2,FALSE)</f>
        <v>43.052460000000004</v>
      </c>
      <c r="N1631">
        <f>VLOOKUP(L1631,Key!$A$1:$C$72,3,FALSE)</f>
        <v>-87.891000000000005</v>
      </c>
      <c r="O1631">
        <v>11</v>
      </c>
      <c r="P1631">
        <v>0</v>
      </c>
      <c r="Q1631">
        <v>1.7</v>
      </c>
      <c r="R1631">
        <v>1.6</v>
      </c>
      <c r="S1631">
        <v>66</v>
      </c>
      <c r="T1631">
        <f t="shared" si="233"/>
        <v>-1</v>
      </c>
      <c r="U1631" s="1">
        <v>42801</v>
      </c>
      <c r="V1631" s="3">
        <f t="shared" si="227"/>
        <v>42795</v>
      </c>
      <c r="W1631" s="4">
        <f t="shared" si="234"/>
        <v>42801</v>
      </c>
      <c r="X1631" s="1" t="str">
        <f t="shared" si="228"/>
        <v>Tuesday</v>
      </c>
      <c r="Y1631" s="2">
        <v>0.76950231481481479</v>
      </c>
      <c r="Z1631" s="2">
        <f t="shared" si="229"/>
        <v>0.75</v>
      </c>
      <c r="AA1631">
        <f>1</f>
        <v>1</v>
      </c>
      <c r="AB1631" s="1">
        <v>42801</v>
      </c>
      <c r="AC1631" s="3">
        <f t="shared" si="230"/>
        <v>42795</v>
      </c>
      <c r="AD1631" s="4">
        <f t="shared" si="235"/>
        <v>42801</v>
      </c>
      <c r="AE1631" s="1" t="str">
        <f t="shared" si="231"/>
        <v>Tuesday</v>
      </c>
      <c r="AF1631" s="2">
        <v>0.77731481481481479</v>
      </c>
      <c r="AG1631" s="2">
        <f t="shared" si="232"/>
        <v>0.79166666666666663</v>
      </c>
      <c r="AH1631" t="s">
        <v>27</v>
      </c>
    </row>
    <row r="1632" spans="1:34" x14ac:dyDescent="0.25">
      <c r="A1632">
        <v>1408049</v>
      </c>
      <c r="B1632" t="s">
        <v>20</v>
      </c>
      <c r="C1632" t="s">
        <v>28</v>
      </c>
      <c r="D1632" t="s">
        <v>22</v>
      </c>
      <c r="E1632">
        <v>53202</v>
      </c>
      <c r="F1632" t="s">
        <v>23</v>
      </c>
      <c r="G1632" t="s">
        <v>24</v>
      </c>
      <c r="H1632">
        <v>167</v>
      </c>
      <c r="I1632" t="s">
        <v>33</v>
      </c>
      <c r="J1632">
        <f>VLOOKUP(I1632,Key!$A$1:$C$72,2,FALSE)</f>
        <v>43.034619999999997</v>
      </c>
      <c r="K1632">
        <f>VLOOKUP(I1632,Key!$A$1:$C$72,3,FALSE)</f>
        <v>-87.917500000000004</v>
      </c>
      <c r="L1632" t="s">
        <v>40</v>
      </c>
      <c r="M1632">
        <f>VLOOKUP(L1632,Key!$A$1:$C$72,2,FALSE)</f>
        <v>43.031480000000002</v>
      </c>
      <c r="N1632">
        <f>VLOOKUP(L1632,Key!$A$1:$C$72,3,FALSE)</f>
        <v>-87.908169999999998</v>
      </c>
      <c r="O1632">
        <v>8</v>
      </c>
      <c r="P1632">
        <v>0</v>
      </c>
      <c r="Q1632">
        <v>1.2</v>
      </c>
      <c r="R1632">
        <v>1.1000000000000001</v>
      </c>
      <c r="S1632">
        <v>48</v>
      </c>
      <c r="T1632">
        <f t="shared" si="233"/>
        <v>-1</v>
      </c>
      <c r="U1632" s="1">
        <v>42801</v>
      </c>
      <c r="V1632" s="3">
        <f t="shared" si="227"/>
        <v>42795</v>
      </c>
      <c r="W1632" s="4">
        <f t="shared" si="234"/>
        <v>42801</v>
      </c>
      <c r="X1632" s="1" t="str">
        <f t="shared" si="228"/>
        <v>Tuesday</v>
      </c>
      <c r="Y1632" s="2">
        <v>0.86194444444444451</v>
      </c>
      <c r="Z1632" s="2">
        <f t="shared" si="229"/>
        <v>0.875</v>
      </c>
      <c r="AA1632">
        <f>1</f>
        <v>1</v>
      </c>
      <c r="AB1632" s="1">
        <v>42801</v>
      </c>
      <c r="AC1632" s="3">
        <f t="shared" si="230"/>
        <v>42795</v>
      </c>
      <c r="AD1632" s="4">
        <f t="shared" si="235"/>
        <v>42801</v>
      </c>
      <c r="AE1632" s="1" t="str">
        <f t="shared" si="231"/>
        <v>Tuesday</v>
      </c>
      <c r="AF1632" s="2">
        <v>0.8677893518518518</v>
      </c>
      <c r="AG1632" s="2">
        <f t="shared" si="232"/>
        <v>0.875</v>
      </c>
      <c r="AH1632" t="s">
        <v>27</v>
      </c>
    </row>
    <row r="1633" spans="1:34" x14ac:dyDescent="0.25">
      <c r="A1633">
        <v>1371872</v>
      </c>
      <c r="B1633" t="s">
        <v>20</v>
      </c>
      <c r="C1633" t="s">
        <v>21</v>
      </c>
      <c r="D1633" t="s">
        <v>22</v>
      </c>
      <c r="E1633">
        <v>53222</v>
      </c>
      <c r="F1633" t="s">
        <v>23</v>
      </c>
      <c r="G1633" t="s">
        <v>24</v>
      </c>
      <c r="H1633">
        <v>9</v>
      </c>
      <c r="I1633" t="s">
        <v>78</v>
      </c>
      <c r="J1633">
        <f>VLOOKUP(I1633,Key!$A$1:$C$72,2,FALSE)</f>
        <v>43.060250000000003</v>
      </c>
      <c r="K1633">
        <f>VLOOKUP(I1633,Key!$A$1:$C$72,3,FALSE)</f>
        <v>-87.892169999999993</v>
      </c>
      <c r="L1633" t="s">
        <v>36</v>
      </c>
      <c r="M1633">
        <f>VLOOKUP(L1633,Key!$A$1:$C$72,2,FALSE)</f>
        <v>43.038580000000003</v>
      </c>
      <c r="N1633">
        <f>VLOOKUP(L1633,Key!$A$1:$C$72,3,FALSE)</f>
        <v>-87.90934</v>
      </c>
      <c r="O1633">
        <v>23</v>
      </c>
      <c r="P1633">
        <v>0</v>
      </c>
      <c r="Q1633">
        <v>3.5</v>
      </c>
      <c r="R1633">
        <v>3.3</v>
      </c>
      <c r="S1633">
        <v>138</v>
      </c>
      <c r="T1633">
        <f t="shared" si="233"/>
        <v>-1</v>
      </c>
      <c r="U1633" s="1">
        <v>42802</v>
      </c>
      <c r="V1633" s="3">
        <f t="shared" si="227"/>
        <v>42795</v>
      </c>
      <c r="W1633" s="4">
        <f t="shared" si="234"/>
        <v>42802</v>
      </c>
      <c r="X1633" s="1" t="str">
        <f t="shared" si="228"/>
        <v>Wednesday</v>
      </c>
      <c r="Y1633" s="2">
        <v>0.65214120370370365</v>
      </c>
      <c r="Z1633" s="2">
        <f t="shared" si="229"/>
        <v>0.66666666666666663</v>
      </c>
      <c r="AA1633">
        <f>1</f>
        <v>1</v>
      </c>
      <c r="AB1633" s="1">
        <v>42802</v>
      </c>
      <c r="AC1633" s="3">
        <f t="shared" si="230"/>
        <v>42795</v>
      </c>
      <c r="AD1633" s="4">
        <f t="shared" si="235"/>
        <v>42802</v>
      </c>
      <c r="AE1633" s="1" t="str">
        <f t="shared" si="231"/>
        <v>Wednesday</v>
      </c>
      <c r="AF1633" s="2">
        <v>0.66853009259259266</v>
      </c>
      <c r="AG1633" s="2">
        <f t="shared" si="232"/>
        <v>0.66666666666666663</v>
      </c>
      <c r="AH1633" t="s">
        <v>27</v>
      </c>
    </row>
    <row r="1634" spans="1:34" x14ac:dyDescent="0.25">
      <c r="A1634">
        <v>545427</v>
      </c>
      <c r="B1634" t="s">
        <v>20</v>
      </c>
      <c r="C1634" t="s">
        <v>28</v>
      </c>
      <c r="D1634" t="s">
        <v>22</v>
      </c>
      <c r="E1634">
        <v>53211</v>
      </c>
      <c r="F1634" t="s">
        <v>23</v>
      </c>
      <c r="G1634" t="s">
        <v>24</v>
      </c>
      <c r="H1634">
        <v>309</v>
      </c>
      <c r="I1634" t="s">
        <v>31</v>
      </c>
      <c r="J1634">
        <f>VLOOKUP(I1634,Key!$A$1:$C$72,2,FALSE)</f>
        <v>43.03519</v>
      </c>
      <c r="K1634">
        <f>VLOOKUP(I1634,Key!$A$1:$C$72,3,FALSE)</f>
        <v>-87.907390000000007</v>
      </c>
      <c r="L1634" t="s">
        <v>32</v>
      </c>
      <c r="M1634">
        <f>VLOOKUP(L1634,Key!$A$1:$C$72,2,FALSE)</f>
        <v>43.038719999999998</v>
      </c>
      <c r="N1634">
        <f>VLOOKUP(L1634,Key!$A$1:$C$72,3,FALSE)</f>
        <v>-87.905339999999995</v>
      </c>
      <c r="O1634">
        <v>4</v>
      </c>
      <c r="P1634">
        <v>0</v>
      </c>
      <c r="Q1634">
        <v>0.6</v>
      </c>
      <c r="R1634">
        <v>0.6</v>
      </c>
      <c r="S1634">
        <v>24</v>
      </c>
      <c r="T1634">
        <f t="shared" si="233"/>
        <v>-1</v>
      </c>
      <c r="U1634" s="1">
        <v>42802</v>
      </c>
      <c r="V1634" s="3">
        <f t="shared" si="227"/>
        <v>42795</v>
      </c>
      <c r="W1634" s="4">
        <f t="shared" si="234"/>
        <v>42802</v>
      </c>
      <c r="X1634" s="1" t="str">
        <f t="shared" si="228"/>
        <v>Wednesday</v>
      </c>
      <c r="Y1634" s="2">
        <v>0.70928240740740733</v>
      </c>
      <c r="Z1634" s="2">
        <f t="shared" si="229"/>
        <v>0.70833333333333326</v>
      </c>
      <c r="AA1634">
        <f>1</f>
        <v>1</v>
      </c>
      <c r="AB1634" s="1">
        <v>42802</v>
      </c>
      <c r="AC1634" s="3">
        <f t="shared" si="230"/>
        <v>42795</v>
      </c>
      <c r="AD1634" s="4">
        <f t="shared" si="235"/>
        <v>42802</v>
      </c>
      <c r="AE1634" s="1" t="str">
        <f t="shared" si="231"/>
        <v>Wednesday</v>
      </c>
      <c r="AF1634" s="2">
        <v>0.71208333333333329</v>
      </c>
      <c r="AG1634" s="2">
        <f t="shared" si="232"/>
        <v>0.70833333333333326</v>
      </c>
      <c r="AH1634" t="s">
        <v>27</v>
      </c>
    </row>
    <row r="1635" spans="1:34" x14ac:dyDescent="0.25">
      <c r="A1635">
        <v>1381218</v>
      </c>
      <c r="B1635" t="s">
        <v>20</v>
      </c>
      <c r="C1635" t="s">
        <v>101</v>
      </c>
      <c r="D1635" t="s">
        <v>22</v>
      </c>
      <c r="E1635">
        <v>53211</v>
      </c>
      <c r="F1635" t="s">
        <v>23</v>
      </c>
      <c r="G1635" t="s">
        <v>91</v>
      </c>
      <c r="H1635">
        <v>5440</v>
      </c>
      <c r="I1635" t="s">
        <v>79</v>
      </c>
      <c r="J1635">
        <f>VLOOKUP(I1635,Key!$A$1:$C$72,2,FALSE)</f>
        <v>43.038649999999997</v>
      </c>
      <c r="K1635">
        <f>VLOOKUP(I1635,Key!$A$1:$C$72,3,FALSE)</f>
        <v>-87.921930000000003</v>
      </c>
      <c r="L1635" t="s">
        <v>32</v>
      </c>
      <c r="M1635">
        <f>VLOOKUP(L1635,Key!$A$1:$C$72,2,FALSE)</f>
        <v>43.038719999999998</v>
      </c>
      <c r="N1635">
        <f>VLOOKUP(L1635,Key!$A$1:$C$72,3,FALSE)</f>
        <v>-87.905339999999995</v>
      </c>
      <c r="O1635">
        <v>9</v>
      </c>
      <c r="P1635">
        <v>0</v>
      </c>
      <c r="Q1635">
        <v>1.4</v>
      </c>
      <c r="R1635">
        <v>1.3</v>
      </c>
      <c r="S1635">
        <v>54</v>
      </c>
      <c r="T1635">
        <f t="shared" si="233"/>
        <v>-1</v>
      </c>
      <c r="U1635" s="1">
        <v>42802</v>
      </c>
      <c r="V1635" s="3">
        <f t="shared" si="227"/>
        <v>42795</v>
      </c>
      <c r="W1635" s="4">
        <f t="shared" si="234"/>
        <v>42802</v>
      </c>
      <c r="X1635" s="1" t="str">
        <f t="shared" si="228"/>
        <v>Wednesday</v>
      </c>
      <c r="Y1635" s="2">
        <v>0.7522106481481482</v>
      </c>
      <c r="Z1635" s="2">
        <f t="shared" si="229"/>
        <v>0.75</v>
      </c>
      <c r="AA1635">
        <f>1</f>
        <v>1</v>
      </c>
      <c r="AB1635" s="1">
        <v>42802</v>
      </c>
      <c r="AC1635" s="3">
        <f t="shared" si="230"/>
        <v>42795</v>
      </c>
      <c r="AD1635" s="4">
        <f t="shared" si="235"/>
        <v>42802</v>
      </c>
      <c r="AE1635" s="1" t="str">
        <f t="shared" si="231"/>
        <v>Wednesday</v>
      </c>
      <c r="AF1635" s="2">
        <v>0.75883101851851853</v>
      </c>
      <c r="AG1635" s="2">
        <f t="shared" si="232"/>
        <v>0.75</v>
      </c>
      <c r="AH1635" t="s">
        <v>27</v>
      </c>
    </row>
    <row r="1636" spans="1:34" x14ac:dyDescent="0.25">
      <c r="A1636">
        <v>1400126</v>
      </c>
      <c r="B1636" t="s">
        <v>20</v>
      </c>
      <c r="C1636" t="s">
        <v>28</v>
      </c>
      <c r="D1636" t="s">
        <v>22</v>
      </c>
      <c r="E1636">
        <v>53211</v>
      </c>
      <c r="F1636" t="s">
        <v>23</v>
      </c>
      <c r="G1636" t="s">
        <v>24</v>
      </c>
      <c r="H1636">
        <v>11053</v>
      </c>
      <c r="I1636" t="s">
        <v>60</v>
      </c>
      <c r="J1636">
        <f>VLOOKUP(I1636,Key!$A$1:$C$72,2,FALSE)</f>
        <v>43.066893999999998</v>
      </c>
      <c r="K1636">
        <f>VLOOKUP(I1636,Key!$A$1:$C$72,3,FALSE)</f>
        <v>-87.877936000000005</v>
      </c>
      <c r="L1636" t="s">
        <v>81</v>
      </c>
      <c r="M1636">
        <f>VLOOKUP(L1636,Key!$A$1:$C$72,2,FALSE)</f>
        <v>43.06033</v>
      </c>
      <c r="N1636">
        <f>VLOOKUP(L1636,Key!$A$1:$C$72,3,FALSE)</f>
        <v>-87.89546</v>
      </c>
      <c r="O1636">
        <v>8</v>
      </c>
      <c r="P1636">
        <v>0</v>
      </c>
      <c r="Q1636">
        <v>1.2</v>
      </c>
      <c r="R1636">
        <v>1.1000000000000001</v>
      </c>
      <c r="S1636">
        <v>48</v>
      </c>
      <c r="T1636">
        <f t="shared" si="233"/>
        <v>-1</v>
      </c>
      <c r="U1636" s="1">
        <v>42802</v>
      </c>
      <c r="V1636" s="3">
        <f t="shared" si="227"/>
        <v>42795</v>
      </c>
      <c r="W1636" s="4">
        <f t="shared" si="234"/>
        <v>42802</v>
      </c>
      <c r="X1636" s="1" t="str">
        <f t="shared" si="228"/>
        <v>Wednesday</v>
      </c>
      <c r="Y1636" s="2">
        <v>0.76252314814814814</v>
      </c>
      <c r="Z1636" s="2">
        <f t="shared" si="229"/>
        <v>0.75</v>
      </c>
      <c r="AA1636">
        <f>1</f>
        <v>1</v>
      </c>
      <c r="AB1636" s="1">
        <v>42802</v>
      </c>
      <c r="AC1636" s="3">
        <f t="shared" si="230"/>
        <v>42795</v>
      </c>
      <c r="AD1636" s="4">
        <f t="shared" si="235"/>
        <v>42802</v>
      </c>
      <c r="AE1636" s="1" t="str">
        <f t="shared" si="231"/>
        <v>Wednesday</v>
      </c>
      <c r="AF1636" s="2">
        <v>0.76818287037037036</v>
      </c>
      <c r="AG1636" s="2">
        <f t="shared" si="232"/>
        <v>0.75</v>
      </c>
      <c r="AH1636" t="s">
        <v>27</v>
      </c>
    </row>
    <row r="1637" spans="1:34" x14ac:dyDescent="0.25">
      <c r="A1637">
        <v>825934</v>
      </c>
      <c r="B1637" t="s">
        <v>20</v>
      </c>
      <c r="C1637" t="s">
        <v>28</v>
      </c>
      <c r="D1637" t="s">
        <v>22</v>
      </c>
      <c r="E1637">
        <v>53208</v>
      </c>
      <c r="F1637" t="s">
        <v>23</v>
      </c>
      <c r="G1637" t="s">
        <v>24</v>
      </c>
      <c r="H1637">
        <v>989</v>
      </c>
      <c r="I1637" t="s">
        <v>54</v>
      </c>
      <c r="J1637">
        <f>VLOOKUP(I1637,Key!$A$1:$C$72,2,FALSE)</f>
        <v>43.046570000000003</v>
      </c>
      <c r="K1637">
        <f>VLOOKUP(I1637,Key!$A$1:$C$72,3,FALSE)</f>
        <v>-87.908720000000002</v>
      </c>
      <c r="L1637" t="s">
        <v>29</v>
      </c>
      <c r="M1637">
        <f>VLOOKUP(L1637,Key!$A$1:$C$72,2,FALSE)</f>
        <v>43.042490000000001</v>
      </c>
      <c r="N1637">
        <f>VLOOKUP(L1637,Key!$A$1:$C$72,3,FALSE)</f>
        <v>-87.909959999999998</v>
      </c>
      <c r="O1637">
        <v>4</v>
      </c>
      <c r="P1637">
        <v>0</v>
      </c>
      <c r="Q1637">
        <v>0.6</v>
      </c>
      <c r="R1637">
        <v>0.6</v>
      </c>
      <c r="S1637">
        <v>24</v>
      </c>
      <c r="T1637">
        <f t="shared" si="233"/>
        <v>-1</v>
      </c>
      <c r="U1637" s="1">
        <v>42803</v>
      </c>
      <c r="V1637" s="3">
        <f t="shared" si="227"/>
        <v>42795</v>
      </c>
      <c r="W1637" s="4">
        <f t="shared" si="234"/>
        <v>42803</v>
      </c>
      <c r="X1637" s="1" t="str">
        <f t="shared" si="228"/>
        <v>Thursday</v>
      </c>
      <c r="Y1637" s="2">
        <v>0.32692129629629629</v>
      </c>
      <c r="Z1637" s="2">
        <f t="shared" si="229"/>
        <v>0.33333333333333331</v>
      </c>
      <c r="AA1637">
        <f>1</f>
        <v>1</v>
      </c>
      <c r="AB1637" s="1">
        <v>42803</v>
      </c>
      <c r="AC1637" s="3">
        <f t="shared" si="230"/>
        <v>42795</v>
      </c>
      <c r="AD1637" s="4">
        <f t="shared" si="235"/>
        <v>42803</v>
      </c>
      <c r="AE1637" s="1" t="str">
        <f t="shared" si="231"/>
        <v>Thursday</v>
      </c>
      <c r="AF1637" s="2">
        <v>0.32940972222222226</v>
      </c>
      <c r="AG1637" s="2">
        <f t="shared" si="232"/>
        <v>0.33333333333333331</v>
      </c>
      <c r="AH1637" t="s">
        <v>27</v>
      </c>
    </row>
    <row r="1638" spans="1:34" x14ac:dyDescent="0.25">
      <c r="A1638">
        <v>1387054</v>
      </c>
      <c r="B1638" t="s">
        <v>20</v>
      </c>
      <c r="C1638" t="s">
        <v>21</v>
      </c>
      <c r="D1638" t="s">
        <v>22</v>
      </c>
      <c r="E1638">
        <v>53213</v>
      </c>
      <c r="F1638" t="s">
        <v>23</v>
      </c>
      <c r="G1638" t="s">
        <v>24</v>
      </c>
      <c r="H1638">
        <v>5439</v>
      </c>
      <c r="I1638" t="s">
        <v>26</v>
      </c>
      <c r="J1638">
        <f>VLOOKUP(I1638,Key!$A$1:$C$72,2,FALSE)</f>
        <v>43.060079999999999</v>
      </c>
      <c r="K1638">
        <f>VLOOKUP(I1638,Key!$A$1:$C$72,3,FALSE)</f>
        <v>-88.027349999999998</v>
      </c>
      <c r="L1638" t="s">
        <v>25</v>
      </c>
      <c r="M1638">
        <f>VLOOKUP(L1638,Key!$A$1:$C$72,2,FALSE)</f>
        <v>43.06044</v>
      </c>
      <c r="N1638">
        <f>VLOOKUP(L1638,Key!$A$1:$C$72,3,FALSE)</f>
        <v>-88.016239999999996</v>
      </c>
      <c r="O1638">
        <v>40</v>
      </c>
      <c r="P1638">
        <v>0</v>
      </c>
      <c r="Q1638">
        <v>6</v>
      </c>
      <c r="R1638">
        <v>5.7</v>
      </c>
      <c r="S1638">
        <v>240</v>
      </c>
      <c r="T1638">
        <f t="shared" si="233"/>
        <v>-1</v>
      </c>
      <c r="U1638" s="1">
        <v>42803</v>
      </c>
      <c r="V1638" s="3">
        <f t="shared" si="227"/>
        <v>42795</v>
      </c>
      <c r="W1638" s="4">
        <f t="shared" si="234"/>
        <v>42803</v>
      </c>
      <c r="X1638" s="1" t="str">
        <f t="shared" si="228"/>
        <v>Thursday</v>
      </c>
      <c r="Y1638" s="2">
        <v>0.35826388888888888</v>
      </c>
      <c r="Z1638" s="2">
        <f t="shared" si="229"/>
        <v>0.375</v>
      </c>
      <c r="AA1638">
        <f>1</f>
        <v>1</v>
      </c>
      <c r="AB1638" s="1">
        <v>42803</v>
      </c>
      <c r="AC1638" s="3">
        <f t="shared" si="230"/>
        <v>42795</v>
      </c>
      <c r="AD1638" s="4">
        <f t="shared" si="235"/>
        <v>42803</v>
      </c>
      <c r="AE1638" s="1" t="str">
        <f t="shared" si="231"/>
        <v>Thursday</v>
      </c>
      <c r="AF1638" s="2">
        <v>0.38550925925925927</v>
      </c>
      <c r="AG1638" s="2">
        <f t="shared" si="232"/>
        <v>0.375</v>
      </c>
      <c r="AH1638" t="s">
        <v>27</v>
      </c>
    </row>
    <row r="1639" spans="1:34" x14ac:dyDescent="0.25">
      <c r="A1639">
        <v>783916</v>
      </c>
      <c r="B1639" t="s">
        <v>20</v>
      </c>
      <c r="C1639" t="s">
        <v>53</v>
      </c>
      <c r="D1639" t="s">
        <v>46</v>
      </c>
      <c r="E1639">
        <v>60618</v>
      </c>
      <c r="F1639" t="s">
        <v>23</v>
      </c>
      <c r="G1639" t="s">
        <v>24</v>
      </c>
      <c r="H1639">
        <v>23</v>
      </c>
      <c r="I1639" t="s">
        <v>43</v>
      </c>
      <c r="J1639">
        <f>VLOOKUP(I1639,Key!$A$1:$C$72,2,FALSE)</f>
        <v>43.03886</v>
      </c>
      <c r="K1639">
        <f>VLOOKUP(I1639,Key!$A$1:$C$72,3,FALSE)</f>
        <v>-87.902720000000002</v>
      </c>
      <c r="L1639" t="s">
        <v>33</v>
      </c>
      <c r="M1639">
        <f>VLOOKUP(L1639,Key!$A$1:$C$72,2,FALSE)</f>
        <v>43.034619999999997</v>
      </c>
      <c r="N1639">
        <f>VLOOKUP(L1639,Key!$A$1:$C$72,3,FALSE)</f>
        <v>-87.917500000000004</v>
      </c>
      <c r="O1639">
        <v>13</v>
      </c>
      <c r="P1639">
        <v>0</v>
      </c>
      <c r="Q1639">
        <v>2</v>
      </c>
      <c r="R1639">
        <v>1.9</v>
      </c>
      <c r="S1639">
        <v>78</v>
      </c>
      <c r="T1639">
        <f t="shared" si="233"/>
        <v>-1</v>
      </c>
      <c r="U1639" s="1">
        <v>42803</v>
      </c>
      <c r="V1639" s="3">
        <f t="shared" si="227"/>
        <v>42795</v>
      </c>
      <c r="W1639" s="4">
        <f t="shared" si="234"/>
        <v>42803</v>
      </c>
      <c r="X1639" s="1" t="str">
        <f t="shared" si="228"/>
        <v>Thursday</v>
      </c>
      <c r="Y1639" s="2">
        <v>0.61373842592592587</v>
      </c>
      <c r="Z1639" s="2">
        <f t="shared" si="229"/>
        <v>0.625</v>
      </c>
      <c r="AA1639">
        <f>1</f>
        <v>1</v>
      </c>
      <c r="AB1639" s="1">
        <v>42803</v>
      </c>
      <c r="AC1639" s="3">
        <f t="shared" si="230"/>
        <v>42795</v>
      </c>
      <c r="AD1639" s="4">
        <f t="shared" si="235"/>
        <v>42803</v>
      </c>
      <c r="AE1639" s="1" t="str">
        <f t="shared" si="231"/>
        <v>Thursday</v>
      </c>
      <c r="AF1639" s="2">
        <v>0.62252314814814813</v>
      </c>
      <c r="AG1639" s="2">
        <f t="shared" si="232"/>
        <v>0.625</v>
      </c>
      <c r="AH1639" t="s">
        <v>27</v>
      </c>
    </row>
    <row r="1640" spans="1:34" x14ac:dyDescent="0.25">
      <c r="A1640">
        <v>1255308</v>
      </c>
      <c r="B1640" t="s">
        <v>20</v>
      </c>
      <c r="C1640" t="s">
        <v>28</v>
      </c>
      <c r="D1640" t="s">
        <v>22</v>
      </c>
      <c r="E1640">
        <v>53211</v>
      </c>
      <c r="F1640" t="s">
        <v>23</v>
      </c>
      <c r="G1640" t="s">
        <v>91</v>
      </c>
      <c r="H1640">
        <v>5502</v>
      </c>
      <c r="I1640" t="s">
        <v>60</v>
      </c>
      <c r="J1640">
        <f>VLOOKUP(I1640,Key!$A$1:$C$72,2,FALSE)</f>
        <v>43.066893999999998</v>
      </c>
      <c r="K1640">
        <f>VLOOKUP(I1640,Key!$A$1:$C$72,3,FALSE)</f>
        <v>-87.877936000000005</v>
      </c>
      <c r="L1640" t="s">
        <v>65</v>
      </c>
      <c r="M1640">
        <f>VLOOKUP(L1640,Key!$A$1:$C$72,2,FALSE)</f>
        <v>43.060786</v>
      </c>
      <c r="N1640">
        <f>VLOOKUP(L1640,Key!$A$1:$C$72,3,FALSE)</f>
        <v>-87.883825999999999</v>
      </c>
      <c r="O1640">
        <v>5</v>
      </c>
      <c r="P1640">
        <v>0</v>
      </c>
      <c r="Q1640">
        <v>0.8</v>
      </c>
      <c r="R1640">
        <v>0.7</v>
      </c>
      <c r="S1640">
        <v>30</v>
      </c>
      <c r="T1640">
        <f t="shared" si="233"/>
        <v>-1</v>
      </c>
      <c r="U1640" s="1">
        <v>42803</v>
      </c>
      <c r="V1640" s="3">
        <f t="shared" si="227"/>
        <v>42795</v>
      </c>
      <c r="W1640" s="4">
        <f t="shared" si="234"/>
        <v>42803</v>
      </c>
      <c r="X1640" s="1" t="str">
        <f t="shared" si="228"/>
        <v>Thursday</v>
      </c>
      <c r="Y1640" s="2">
        <v>0.65607638888888886</v>
      </c>
      <c r="Z1640" s="2">
        <f t="shared" si="229"/>
        <v>0.66666666666666663</v>
      </c>
      <c r="AA1640">
        <f>1</f>
        <v>1</v>
      </c>
      <c r="AB1640" s="1">
        <v>42803</v>
      </c>
      <c r="AC1640" s="3">
        <f t="shared" si="230"/>
        <v>42795</v>
      </c>
      <c r="AD1640" s="4">
        <f t="shared" si="235"/>
        <v>42803</v>
      </c>
      <c r="AE1640" s="1" t="str">
        <f t="shared" si="231"/>
        <v>Thursday</v>
      </c>
      <c r="AF1640" s="2">
        <v>0.65923611111111113</v>
      </c>
      <c r="AG1640" s="2">
        <f t="shared" si="232"/>
        <v>0.66666666666666663</v>
      </c>
      <c r="AH1640" t="s">
        <v>27</v>
      </c>
    </row>
    <row r="1641" spans="1:34" x14ac:dyDescent="0.25">
      <c r="A1641">
        <v>825934</v>
      </c>
      <c r="B1641" t="s">
        <v>20</v>
      </c>
      <c r="C1641" t="s">
        <v>28</v>
      </c>
      <c r="D1641" t="s">
        <v>22</v>
      </c>
      <c r="E1641">
        <v>53208</v>
      </c>
      <c r="F1641" t="s">
        <v>23</v>
      </c>
      <c r="G1641" t="s">
        <v>24</v>
      </c>
      <c r="H1641">
        <v>989</v>
      </c>
      <c r="I1641" t="s">
        <v>29</v>
      </c>
      <c r="J1641">
        <f>VLOOKUP(I1641,Key!$A$1:$C$72,2,FALSE)</f>
        <v>43.042490000000001</v>
      </c>
      <c r="K1641">
        <f>VLOOKUP(I1641,Key!$A$1:$C$72,3,FALSE)</f>
        <v>-87.909959999999998</v>
      </c>
      <c r="L1641" t="s">
        <v>54</v>
      </c>
      <c r="M1641">
        <f>VLOOKUP(L1641,Key!$A$1:$C$72,2,FALSE)</f>
        <v>43.046570000000003</v>
      </c>
      <c r="N1641">
        <f>VLOOKUP(L1641,Key!$A$1:$C$72,3,FALSE)</f>
        <v>-87.908720000000002</v>
      </c>
      <c r="O1641">
        <v>4</v>
      </c>
      <c r="P1641">
        <v>0</v>
      </c>
      <c r="Q1641">
        <v>0.6</v>
      </c>
      <c r="R1641">
        <v>0.6</v>
      </c>
      <c r="S1641">
        <v>24</v>
      </c>
      <c r="T1641">
        <f t="shared" si="233"/>
        <v>-1</v>
      </c>
      <c r="U1641" s="1">
        <v>42803</v>
      </c>
      <c r="V1641" s="3">
        <f t="shared" si="227"/>
        <v>42795</v>
      </c>
      <c r="W1641" s="4">
        <f t="shared" si="234"/>
        <v>42803</v>
      </c>
      <c r="X1641" s="1" t="str">
        <f t="shared" si="228"/>
        <v>Thursday</v>
      </c>
      <c r="Y1641" s="2">
        <v>0.71641203703703704</v>
      </c>
      <c r="Z1641" s="2">
        <f t="shared" si="229"/>
        <v>0.70833333333333326</v>
      </c>
      <c r="AA1641">
        <f>1</f>
        <v>1</v>
      </c>
      <c r="AB1641" s="1">
        <v>42803</v>
      </c>
      <c r="AC1641" s="3">
        <f t="shared" si="230"/>
        <v>42795</v>
      </c>
      <c r="AD1641" s="4">
        <f t="shared" si="235"/>
        <v>42803</v>
      </c>
      <c r="AE1641" s="1" t="str">
        <f t="shared" si="231"/>
        <v>Thursday</v>
      </c>
      <c r="AF1641" s="2">
        <v>0.71907407407407409</v>
      </c>
      <c r="AG1641" s="2">
        <f t="shared" si="232"/>
        <v>0.70833333333333326</v>
      </c>
      <c r="AH1641" t="s">
        <v>27</v>
      </c>
    </row>
    <row r="1642" spans="1:34" x14ac:dyDescent="0.25">
      <c r="A1642">
        <v>1489319</v>
      </c>
      <c r="B1642" t="s">
        <v>20</v>
      </c>
      <c r="C1642" t="s">
        <v>100</v>
      </c>
      <c r="D1642" t="s">
        <v>22</v>
      </c>
      <c r="E1642">
        <v>53045</v>
      </c>
      <c r="F1642" t="s">
        <v>23</v>
      </c>
      <c r="G1642" t="s">
        <v>24</v>
      </c>
      <c r="H1642">
        <v>5468</v>
      </c>
      <c r="I1642" t="s">
        <v>63</v>
      </c>
      <c r="J1642">
        <f>VLOOKUP(I1642,Key!$A$1:$C$72,2,FALSE)</f>
        <v>43.078530000000001</v>
      </c>
      <c r="K1642">
        <f>VLOOKUP(I1642,Key!$A$1:$C$72,3,FALSE)</f>
        <v>-87.882620000000003</v>
      </c>
      <c r="L1642" t="s">
        <v>65</v>
      </c>
      <c r="M1642">
        <f>VLOOKUP(L1642,Key!$A$1:$C$72,2,FALSE)</f>
        <v>43.060786</v>
      </c>
      <c r="N1642">
        <f>VLOOKUP(L1642,Key!$A$1:$C$72,3,FALSE)</f>
        <v>-87.883825999999999</v>
      </c>
      <c r="O1642">
        <v>10</v>
      </c>
      <c r="P1642">
        <v>0</v>
      </c>
      <c r="Q1642">
        <v>1.5</v>
      </c>
      <c r="R1642">
        <v>1.4</v>
      </c>
      <c r="S1642">
        <v>60</v>
      </c>
      <c r="T1642">
        <f t="shared" si="233"/>
        <v>-1</v>
      </c>
      <c r="U1642" s="1">
        <v>42803</v>
      </c>
      <c r="V1642" s="3">
        <f t="shared" si="227"/>
        <v>42795</v>
      </c>
      <c r="W1642" s="4">
        <f t="shared" si="234"/>
        <v>42803</v>
      </c>
      <c r="X1642" s="1" t="str">
        <f t="shared" si="228"/>
        <v>Thursday</v>
      </c>
      <c r="Y1642" s="2">
        <v>0.73145833333333332</v>
      </c>
      <c r="Z1642" s="2">
        <f t="shared" si="229"/>
        <v>0.75</v>
      </c>
      <c r="AA1642">
        <f>1</f>
        <v>1</v>
      </c>
      <c r="AB1642" s="1">
        <v>42803</v>
      </c>
      <c r="AC1642" s="3">
        <f t="shared" si="230"/>
        <v>42795</v>
      </c>
      <c r="AD1642" s="4">
        <f t="shared" si="235"/>
        <v>42803</v>
      </c>
      <c r="AE1642" s="1" t="str">
        <f t="shared" si="231"/>
        <v>Thursday</v>
      </c>
      <c r="AF1642" s="2">
        <v>0.73883101851851851</v>
      </c>
      <c r="AG1642" s="2">
        <f t="shared" si="232"/>
        <v>0.75</v>
      </c>
      <c r="AH1642" t="s">
        <v>27</v>
      </c>
    </row>
    <row r="1643" spans="1:34" x14ac:dyDescent="0.25">
      <c r="A1643">
        <v>1357250</v>
      </c>
      <c r="B1643" t="s">
        <v>20</v>
      </c>
      <c r="C1643" t="s">
        <v>28</v>
      </c>
      <c r="D1643" t="s">
        <v>22</v>
      </c>
      <c r="E1643">
        <v>53202</v>
      </c>
      <c r="F1643" t="s">
        <v>23</v>
      </c>
      <c r="G1643" t="s">
        <v>24</v>
      </c>
      <c r="H1643">
        <v>223</v>
      </c>
      <c r="I1643" t="s">
        <v>43</v>
      </c>
      <c r="J1643">
        <f>VLOOKUP(I1643,Key!$A$1:$C$72,2,FALSE)</f>
        <v>43.03886</v>
      </c>
      <c r="K1643">
        <f>VLOOKUP(I1643,Key!$A$1:$C$72,3,FALSE)</f>
        <v>-87.902720000000002</v>
      </c>
      <c r="L1643" t="s">
        <v>69</v>
      </c>
      <c r="M1643">
        <f>VLOOKUP(L1643,Key!$A$1:$C$72,2,FALSE)</f>
        <v>43.048200000000001</v>
      </c>
      <c r="N1643">
        <f>VLOOKUP(L1643,Key!$A$1:$C$72,3,FALSE)</f>
        <v>-87.900859999999994</v>
      </c>
      <c r="O1643">
        <v>5</v>
      </c>
      <c r="P1643">
        <v>0</v>
      </c>
      <c r="Q1643">
        <v>0.8</v>
      </c>
      <c r="R1643">
        <v>0.7</v>
      </c>
      <c r="S1643">
        <v>30</v>
      </c>
      <c r="T1643">
        <f t="shared" si="233"/>
        <v>-1</v>
      </c>
      <c r="U1643" s="1">
        <v>42803</v>
      </c>
      <c r="V1643" s="3">
        <f t="shared" si="227"/>
        <v>42795</v>
      </c>
      <c r="W1643" s="4">
        <f t="shared" si="234"/>
        <v>42803</v>
      </c>
      <c r="X1643" s="1" t="str">
        <f t="shared" si="228"/>
        <v>Thursday</v>
      </c>
      <c r="Y1643" s="2">
        <v>0.90408564814814818</v>
      </c>
      <c r="Z1643" s="2">
        <f t="shared" si="229"/>
        <v>0.91666666666666663</v>
      </c>
      <c r="AA1643">
        <f>1</f>
        <v>1</v>
      </c>
      <c r="AB1643" s="1">
        <v>42803</v>
      </c>
      <c r="AC1643" s="3">
        <f t="shared" si="230"/>
        <v>42795</v>
      </c>
      <c r="AD1643" s="4">
        <f t="shared" si="235"/>
        <v>42803</v>
      </c>
      <c r="AE1643" s="1" t="str">
        <f t="shared" si="231"/>
        <v>Thursday</v>
      </c>
      <c r="AF1643" s="2">
        <v>0.90730324074074076</v>
      </c>
      <c r="AG1643" s="2">
        <f t="shared" si="232"/>
        <v>0.91666666666666663</v>
      </c>
      <c r="AH1643" t="s">
        <v>27</v>
      </c>
    </row>
    <row r="1644" spans="1:34" x14ac:dyDescent="0.25">
      <c r="A1644">
        <v>1360169</v>
      </c>
      <c r="B1644" t="s">
        <v>20</v>
      </c>
      <c r="C1644" t="s">
        <v>105</v>
      </c>
      <c r="D1644" t="s">
        <v>22</v>
      </c>
      <c r="E1644">
        <v>53121</v>
      </c>
      <c r="F1644" t="s">
        <v>23</v>
      </c>
      <c r="G1644" t="s">
        <v>24</v>
      </c>
      <c r="H1644">
        <v>5446</v>
      </c>
      <c r="I1644" t="s">
        <v>81</v>
      </c>
      <c r="J1644">
        <f>VLOOKUP(I1644,Key!$A$1:$C$72,2,FALSE)</f>
        <v>43.06033</v>
      </c>
      <c r="K1644">
        <f>VLOOKUP(I1644,Key!$A$1:$C$72,3,FALSE)</f>
        <v>-87.89546</v>
      </c>
      <c r="L1644" t="s">
        <v>78</v>
      </c>
      <c r="M1644">
        <f>VLOOKUP(L1644,Key!$A$1:$C$72,2,FALSE)</f>
        <v>43.060250000000003</v>
      </c>
      <c r="N1644">
        <f>VLOOKUP(L1644,Key!$A$1:$C$72,3,FALSE)</f>
        <v>-87.892169999999993</v>
      </c>
      <c r="O1644">
        <v>1</v>
      </c>
      <c r="P1644">
        <v>0</v>
      </c>
      <c r="Q1644">
        <v>0.2</v>
      </c>
      <c r="R1644">
        <v>0.1</v>
      </c>
      <c r="S1644">
        <v>6</v>
      </c>
      <c r="T1644">
        <f t="shared" si="233"/>
        <v>-1</v>
      </c>
      <c r="U1644" s="1">
        <v>42804</v>
      </c>
      <c r="V1644" s="3">
        <f t="shared" si="227"/>
        <v>42795</v>
      </c>
      <c r="W1644" s="4">
        <f t="shared" si="234"/>
        <v>42804</v>
      </c>
      <c r="X1644" s="1" t="str">
        <f t="shared" si="228"/>
        <v>Friday</v>
      </c>
      <c r="Y1644" s="2">
        <v>6.0798611111111116E-2</v>
      </c>
      <c r="Z1644" s="2">
        <f t="shared" si="229"/>
        <v>4.1666666666666664E-2</v>
      </c>
      <c r="AA1644">
        <f>1</f>
        <v>1</v>
      </c>
      <c r="AB1644" s="1">
        <v>42804</v>
      </c>
      <c r="AC1644" s="3">
        <f t="shared" si="230"/>
        <v>42795</v>
      </c>
      <c r="AD1644" s="4">
        <f t="shared" si="235"/>
        <v>42804</v>
      </c>
      <c r="AE1644" s="1" t="str">
        <f t="shared" si="231"/>
        <v>Friday</v>
      </c>
      <c r="AF1644" s="2">
        <v>6.1724537037037036E-2</v>
      </c>
      <c r="AG1644" s="2">
        <f t="shared" si="232"/>
        <v>4.1666666666666664E-2</v>
      </c>
      <c r="AH1644" t="s">
        <v>27</v>
      </c>
    </row>
    <row r="1645" spans="1:34" x14ac:dyDescent="0.25">
      <c r="A1645">
        <v>1468078</v>
      </c>
      <c r="B1645" t="s">
        <v>20</v>
      </c>
      <c r="C1645" t="s">
        <v>99</v>
      </c>
      <c r="D1645" t="s">
        <v>22</v>
      </c>
      <c r="E1645">
        <v>53209</v>
      </c>
      <c r="F1645" t="s">
        <v>23</v>
      </c>
      <c r="G1645" t="s">
        <v>24</v>
      </c>
      <c r="H1645">
        <v>11077</v>
      </c>
      <c r="I1645" t="s">
        <v>61</v>
      </c>
      <c r="J1645">
        <f>VLOOKUP(I1645,Key!$A$1:$C$72,2,FALSE)</f>
        <v>43.058619999999998</v>
      </c>
      <c r="K1645">
        <f>VLOOKUP(I1645,Key!$A$1:$C$72,3,FALSE)</f>
        <v>-87.885319999999993</v>
      </c>
      <c r="L1645" t="s">
        <v>54</v>
      </c>
      <c r="M1645">
        <f>VLOOKUP(L1645,Key!$A$1:$C$72,2,FALSE)</f>
        <v>43.046570000000003</v>
      </c>
      <c r="N1645">
        <f>VLOOKUP(L1645,Key!$A$1:$C$72,3,FALSE)</f>
        <v>-87.908720000000002</v>
      </c>
      <c r="O1645">
        <v>10</v>
      </c>
      <c r="P1645">
        <v>0</v>
      </c>
      <c r="Q1645">
        <v>1.5</v>
      </c>
      <c r="R1645">
        <v>1.4</v>
      </c>
      <c r="S1645">
        <v>60</v>
      </c>
      <c r="T1645">
        <f t="shared" si="233"/>
        <v>-1</v>
      </c>
      <c r="U1645" s="1">
        <v>42804</v>
      </c>
      <c r="V1645" s="3">
        <f t="shared" si="227"/>
        <v>42795</v>
      </c>
      <c r="W1645" s="4">
        <f t="shared" si="234"/>
        <v>42804</v>
      </c>
      <c r="X1645" s="1" t="str">
        <f t="shared" si="228"/>
        <v>Friday</v>
      </c>
      <c r="Y1645" s="2">
        <v>0.3513425925925926</v>
      </c>
      <c r="Z1645" s="2">
        <f t="shared" si="229"/>
        <v>0.33333333333333331</v>
      </c>
      <c r="AA1645">
        <f>1</f>
        <v>1</v>
      </c>
      <c r="AB1645" s="1">
        <v>42804</v>
      </c>
      <c r="AC1645" s="3">
        <f t="shared" si="230"/>
        <v>42795</v>
      </c>
      <c r="AD1645" s="4">
        <f t="shared" si="235"/>
        <v>42804</v>
      </c>
      <c r="AE1645" s="1" t="str">
        <f t="shared" si="231"/>
        <v>Friday</v>
      </c>
      <c r="AF1645" s="2">
        <v>0.35820601851851852</v>
      </c>
      <c r="AG1645" s="2">
        <f t="shared" si="232"/>
        <v>0.375</v>
      </c>
      <c r="AH1645" t="s">
        <v>27</v>
      </c>
    </row>
    <row r="1646" spans="1:34" x14ac:dyDescent="0.25">
      <c r="A1646">
        <v>1249129</v>
      </c>
      <c r="B1646" t="s">
        <v>20</v>
      </c>
      <c r="C1646" t="s">
        <v>108</v>
      </c>
      <c r="D1646" t="s">
        <v>22</v>
      </c>
      <c r="E1646">
        <v>54915</v>
      </c>
      <c r="F1646" t="s">
        <v>23</v>
      </c>
      <c r="G1646" t="s">
        <v>96</v>
      </c>
      <c r="H1646">
        <v>11062</v>
      </c>
      <c r="I1646" t="s">
        <v>67</v>
      </c>
      <c r="J1646">
        <f>VLOOKUP(I1646,Key!$A$1:$C$72,2,FALSE)</f>
        <v>43.074890000000003</v>
      </c>
      <c r="K1646">
        <f>VLOOKUP(I1646,Key!$A$1:$C$72,3,FALSE)</f>
        <v>-87.882810000000006</v>
      </c>
      <c r="L1646" t="s">
        <v>65</v>
      </c>
      <c r="M1646">
        <f>VLOOKUP(L1646,Key!$A$1:$C$72,2,FALSE)</f>
        <v>43.060786</v>
      </c>
      <c r="N1646">
        <f>VLOOKUP(L1646,Key!$A$1:$C$72,3,FALSE)</f>
        <v>-87.883825999999999</v>
      </c>
      <c r="O1646">
        <v>7</v>
      </c>
      <c r="P1646">
        <v>0</v>
      </c>
      <c r="Q1646">
        <v>1.1000000000000001</v>
      </c>
      <c r="R1646">
        <v>1</v>
      </c>
      <c r="S1646">
        <v>42</v>
      </c>
      <c r="T1646">
        <f t="shared" si="233"/>
        <v>-1</v>
      </c>
      <c r="U1646" s="1">
        <v>42804</v>
      </c>
      <c r="V1646" s="3">
        <f t="shared" si="227"/>
        <v>42795</v>
      </c>
      <c r="W1646" s="4">
        <f t="shared" si="234"/>
        <v>42804</v>
      </c>
      <c r="X1646" s="1" t="str">
        <f t="shared" si="228"/>
        <v>Friday</v>
      </c>
      <c r="Y1646" s="2">
        <v>0.62878472222222226</v>
      </c>
      <c r="Z1646" s="2">
        <f t="shared" si="229"/>
        <v>0.625</v>
      </c>
      <c r="AA1646">
        <f>1</f>
        <v>1</v>
      </c>
      <c r="AB1646" s="1">
        <v>42804</v>
      </c>
      <c r="AC1646" s="3">
        <f t="shared" si="230"/>
        <v>42795</v>
      </c>
      <c r="AD1646" s="4">
        <f t="shared" si="235"/>
        <v>42804</v>
      </c>
      <c r="AE1646" s="1" t="str">
        <f t="shared" si="231"/>
        <v>Friday</v>
      </c>
      <c r="AF1646" s="2">
        <v>0.63364583333333335</v>
      </c>
      <c r="AG1646" s="2">
        <f t="shared" si="232"/>
        <v>0.625</v>
      </c>
      <c r="AH1646" t="s">
        <v>27</v>
      </c>
    </row>
    <row r="1647" spans="1:34" x14ac:dyDescent="0.25">
      <c r="A1647">
        <v>1379187</v>
      </c>
      <c r="B1647" t="s">
        <v>20</v>
      </c>
      <c r="C1647" t="s">
        <v>165</v>
      </c>
      <c r="D1647" t="s">
        <v>22</v>
      </c>
      <c r="E1647">
        <v>53520</v>
      </c>
      <c r="F1647" t="s">
        <v>23</v>
      </c>
      <c r="G1647" t="s">
        <v>24</v>
      </c>
      <c r="H1647">
        <v>143</v>
      </c>
      <c r="I1647" t="s">
        <v>67</v>
      </c>
      <c r="J1647">
        <f>VLOOKUP(I1647,Key!$A$1:$C$72,2,FALSE)</f>
        <v>43.074890000000003</v>
      </c>
      <c r="K1647">
        <f>VLOOKUP(I1647,Key!$A$1:$C$72,3,FALSE)</f>
        <v>-87.882810000000006</v>
      </c>
      <c r="L1647" t="s">
        <v>63</v>
      </c>
      <c r="M1647">
        <f>VLOOKUP(L1647,Key!$A$1:$C$72,2,FALSE)</f>
        <v>43.078530000000001</v>
      </c>
      <c r="N1647">
        <f>VLOOKUP(L1647,Key!$A$1:$C$72,3,FALSE)</f>
        <v>-87.882620000000003</v>
      </c>
      <c r="O1647">
        <v>4</v>
      </c>
      <c r="P1647">
        <v>0</v>
      </c>
      <c r="Q1647">
        <v>0.6</v>
      </c>
      <c r="R1647">
        <v>0.6</v>
      </c>
      <c r="S1647">
        <v>24</v>
      </c>
      <c r="T1647">
        <f t="shared" si="233"/>
        <v>-1</v>
      </c>
      <c r="U1647" s="1">
        <v>42804</v>
      </c>
      <c r="V1647" s="3">
        <f t="shared" si="227"/>
        <v>42795</v>
      </c>
      <c r="W1647" s="4">
        <f t="shared" si="234"/>
        <v>42804</v>
      </c>
      <c r="X1647" s="1" t="str">
        <f t="shared" si="228"/>
        <v>Friday</v>
      </c>
      <c r="Y1647" s="2">
        <v>0.75908564814814816</v>
      </c>
      <c r="Z1647" s="2">
        <f t="shared" si="229"/>
        <v>0.75</v>
      </c>
      <c r="AA1647">
        <f>1</f>
        <v>1</v>
      </c>
      <c r="AB1647" s="1">
        <v>42804</v>
      </c>
      <c r="AC1647" s="3">
        <f t="shared" si="230"/>
        <v>42795</v>
      </c>
      <c r="AD1647" s="4">
        <f t="shared" si="235"/>
        <v>42804</v>
      </c>
      <c r="AE1647" s="1" t="str">
        <f t="shared" si="231"/>
        <v>Friday</v>
      </c>
      <c r="AF1647" s="2">
        <v>0.76201388888888888</v>
      </c>
      <c r="AG1647" s="2">
        <f t="shared" si="232"/>
        <v>0.75</v>
      </c>
      <c r="AH1647" t="s">
        <v>27</v>
      </c>
    </row>
    <row r="1648" spans="1:34" x14ac:dyDescent="0.25">
      <c r="A1648">
        <v>1357250</v>
      </c>
      <c r="B1648" t="s">
        <v>20</v>
      </c>
      <c r="C1648" t="s">
        <v>28</v>
      </c>
      <c r="D1648" t="s">
        <v>22</v>
      </c>
      <c r="E1648">
        <v>53202</v>
      </c>
      <c r="F1648" t="s">
        <v>23</v>
      </c>
      <c r="G1648" t="s">
        <v>24</v>
      </c>
      <c r="H1648">
        <v>223</v>
      </c>
      <c r="I1648" t="s">
        <v>69</v>
      </c>
      <c r="J1648">
        <f>VLOOKUP(I1648,Key!$A$1:$C$72,2,FALSE)</f>
        <v>43.048200000000001</v>
      </c>
      <c r="K1648">
        <f>VLOOKUP(I1648,Key!$A$1:$C$72,3,FALSE)</f>
        <v>-87.900859999999994</v>
      </c>
      <c r="L1648" t="s">
        <v>54</v>
      </c>
      <c r="M1648">
        <f>VLOOKUP(L1648,Key!$A$1:$C$72,2,FALSE)</f>
        <v>43.046570000000003</v>
      </c>
      <c r="N1648">
        <f>VLOOKUP(L1648,Key!$A$1:$C$72,3,FALSE)</f>
        <v>-87.908720000000002</v>
      </c>
      <c r="O1648">
        <v>3</v>
      </c>
      <c r="P1648">
        <v>0</v>
      </c>
      <c r="Q1648">
        <v>0.5</v>
      </c>
      <c r="R1648">
        <v>0.4</v>
      </c>
      <c r="S1648">
        <v>18</v>
      </c>
      <c r="T1648">
        <f t="shared" si="233"/>
        <v>-1</v>
      </c>
      <c r="U1648" s="1">
        <v>42804</v>
      </c>
      <c r="V1648" s="3">
        <f t="shared" si="227"/>
        <v>42795</v>
      </c>
      <c r="W1648" s="4">
        <f t="shared" si="234"/>
        <v>42804</v>
      </c>
      <c r="X1648" s="1" t="str">
        <f t="shared" si="228"/>
        <v>Friday</v>
      </c>
      <c r="Y1648" s="2">
        <v>0.87877314814814822</v>
      </c>
      <c r="Z1648" s="2">
        <f t="shared" si="229"/>
        <v>0.875</v>
      </c>
      <c r="AA1648">
        <f>1</f>
        <v>1</v>
      </c>
      <c r="AB1648" s="1">
        <v>42804</v>
      </c>
      <c r="AC1648" s="3">
        <f t="shared" si="230"/>
        <v>42795</v>
      </c>
      <c r="AD1648" s="4">
        <f t="shared" si="235"/>
        <v>42804</v>
      </c>
      <c r="AE1648" s="1" t="str">
        <f t="shared" si="231"/>
        <v>Friday</v>
      </c>
      <c r="AF1648" s="2">
        <v>0.88065972222222222</v>
      </c>
      <c r="AG1648" s="2">
        <f t="shared" si="232"/>
        <v>0.875</v>
      </c>
      <c r="AH1648" t="s">
        <v>27</v>
      </c>
    </row>
    <row r="1649" spans="1:34" x14ac:dyDescent="0.25">
      <c r="A1649">
        <v>1425087</v>
      </c>
      <c r="B1649" t="s">
        <v>20</v>
      </c>
      <c r="C1649" t="s">
        <v>95</v>
      </c>
      <c r="D1649" t="s">
        <v>22</v>
      </c>
      <c r="E1649">
        <v>53212</v>
      </c>
      <c r="F1649" t="s">
        <v>23</v>
      </c>
      <c r="G1649" t="s">
        <v>24</v>
      </c>
      <c r="H1649">
        <v>5459</v>
      </c>
      <c r="I1649" t="s">
        <v>81</v>
      </c>
      <c r="J1649">
        <f>VLOOKUP(I1649,Key!$A$1:$C$72,2,FALSE)</f>
        <v>43.06033</v>
      </c>
      <c r="K1649">
        <f>VLOOKUP(I1649,Key!$A$1:$C$72,3,FALSE)</f>
        <v>-87.89546</v>
      </c>
      <c r="L1649" t="s">
        <v>39</v>
      </c>
      <c r="M1649">
        <f>VLOOKUP(L1649,Key!$A$1:$C$72,2,FALSE)</f>
        <v>43.03913</v>
      </c>
      <c r="N1649">
        <f>VLOOKUP(L1649,Key!$A$1:$C$72,3,FALSE)</f>
        <v>-87.916150000000002</v>
      </c>
      <c r="O1649">
        <v>12</v>
      </c>
      <c r="P1649">
        <v>0</v>
      </c>
      <c r="Q1649">
        <v>1.8</v>
      </c>
      <c r="R1649">
        <v>1.7</v>
      </c>
      <c r="S1649">
        <v>72</v>
      </c>
      <c r="T1649">
        <f t="shared" si="233"/>
        <v>-1</v>
      </c>
      <c r="U1649" s="1">
        <v>42805</v>
      </c>
      <c r="V1649" s="3">
        <f t="shared" si="227"/>
        <v>42795</v>
      </c>
      <c r="W1649" s="4">
        <f t="shared" si="234"/>
        <v>42805</v>
      </c>
      <c r="X1649" s="1" t="str">
        <f t="shared" si="228"/>
        <v>Saturday</v>
      </c>
      <c r="Y1649" s="2">
        <v>0.30995370370370373</v>
      </c>
      <c r="Z1649" s="2">
        <f t="shared" si="229"/>
        <v>0.29166666666666663</v>
      </c>
      <c r="AA1649">
        <f>1</f>
        <v>1</v>
      </c>
      <c r="AB1649" s="1">
        <v>42805</v>
      </c>
      <c r="AC1649" s="3">
        <f t="shared" si="230"/>
        <v>42795</v>
      </c>
      <c r="AD1649" s="4">
        <f t="shared" si="235"/>
        <v>42805</v>
      </c>
      <c r="AE1649" s="1" t="str">
        <f t="shared" si="231"/>
        <v>Saturday</v>
      </c>
      <c r="AF1649" s="2">
        <v>0.31854166666666667</v>
      </c>
      <c r="AG1649" s="2">
        <f t="shared" si="232"/>
        <v>0.33333333333333331</v>
      </c>
      <c r="AH1649" t="s">
        <v>27</v>
      </c>
    </row>
    <row r="1650" spans="1:34" x14ac:dyDescent="0.25">
      <c r="A1650">
        <v>1437939</v>
      </c>
      <c r="B1650" t="s">
        <v>20</v>
      </c>
      <c r="C1650" t="s">
        <v>28</v>
      </c>
      <c r="D1650" t="s">
        <v>22</v>
      </c>
      <c r="E1650">
        <v>53211</v>
      </c>
      <c r="F1650" t="s">
        <v>23</v>
      </c>
      <c r="G1650" t="s">
        <v>24</v>
      </c>
      <c r="H1650">
        <v>5549</v>
      </c>
      <c r="I1650" t="s">
        <v>67</v>
      </c>
      <c r="J1650">
        <f>VLOOKUP(I1650,Key!$A$1:$C$72,2,FALSE)</f>
        <v>43.074890000000003</v>
      </c>
      <c r="K1650">
        <f>VLOOKUP(I1650,Key!$A$1:$C$72,3,FALSE)</f>
        <v>-87.882810000000006</v>
      </c>
      <c r="L1650" t="s">
        <v>67</v>
      </c>
      <c r="M1650">
        <f>VLOOKUP(L1650,Key!$A$1:$C$72,2,FALSE)</f>
        <v>43.074890000000003</v>
      </c>
      <c r="N1650">
        <f>VLOOKUP(L1650,Key!$A$1:$C$72,3,FALSE)</f>
        <v>-87.882810000000006</v>
      </c>
      <c r="O1650">
        <v>27</v>
      </c>
      <c r="P1650">
        <v>0</v>
      </c>
      <c r="Q1650">
        <v>4.0999999999999996</v>
      </c>
      <c r="R1650">
        <v>3.8</v>
      </c>
      <c r="S1650">
        <v>162</v>
      </c>
      <c r="T1650">
        <f t="shared" si="233"/>
        <v>-1</v>
      </c>
      <c r="U1650" s="1">
        <v>42805</v>
      </c>
      <c r="V1650" s="3">
        <f t="shared" si="227"/>
        <v>42795</v>
      </c>
      <c r="W1650" s="4">
        <f t="shared" si="234"/>
        <v>42805</v>
      </c>
      <c r="X1650" s="1" t="str">
        <f t="shared" si="228"/>
        <v>Saturday</v>
      </c>
      <c r="Y1650" s="2">
        <v>0.49457175925925928</v>
      </c>
      <c r="Z1650" s="2">
        <f t="shared" si="229"/>
        <v>0.5</v>
      </c>
      <c r="AA1650">
        <f>1</f>
        <v>1</v>
      </c>
      <c r="AB1650" s="1">
        <v>42805</v>
      </c>
      <c r="AC1650" s="3">
        <f t="shared" si="230"/>
        <v>42795</v>
      </c>
      <c r="AD1650" s="4">
        <f t="shared" si="235"/>
        <v>42805</v>
      </c>
      <c r="AE1650" s="1" t="str">
        <f t="shared" si="231"/>
        <v>Saturday</v>
      </c>
      <c r="AF1650" s="2">
        <v>0.51377314814814812</v>
      </c>
      <c r="AG1650" s="2">
        <f t="shared" si="232"/>
        <v>0.5</v>
      </c>
      <c r="AH1650" t="s">
        <v>35</v>
      </c>
    </row>
    <row r="1651" spans="1:34" x14ac:dyDescent="0.25">
      <c r="A1651">
        <v>1425087</v>
      </c>
      <c r="B1651" t="s">
        <v>20</v>
      </c>
      <c r="C1651" t="s">
        <v>95</v>
      </c>
      <c r="D1651" t="s">
        <v>22</v>
      </c>
      <c r="E1651">
        <v>53212</v>
      </c>
      <c r="F1651" t="s">
        <v>23</v>
      </c>
      <c r="G1651" t="s">
        <v>24</v>
      </c>
      <c r="H1651">
        <v>5459</v>
      </c>
      <c r="I1651" t="s">
        <v>39</v>
      </c>
      <c r="J1651">
        <f>VLOOKUP(I1651,Key!$A$1:$C$72,2,FALSE)</f>
        <v>43.03913</v>
      </c>
      <c r="K1651">
        <f>VLOOKUP(I1651,Key!$A$1:$C$72,3,FALSE)</f>
        <v>-87.916150000000002</v>
      </c>
      <c r="L1651" t="s">
        <v>81</v>
      </c>
      <c r="M1651">
        <f>VLOOKUP(L1651,Key!$A$1:$C$72,2,FALSE)</f>
        <v>43.06033</v>
      </c>
      <c r="N1651">
        <f>VLOOKUP(L1651,Key!$A$1:$C$72,3,FALSE)</f>
        <v>-87.89546</v>
      </c>
      <c r="O1651">
        <v>13</v>
      </c>
      <c r="P1651">
        <v>0</v>
      </c>
      <c r="Q1651">
        <v>2</v>
      </c>
      <c r="R1651">
        <v>1.9</v>
      </c>
      <c r="S1651">
        <v>78</v>
      </c>
      <c r="T1651">
        <f t="shared" si="233"/>
        <v>-1</v>
      </c>
      <c r="U1651" s="1">
        <v>42805</v>
      </c>
      <c r="V1651" s="3">
        <f t="shared" si="227"/>
        <v>42795</v>
      </c>
      <c r="W1651" s="4">
        <f t="shared" si="234"/>
        <v>42805</v>
      </c>
      <c r="X1651" s="1" t="str">
        <f t="shared" si="228"/>
        <v>Saturday</v>
      </c>
      <c r="Y1651" s="2">
        <v>0.60577546296296292</v>
      </c>
      <c r="Z1651" s="2">
        <f t="shared" si="229"/>
        <v>0.625</v>
      </c>
      <c r="AA1651">
        <f>1</f>
        <v>1</v>
      </c>
      <c r="AB1651" s="1">
        <v>42805</v>
      </c>
      <c r="AC1651" s="3">
        <f t="shared" si="230"/>
        <v>42795</v>
      </c>
      <c r="AD1651" s="4">
        <f t="shared" si="235"/>
        <v>42805</v>
      </c>
      <c r="AE1651" s="1" t="str">
        <f t="shared" si="231"/>
        <v>Saturday</v>
      </c>
      <c r="AF1651" s="2">
        <v>0.61525462962962962</v>
      </c>
      <c r="AG1651" s="2">
        <f t="shared" si="232"/>
        <v>0.625</v>
      </c>
      <c r="AH1651" t="s">
        <v>27</v>
      </c>
    </row>
    <row r="1652" spans="1:34" x14ac:dyDescent="0.25">
      <c r="A1652">
        <v>1359140</v>
      </c>
      <c r="B1652" t="s">
        <v>20</v>
      </c>
      <c r="C1652" t="s">
        <v>119</v>
      </c>
      <c r="D1652" t="s">
        <v>22</v>
      </c>
      <c r="E1652">
        <v>53118</v>
      </c>
      <c r="F1652" t="s">
        <v>23</v>
      </c>
      <c r="G1652" t="s">
        <v>24</v>
      </c>
      <c r="H1652">
        <v>5573</v>
      </c>
      <c r="I1652" t="s">
        <v>61</v>
      </c>
      <c r="J1652">
        <f>VLOOKUP(I1652,Key!$A$1:$C$72,2,FALSE)</f>
        <v>43.058619999999998</v>
      </c>
      <c r="K1652">
        <f>VLOOKUP(I1652,Key!$A$1:$C$72,3,FALSE)</f>
        <v>-87.885319999999993</v>
      </c>
      <c r="L1652" t="s">
        <v>78</v>
      </c>
      <c r="M1652">
        <f>VLOOKUP(L1652,Key!$A$1:$C$72,2,FALSE)</f>
        <v>43.060250000000003</v>
      </c>
      <c r="N1652">
        <f>VLOOKUP(L1652,Key!$A$1:$C$72,3,FALSE)</f>
        <v>-87.892169999999993</v>
      </c>
      <c r="O1652">
        <v>4</v>
      </c>
      <c r="P1652">
        <v>0</v>
      </c>
      <c r="Q1652">
        <v>0.6</v>
      </c>
      <c r="R1652">
        <v>0.6</v>
      </c>
      <c r="S1652">
        <v>24</v>
      </c>
      <c r="T1652">
        <f t="shared" si="233"/>
        <v>-1</v>
      </c>
      <c r="U1652" s="1">
        <v>42805</v>
      </c>
      <c r="V1652" s="3">
        <f t="shared" si="227"/>
        <v>42795</v>
      </c>
      <c r="W1652" s="4">
        <f t="shared" si="234"/>
        <v>42805</v>
      </c>
      <c r="X1652" s="1" t="str">
        <f t="shared" si="228"/>
        <v>Saturday</v>
      </c>
      <c r="Y1652" s="2">
        <v>0.85175925925925933</v>
      </c>
      <c r="Z1652" s="2">
        <f t="shared" si="229"/>
        <v>0.83333333333333326</v>
      </c>
      <c r="AA1652">
        <f>1</f>
        <v>1</v>
      </c>
      <c r="AB1652" s="1">
        <v>42805</v>
      </c>
      <c r="AC1652" s="3">
        <f t="shared" si="230"/>
        <v>42795</v>
      </c>
      <c r="AD1652" s="4">
        <f t="shared" si="235"/>
        <v>42805</v>
      </c>
      <c r="AE1652" s="1" t="str">
        <f t="shared" si="231"/>
        <v>Saturday</v>
      </c>
      <c r="AF1652" s="2">
        <v>0.8542939814814815</v>
      </c>
      <c r="AG1652" s="2">
        <f t="shared" si="232"/>
        <v>0.875</v>
      </c>
      <c r="AH1652" t="s">
        <v>27</v>
      </c>
    </row>
    <row r="1653" spans="1:34" x14ac:dyDescent="0.25">
      <c r="A1653">
        <v>1251858</v>
      </c>
      <c r="B1653" t="s">
        <v>20</v>
      </c>
      <c r="C1653" t="s">
        <v>131</v>
      </c>
      <c r="D1653" t="s">
        <v>22</v>
      </c>
      <c r="E1653">
        <v>53531</v>
      </c>
      <c r="F1653" t="s">
        <v>23</v>
      </c>
      <c r="G1653" t="s">
        <v>96</v>
      </c>
      <c r="H1653">
        <v>11080</v>
      </c>
      <c r="I1653" t="s">
        <v>61</v>
      </c>
      <c r="J1653">
        <f>VLOOKUP(I1653,Key!$A$1:$C$72,2,FALSE)</f>
        <v>43.058619999999998</v>
      </c>
      <c r="K1653">
        <f>VLOOKUP(I1653,Key!$A$1:$C$72,3,FALSE)</f>
        <v>-87.885319999999993</v>
      </c>
      <c r="L1653" t="s">
        <v>81</v>
      </c>
      <c r="M1653">
        <f>VLOOKUP(L1653,Key!$A$1:$C$72,2,FALSE)</f>
        <v>43.06033</v>
      </c>
      <c r="N1653">
        <f>VLOOKUP(L1653,Key!$A$1:$C$72,3,FALSE)</f>
        <v>-87.89546</v>
      </c>
      <c r="O1653">
        <v>6</v>
      </c>
      <c r="P1653">
        <v>0</v>
      </c>
      <c r="Q1653">
        <v>0.9</v>
      </c>
      <c r="R1653">
        <v>0.9</v>
      </c>
      <c r="S1653">
        <v>36</v>
      </c>
      <c r="T1653">
        <f t="shared" si="233"/>
        <v>-1</v>
      </c>
      <c r="U1653" s="1">
        <v>42806</v>
      </c>
      <c r="V1653" s="3">
        <f t="shared" si="227"/>
        <v>42795</v>
      </c>
      <c r="W1653" s="4">
        <f t="shared" si="234"/>
        <v>42806</v>
      </c>
      <c r="X1653" s="1" t="str">
        <f t="shared" si="228"/>
        <v>Sunday</v>
      </c>
      <c r="Y1653" s="2">
        <v>0.59659722222222222</v>
      </c>
      <c r="Z1653" s="2">
        <f t="shared" si="229"/>
        <v>0.58333333333333326</v>
      </c>
      <c r="AA1653">
        <f>1</f>
        <v>1</v>
      </c>
      <c r="AB1653" s="1">
        <v>42806</v>
      </c>
      <c r="AC1653" s="3">
        <f t="shared" si="230"/>
        <v>42795</v>
      </c>
      <c r="AD1653" s="4">
        <f t="shared" si="235"/>
        <v>42806</v>
      </c>
      <c r="AE1653" s="1" t="str">
        <f t="shared" si="231"/>
        <v>Sunday</v>
      </c>
      <c r="AF1653" s="2">
        <v>0.60124999999999995</v>
      </c>
      <c r="AG1653" s="2">
        <f t="shared" si="232"/>
        <v>0.58333333333333326</v>
      </c>
      <c r="AH1653" t="s">
        <v>27</v>
      </c>
    </row>
    <row r="1654" spans="1:34" x14ac:dyDescent="0.25">
      <c r="A1654">
        <v>583361</v>
      </c>
      <c r="B1654" t="s">
        <v>20</v>
      </c>
      <c r="C1654" t="s">
        <v>28</v>
      </c>
      <c r="D1654" t="s">
        <v>22</v>
      </c>
      <c r="E1654">
        <v>53202</v>
      </c>
      <c r="F1654" t="s">
        <v>23</v>
      </c>
      <c r="G1654" t="s">
        <v>24</v>
      </c>
      <c r="H1654">
        <v>247</v>
      </c>
      <c r="I1654" t="s">
        <v>40</v>
      </c>
      <c r="J1654">
        <f>VLOOKUP(I1654,Key!$A$1:$C$72,2,FALSE)</f>
        <v>43.031480000000002</v>
      </c>
      <c r="K1654">
        <f>VLOOKUP(I1654,Key!$A$1:$C$72,3,FALSE)</f>
        <v>-87.908169999999998</v>
      </c>
      <c r="L1654" t="s">
        <v>37</v>
      </c>
      <c r="M1654">
        <f>VLOOKUP(L1654,Key!$A$1:$C$72,2,FALSE)</f>
        <v>43.031320000000001</v>
      </c>
      <c r="N1654">
        <f>VLOOKUP(L1654,Key!$A$1:$C$72,3,FALSE)</f>
        <v>-87.904259999999994</v>
      </c>
      <c r="O1654">
        <v>5</v>
      </c>
      <c r="P1654">
        <v>0</v>
      </c>
      <c r="Q1654">
        <v>0.8</v>
      </c>
      <c r="R1654">
        <v>0.7</v>
      </c>
      <c r="S1654">
        <v>30</v>
      </c>
      <c r="T1654">
        <f t="shared" si="233"/>
        <v>-1</v>
      </c>
      <c r="U1654" s="1">
        <v>42806</v>
      </c>
      <c r="V1654" s="3">
        <f t="shared" si="227"/>
        <v>42795</v>
      </c>
      <c r="W1654" s="4">
        <f t="shared" si="234"/>
        <v>42806</v>
      </c>
      <c r="X1654" s="1" t="str">
        <f t="shared" si="228"/>
        <v>Sunday</v>
      </c>
      <c r="Y1654" s="2">
        <v>0.80884259259259261</v>
      </c>
      <c r="Z1654" s="2">
        <f t="shared" si="229"/>
        <v>0.79166666666666663</v>
      </c>
      <c r="AA1654">
        <f>1</f>
        <v>1</v>
      </c>
      <c r="AB1654" s="1">
        <v>42806</v>
      </c>
      <c r="AC1654" s="3">
        <f t="shared" si="230"/>
        <v>42795</v>
      </c>
      <c r="AD1654" s="4">
        <f t="shared" si="235"/>
        <v>42806</v>
      </c>
      <c r="AE1654" s="1" t="str">
        <f t="shared" si="231"/>
        <v>Sunday</v>
      </c>
      <c r="AF1654" s="2">
        <v>0.81240740740740736</v>
      </c>
      <c r="AG1654" s="2">
        <f t="shared" si="232"/>
        <v>0.79166666666666663</v>
      </c>
      <c r="AH1654" t="s">
        <v>27</v>
      </c>
    </row>
    <row r="1655" spans="1:34" x14ac:dyDescent="0.25">
      <c r="A1655">
        <v>1489319</v>
      </c>
      <c r="B1655" t="s">
        <v>20</v>
      </c>
      <c r="C1655" t="s">
        <v>100</v>
      </c>
      <c r="D1655" t="s">
        <v>22</v>
      </c>
      <c r="E1655">
        <v>53045</v>
      </c>
      <c r="F1655" t="s">
        <v>23</v>
      </c>
      <c r="G1655" t="s">
        <v>24</v>
      </c>
      <c r="H1655">
        <v>11127</v>
      </c>
      <c r="I1655" t="s">
        <v>65</v>
      </c>
      <c r="J1655">
        <f>VLOOKUP(I1655,Key!$A$1:$C$72,2,FALSE)</f>
        <v>43.060786</v>
      </c>
      <c r="K1655">
        <f>VLOOKUP(I1655,Key!$A$1:$C$72,3,FALSE)</f>
        <v>-87.883825999999999</v>
      </c>
      <c r="L1655" t="s">
        <v>87</v>
      </c>
      <c r="M1655">
        <f>VLOOKUP(L1655,Key!$A$1:$C$72,2,FALSE)</f>
        <v>43.077359999999999</v>
      </c>
      <c r="N1655">
        <f>VLOOKUP(L1655,Key!$A$1:$C$72,3,FALSE)</f>
        <v>-87.880769999999998</v>
      </c>
      <c r="O1655">
        <v>13</v>
      </c>
      <c r="P1655">
        <v>0</v>
      </c>
      <c r="Q1655">
        <v>2</v>
      </c>
      <c r="R1655">
        <v>1.9</v>
      </c>
      <c r="S1655">
        <v>78</v>
      </c>
      <c r="T1655">
        <f t="shared" si="233"/>
        <v>-1</v>
      </c>
      <c r="U1655" s="1">
        <v>42808</v>
      </c>
      <c r="V1655" s="3">
        <f t="shared" si="227"/>
        <v>42795</v>
      </c>
      <c r="W1655" s="4">
        <f t="shared" si="234"/>
        <v>42808</v>
      </c>
      <c r="X1655" s="1" t="str">
        <f t="shared" si="228"/>
        <v>Tuesday</v>
      </c>
      <c r="Y1655" s="2">
        <v>0.36267361111111113</v>
      </c>
      <c r="Z1655" s="2">
        <f t="shared" si="229"/>
        <v>0.375</v>
      </c>
      <c r="AA1655">
        <f>1</f>
        <v>1</v>
      </c>
      <c r="AB1655" s="1">
        <v>42808</v>
      </c>
      <c r="AC1655" s="3">
        <f t="shared" si="230"/>
        <v>42795</v>
      </c>
      <c r="AD1655" s="4">
        <f t="shared" si="235"/>
        <v>42808</v>
      </c>
      <c r="AE1655" s="1" t="str">
        <f t="shared" si="231"/>
        <v>Tuesday</v>
      </c>
      <c r="AF1655" s="2">
        <v>0.37178240740740742</v>
      </c>
      <c r="AG1655" s="2">
        <f t="shared" si="232"/>
        <v>0.375</v>
      </c>
      <c r="AH1655" t="s">
        <v>27</v>
      </c>
    </row>
    <row r="1656" spans="1:34" x14ac:dyDescent="0.25">
      <c r="A1656">
        <v>1391757</v>
      </c>
      <c r="B1656" t="s">
        <v>20</v>
      </c>
      <c r="C1656" t="s">
        <v>28</v>
      </c>
      <c r="D1656" t="s">
        <v>22</v>
      </c>
      <c r="E1656">
        <v>53211</v>
      </c>
      <c r="F1656" t="s">
        <v>23</v>
      </c>
      <c r="G1656" t="s">
        <v>24</v>
      </c>
      <c r="H1656">
        <v>11000</v>
      </c>
      <c r="I1656" t="s">
        <v>31</v>
      </c>
      <c r="J1656">
        <f>VLOOKUP(I1656,Key!$A$1:$C$72,2,FALSE)</f>
        <v>43.03519</v>
      </c>
      <c r="K1656">
        <f>VLOOKUP(I1656,Key!$A$1:$C$72,3,FALSE)</f>
        <v>-87.907390000000007</v>
      </c>
      <c r="L1656" t="s">
        <v>43</v>
      </c>
      <c r="M1656">
        <f>VLOOKUP(L1656,Key!$A$1:$C$72,2,FALSE)</f>
        <v>43.03886</v>
      </c>
      <c r="N1656">
        <f>VLOOKUP(L1656,Key!$A$1:$C$72,3,FALSE)</f>
        <v>-87.902720000000002</v>
      </c>
      <c r="O1656">
        <v>4</v>
      </c>
      <c r="P1656">
        <v>0</v>
      </c>
      <c r="Q1656">
        <v>0.6</v>
      </c>
      <c r="R1656">
        <v>0.6</v>
      </c>
      <c r="S1656">
        <v>24</v>
      </c>
      <c r="T1656">
        <f t="shared" si="233"/>
        <v>-1</v>
      </c>
      <c r="U1656" s="1">
        <v>42808</v>
      </c>
      <c r="V1656" s="3">
        <f t="shared" si="227"/>
        <v>42795</v>
      </c>
      <c r="W1656" s="4">
        <f t="shared" si="234"/>
        <v>42808</v>
      </c>
      <c r="X1656" s="1" t="str">
        <f t="shared" si="228"/>
        <v>Tuesday</v>
      </c>
      <c r="Y1656" s="2">
        <v>0.37636574074074075</v>
      </c>
      <c r="Z1656" s="2">
        <f t="shared" si="229"/>
        <v>0.375</v>
      </c>
      <c r="AA1656">
        <f>1</f>
        <v>1</v>
      </c>
      <c r="AB1656" s="1">
        <v>42808</v>
      </c>
      <c r="AC1656" s="3">
        <f t="shared" si="230"/>
        <v>42795</v>
      </c>
      <c r="AD1656" s="4">
        <f t="shared" si="235"/>
        <v>42808</v>
      </c>
      <c r="AE1656" s="1" t="str">
        <f t="shared" si="231"/>
        <v>Tuesday</v>
      </c>
      <c r="AF1656" s="2">
        <v>0.37908564814814816</v>
      </c>
      <c r="AG1656" s="2">
        <f t="shared" si="232"/>
        <v>0.375</v>
      </c>
      <c r="AH1656" t="s">
        <v>27</v>
      </c>
    </row>
    <row r="1657" spans="1:34" x14ac:dyDescent="0.25">
      <c r="A1657">
        <v>1249163</v>
      </c>
      <c r="B1657" t="s">
        <v>20</v>
      </c>
      <c r="C1657" t="s">
        <v>28</v>
      </c>
      <c r="D1657" t="s">
        <v>22</v>
      </c>
      <c r="E1657">
        <v>53211</v>
      </c>
      <c r="F1657" t="s">
        <v>23</v>
      </c>
      <c r="G1657" t="s">
        <v>96</v>
      </c>
      <c r="H1657">
        <v>91</v>
      </c>
      <c r="I1657" t="s">
        <v>67</v>
      </c>
      <c r="J1657">
        <f>VLOOKUP(I1657,Key!$A$1:$C$72,2,FALSE)</f>
        <v>43.074890000000003</v>
      </c>
      <c r="K1657">
        <f>VLOOKUP(I1657,Key!$A$1:$C$72,3,FALSE)</f>
        <v>-87.882810000000006</v>
      </c>
      <c r="L1657" t="s">
        <v>92</v>
      </c>
      <c r="M1657">
        <f>VLOOKUP(L1657,Key!$A$1:$C$72,2,FALSE)</f>
        <v>43.069021999999997</v>
      </c>
      <c r="N1657">
        <f>VLOOKUP(L1657,Key!$A$1:$C$72,3,FALSE)</f>
        <v>-87.887940999999998</v>
      </c>
      <c r="O1657">
        <v>5</v>
      </c>
      <c r="P1657">
        <v>0</v>
      </c>
      <c r="Q1657">
        <v>0.8</v>
      </c>
      <c r="R1657">
        <v>0.7</v>
      </c>
      <c r="S1657">
        <v>30</v>
      </c>
      <c r="T1657">
        <f t="shared" si="233"/>
        <v>-1</v>
      </c>
      <c r="U1657" s="1">
        <v>42808</v>
      </c>
      <c r="V1657" s="3">
        <f t="shared" si="227"/>
        <v>42795</v>
      </c>
      <c r="W1657" s="4">
        <f t="shared" si="234"/>
        <v>42808</v>
      </c>
      <c r="X1657" s="1" t="str">
        <f t="shared" si="228"/>
        <v>Tuesday</v>
      </c>
      <c r="Y1657" s="2">
        <v>0.7281481481481481</v>
      </c>
      <c r="Z1657" s="2">
        <f t="shared" si="229"/>
        <v>0.70833333333333326</v>
      </c>
      <c r="AA1657">
        <f>1</f>
        <v>1</v>
      </c>
      <c r="AB1657" s="1">
        <v>42808</v>
      </c>
      <c r="AC1657" s="3">
        <f t="shared" si="230"/>
        <v>42795</v>
      </c>
      <c r="AD1657" s="4">
        <f t="shared" si="235"/>
        <v>42808</v>
      </c>
      <c r="AE1657" s="1" t="str">
        <f t="shared" si="231"/>
        <v>Tuesday</v>
      </c>
      <c r="AF1657" s="2">
        <v>0.73187500000000005</v>
      </c>
      <c r="AG1657" s="2">
        <f t="shared" si="232"/>
        <v>0.75</v>
      </c>
      <c r="AH1657" t="s">
        <v>27</v>
      </c>
    </row>
    <row r="1658" spans="1:34" x14ac:dyDescent="0.25">
      <c r="A1658">
        <v>1276651</v>
      </c>
      <c r="B1658" t="s">
        <v>20</v>
      </c>
      <c r="C1658" t="s">
        <v>28</v>
      </c>
      <c r="D1658" t="s">
        <v>22</v>
      </c>
      <c r="E1658">
        <v>53211</v>
      </c>
      <c r="F1658" t="s">
        <v>23</v>
      </c>
      <c r="G1658" t="s">
        <v>24</v>
      </c>
      <c r="H1658">
        <v>5543</v>
      </c>
      <c r="I1658" t="s">
        <v>87</v>
      </c>
      <c r="J1658">
        <f>VLOOKUP(I1658,Key!$A$1:$C$72,2,FALSE)</f>
        <v>43.077359999999999</v>
      </c>
      <c r="K1658">
        <f>VLOOKUP(I1658,Key!$A$1:$C$72,3,FALSE)</f>
        <v>-87.880769999999998</v>
      </c>
      <c r="L1658" t="s">
        <v>50</v>
      </c>
      <c r="M1658">
        <f>VLOOKUP(L1658,Key!$A$1:$C$72,2,FALSE)</f>
        <v>43.052549999999997</v>
      </c>
      <c r="N1658">
        <f>VLOOKUP(L1658,Key!$A$1:$C$72,3,FALSE)</f>
        <v>-87.909329999999997</v>
      </c>
      <c r="O1658">
        <v>21</v>
      </c>
      <c r="P1658">
        <v>0</v>
      </c>
      <c r="Q1658">
        <v>3.2</v>
      </c>
      <c r="R1658">
        <v>3</v>
      </c>
      <c r="S1658">
        <v>126</v>
      </c>
      <c r="T1658">
        <f t="shared" si="233"/>
        <v>-1</v>
      </c>
      <c r="U1658" s="1">
        <v>42809</v>
      </c>
      <c r="V1658" s="3">
        <f t="shared" si="227"/>
        <v>42795</v>
      </c>
      <c r="W1658" s="4">
        <f t="shared" si="234"/>
        <v>42809</v>
      </c>
      <c r="X1658" s="1" t="str">
        <f t="shared" si="228"/>
        <v>Wednesday</v>
      </c>
      <c r="Y1658" s="2">
        <v>0.29807870370370371</v>
      </c>
      <c r="Z1658" s="2">
        <f t="shared" si="229"/>
        <v>0.29166666666666663</v>
      </c>
      <c r="AA1658">
        <f>1</f>
        <v>1</v>
      </c>
      <c r="AB1658" s="1">
        <v>42809</v>
      </c>
      <c r="AC1658" s="3">
        <f t="shared" si="230"/>
        <v>42795</v>
      </c>
      <c r="AD1658" s="4">
        <f t="shared" si="235"/>
        <v>42809</v>
      </c>
      <c r="AE1658" s="1" t="str">
        <f t="shared" si="231"/>
        <v>Wednesday</v>
      </c>
      <c r="AF1658" s="2">
        <v>0.31275462962962963</v>
      </c>
      <c r="AG1658" s="2">
        <f t="shared" si="232"/>
        <v>0.33333333333333331</v>
      </c>
      <c r="AH1658" t="s">
        <v>27</v>
      </c>
    </row>
    <row r="1659" spans="1:34" x14ac:dyDescent="0.25">
      <c r="A1659">
        <v>783916</v>
      </c>
      <c r="B1659" t="s">
        <v>20</v>
      </c>
      <c r="C1659" t="s">
        <v>53</v>
      </c>
      <c r="D1659" t="s">
        <v>46</v>
      </c>
      <c r="E1659">
        <v>60618</v>
      </c>
      <c r="F1659" t="s">
        <v>23</v>
      </c>
      <c r="G1659" t="s">
        <v>24</v>
      </c>
      <c r="H1659">
        <v>23</v>
      </c>
      <c r="I1659" t="s">
        <v>33</v>
      </c>
      <c r="J1659">
        <f>VLOOKUP(I1659,Key!$A$1:$C$72,2,FALSE)</f>
        <v>43.034619999999997</v>
      </c>
      <c r="K1659">
        <f>VLOOKUP(I1659,Key!$A$1:$C$72,3,FALSE)</f>
        <v>-87.917500000000004</v>
      </c>
      <c r="L1659" t="s">
        <v>43</v>
      </c>
      <c r="M1659">
        <f>VLOOKUP(L1659,Key!$A$1:$C$72,2,FALSE)</f>
        <v>43.03886</v>
      </c>
      <c r="N1659">
        <f>VLOOKUP(L1659,Key!$A$1:$C$72,3,FALSE)</f>
        <v>-87.902720000000002</v>
      </c>
      <c r="O1659">
        <v>10</v>
      </c>
      <c r="P1659">
        <v>0</v>
      </c>
      <c r="Q1659">
        <v>1.5</v>
      </c>
      <c r="R1659">
        <v>1.4</v>
      </c>
      <c r="S1659">
        <v>60</v>
      </c>
      <c r="T1659">
        <f t="shared" si="233"/>
        <v>-1</v>
      </c>
      <c r="U1659" s="1">
        <v>42809</v>
      </c>
      <c r="V1659" s="3">
        <f t="shared" si="227"/>
        <v>42795</v>
      </c>
      <c r="W1659" s="4">
        <f t="shared" si="234"/>
        <v>42809</v>
      </c>
      <c r="X1659" s="1" t="str">
        <f t="shared" si="228"/>
        <v>Wednesday</v>
      </c>
      <c r="Y1659" s="2">
        <v>0.32010416666666669</v>
      </c>
      <c r="Z1659" s="2">
        <f t="shared" si="229"/>
        <v>0.33333333333333331</v>
      </c>
      <c r="AA1659">
        <f>1</f>
        <v>1</v>
      </c>
      <c r="AB1659" s="1">
        <v>42809</v>
      </c>
      <c r="AC1659" s="3">
        <f t="shared" si="230"/>
        <v>42795</v>
      </c>
      <c r="AD1659" s="4">
        <f t="shared" si="235"/>
        <v>42809</v>
      </c>
      <c r="AE1659" s="1" t="str">
        <f t="shared" si="231"/>
        <v>Wednesday</v>
      </c>
      <c r="AF1659" s="2">
        <v>0.32689814814814816</v>
      </c>
      <c r="AG1659" s="2">
        <f t="shared" si="232"/>
        <v>0.33333333333333331</v>
      </c>
      <c r="AH1659" t="s">
        <v>27</v>
      </c>
    </row>
    <row r="1660" spans="1:34" x14ac:dyDescent="0.25">
      <c r="A1660">
        <v>1518070</v>
      </c>
      <c r="B1660" t="s">
        <v>20</v>
      </c>
      <c r="C1660" t="s">
        <v>28</v>
      </c>
      <c r="D1660" t="s">
        <v>22</v>
      </c>
      <c r="E1660">
        <v>53211</v>
      </c>
      <c r="F1660" t="s">
        <v>23</v>
      </c>
      <c r="G1660" t="s">
        <v>91</v>
      </c>
      <c r="H1660">
        <v>5430</v>
      </c>
      <c r="I1660" t="s">
        <v>92</v>
      </c>
      <c r="J1660">
        <f>VLOOKUP(I1660,Key!$A$1:$C$72,2,FALSE)</f>
        <v>43.069021999999997</v>
      </c>
      <c r="K1660">
        <f>VLOOKUP(I1660,Key!$A$1:$C$72,3,FALSE)</f>
        <v>-87.887940999999998</v>
      </c>
      <c r="L1660" t="s">
        <v>50</v>
      </c>
      <c r="M1660">
        <f>VLOOKUP(L1660,Key!$A$1:$C$72,2,FALSE)</f>
        <v>43.052549999999997</v>
      </c>
      <c r="N1660">
        <f>VLOOKUP(L1660,Key!$A$1:$C$72,3,FALSE)</f>
        <v>-87.909329999999997</v>
      </c>
      <c r="O1660">
        <v>13</v>
      </c>
      <c r="P1660">
        <v>0</v>
      </c>
      <c r="Q1660">
        <v>2</v>
      </c>
      <c r="R1660">
        <v>1.9</v>
      </c>
      <c r="S1660">
        <v>78</v>
      </c>
      <c r="T1660">
        <f t="shared" si="233"/>
        <v>-1</v>
      </c>
      <c r="U1660" s="1">
        <v>42809</v>
      </c>
      <c r="V1660" s="3">
        <f t="shared" si="227"/>
        <v>42795</v>
      </c>
      <c r="W1660" s="4">
        <f t="shared" si="234"/>
        <v>42809</v>
      </c>
      <c r="X1660" s="1" t="str">
        <f t="shared" si="228"/>
        <v>Wednesday</v>
      </c>
      <c r="Y1660" s="2">
        <v>0.3392592592592592</v>
      </c>
      <c r="Z1660" s="2">
        <f t="shared" si="229"/>
        <v>0.33333333333333331</v>
      </c>
      <c r="AA1660">
        <f>1</f>
        <v>1</v>
      </c>
      <c r="AB1660" s="1">
        <v>42809</v>
      </c>
      <c r="AC1660" s="3">
        <f t="shared" si="230"/>
        <v>42795</v>
      </c>
      <c r="AD1660" s="4">
        <f t="shared" si="235"/>
        <v>42809</v>
      </c>
      <c r="AE1660" s="1" t="str">
        <f t="shared" si="231"/>
        <v>Wednesday</v>
      </c>
      <c r="AF1660" s="2">
        <v>0.34853009259259254</v>
      </c>
      <c r="AG1660" s="2">
        <f t="shared" si="232"/>
        <v>0.33333333333333331</v>
      </c>
      <c r="AH1660" t="s">
        <v>27</v>
      </c>
    </row>
    <row r="1661" spans="1:34" x14ac:dyDescent="0.25">
      <c r="A1661">
        <v>1088320</v>
      </c>
      <c r="B1661" t="s">
        <v>20</v>
      </c>
      <c r="C1661" t="s">
        <v>95</v>
      </c>
      <c r="D1661" t="s">
        <v>22</v>
      </c>
      <c r="E1661">
        <v>53202</v>
      </c>
      <c r="F1661" t="s">
        <v>23</v>
      </c>
      <c r="G1661" t="s">
        <v>24</v>
      </c>
      <c r="H1661">
        <v>5436</v>
      </c>
      <c r="I1661" t="s">
        <v>69</v>
      </c>
      <c r="J1661">
        <f>VLOOKUP(I1661,Key!$A$1:$C$72,2,FALSE)</f>
        <v>43.048200000000001</v>
      </c>
      <c r="K1661">
        <f>VLOOKUP(I1661,Key!$A$1:$C$72,3,FALSE)</f>
        <v>-87.900859999999994</v>
      </c>
      <c r="L1661" t="s">
        <v>43</v>
      </c>
      <c r="M1661">
        <f>VLOOKUP(L1661,Key!$A$1:$C$72,2,FALSE)</f>
        <v>43.03886</v>
      </c>
      <c r="N1661">
        <f>VLOOKUP(L1661,Key!$A$1:$C$72,3,FALSE)</f>
        <v>-87.902720000000002</v>
      </c>
      <c r="O1661">
        <v>6</v>
      </c>
      <c r="P1661">
        <v>0</v>
      </c>
      <c r="Q1661">
        <v>0.9</v>
      </c>
      <c r="R1661">
        <v>0.9</v>
      </c>
      <c r="S1661">
        <v>36</v>
      </c>
      <c r="T1661">
        <f t="shared" si="233"/>
        <v>-1</v>
      </c>
      <c r="U1661" s="1">
        <v>42809</v>
      </c>
      <c r="V1661" s="3">
        <f t="shared" si="227"/>
        <v>42795</v>
      </c>
      <c r="W1661" s="4">
        <f t="shared" si="234"/>
        <v>42809</v>
      </c>
      <c r="X1661" s="1" t="str">
        <f t="shared" si="228"/>
        <v>Wednesday</v>
      </c>
      <c r="Y1661" s="2">
        <v>0.35334490740740737</v>
      </c>
      <c r="Z1661" s="2">
        <f t="shared" si="229"/>
        <v>0.33333333333333331</v>
      </c>
      <c r="AA1661">
        <f>1</f>
        <v>1</v>
      </c>
      <c r="AB1661" s="1">
        <v>42809</v>
      </c>
      <c r="AC1661" s="3">
        <f t="shared" si="230"/>
        <v>42795</v>
      </c>
      <c r="AD1661" s="4">
        <f t="shared" si="235"/>
        <v>42809</v>
      </c>
      <c r="AE1661" s="1" t="str">
        <f t="shared" si="231"/>
        <v>Wednesday</v>
      </c>
      <c r="AF1661" s="2">
        <v>0.3574074074074074</v>
      </c>
      <c r="AG1661" s="2">
        <f t="shared" si="232"/>
        <v>0.375</v>
      </c>
      <c r="AH1661" t="s">
        <v>27</v>
      </c>
    </row>
    <row r="1662" spans="1:34" x14ac:dyDescent="0.25">
      <c r="A1662">
        <v>545427</v>
      </c>
      <c r="B1662" t="s">
        <v>20</v>
      </c>
      <c r="C1662" t="s">
        <v>28</v>
      </c>
      <c r="D1662" t="s">
        <v>22</v>
      </c>
      <c r="E1662">
        <v>53211</v>
      </c>
      <c r="F1662" t="s">
        <v>23</v>
      </c>
      <c r="G1662" t="s">
        <v>24</v>
      </c>
      <c r="H1662">
        <v>76</v>
      </c>
      <c r="I1662" t="s">
        <v>31</v>
      </c>
      <c r="J1662">
        <f>VLOOKUP(I1662,Key!$A$1:$C$72,2,FALSE)</f>
        <v>43.03519</v>
      </c>
      <c r="K1662">
        <f>VLOOKUP(I1662,Key!$A$1:$C$72,3,FALSE)</f>
        <v>-87.907390000000007</v>
      </c>
      <c r="L1662" t="s">
        <v>31</v>
      </c>
      <c r="M1662">
        <f>VLOOKUP(L1662,Key!$A$1:$C$72,2,FALSE)</f>
        <v>43.03519</v>
      </c>
      <c r="N1662">
        <f>VLOOKUP(L1662,Key!$A$1:$C$72,3,FALSE)</f>
        <v>-87.907390000000007</v>
      </c>
      <c r="O1662">
        <v>13</v>
      </c>
      <c r="P1662">
        <v>0</v>
      </c>
      <c r="Q1662">
        <v>2</v>
      </c>
      <c r="R1662">
        <v>1.9</v>
      </c>
      <c r="S1662">
        <v>78</v>
      </c>
      <c r="T1662">
        <f t="shared" si="233"/>
        <v>-1</v>
      </c>
      <c r="U1662" s="1">
        <v>42809</v>
      </c>
      <c r="V1662" s="3">
        <f t="shared" si="227"/>
        <v>42795</v>
      </c>
      <c r="W1662" s="4">
        <f t="shared" si="234"/>
        <v>42809</v>
      </c>
      <c r="X1662" s="1" t="str">
        <f t="shared" si="228"/>
        <v>Wednesday</v>
      </c>
      <c r="Y1662" s="2">
        <v>0.51631944444444444</v>
      </c>
      <c r="Z1662" s="2">
        <f t="shared" si="229"/>
        <v>0.5</v>
      </c>
      <c r="AA1662">
        <f>1</f>
        <v>1</v>
      </c>
      <c r="AB1662" s="1">
        <v>42809</v>
      </c>
      <c r="AC1662" s="3">
        <f t="shared" si="230"/>
        <v>42795</v>
      </c>
      <c r="AD1662" s="4">
        <f t="shared" si="235"/>
        <v>42809</v>
      </c>
      <c r="AE1662" s="1" t="str">
        <f t="shared" si="231"/>
        <v>Wednesday</v>
      </c>
      <c r="AF1662" s="2">
        <v>0.52509259259259256</v>
      </c>
      <c r="AG1662" s="2">
        <f t="shared" si="232"/>
        <v>0.54166666666666663</v>
      </c>
      <c r="AH1662" t="s">
        <v>35</v>
      </c>
    </row>
    <row r="1663" spans="1:34" x14ac:dyDescent="0.25">
      <c r="A1663">
        <v>1468078</v>
      </c>
      <c r="B1663" t="s">
        <v>20</v>
      </c>
      <c r="C1663" t="s">
        <v>99</v>
      </c>
      <c r="D1663" t="s">
        <v>22</v>
      </c>
      <c r="E1663">
        <v>53209</v>
      </c>
      <c r="F1663" t="s">
        <v>23</v>
      </c>
      <c r="G1663" t="s">
        <v>24</v>
      </c>
      <c r="H1663">
        <v>5489</v>
      </c>
      <c r="I1663" t="s">
        <v>67</v>
      </c>
      <c r="J1663">
        <f>VLOOKUP(I1663,Key!$A$1:$C$72,2,FALSE)</f>
        <v>43.074890000000003</v>
      </c>
      <c r="K1663">
        <f>VLOOKUP(I1663,Key!$A$1:$C$72,3,FALSE)</f>
        <v>-87.882810000000006</v>
      </c>
      <c r="L1663" t="s">
        <v>61</v>
      </c>
      <c r="M1663">
        <f>VLOOKUP(L1663,Key!$A$1:$C$72,2,FALSE)</f>
        <v>43.058619999999998</v>
      </c>
      <c r="N1663">
        <f>VLOOKUP(L1663,Key!$A$1:$C$72,3,FALSE)</f>
        <v>-87.885319999999993</v>
      </c>
      <c r="O1663">
        <v>6</v>
      </c>
      <c r="P1663">
        <v>0</v>
      </c>
      <c r="Q1663">
        <v>0.9</v>
      </c>
      <c r="R1663">
        <v>0.9</v>
      </c>
      <c r="S1663">
        <v>36</v>
      </c>
      <c r="T1663">
        <f t="shared" si="233"/>
        <v>-1</v>
      </c>
      <c r="U1663" s="1">
        <v>42809</v>
      </c>
      <c r="V1663" s="3">
        <f t="shared" si="227"/>
        <v>42795</v>
      </c>
      <c r="W1663" s="4">
        <f t="shared" si="234"/>
        <v>42809</v>
      </c>
      <c r="X1663" s="1" t="str">
        <f t="shared" si="228"/>
        <v>Wednesday</v>
      </c>
      <c r="Y1663" s="2">
        <v>0.6497222222222222</v>
      </c>
      <c r="Z1663" s="2">
        <f t="shared" si="229"/>
        <v>0.66666666666666663</v>
      </c>
      <c r="AA1663">
        <f>1</f>
        <v>1</v>
      </c>
      <c r="AB1663" s="1">
        <v>42809</v>
      </c>
      <c r="AC1663" s="3">
        <f t="shared" si="230"/>
        <v>42795</v>
      </c>
      <c r="AD1663" s="4">
        <f t="shared" si="235"/>
        <v>42809</v>
      </c>
      <c r="AE1663" s="1" t="str">
        <f t="shared" si="231"/>
        <v>Wednesday</v>
      </c>
      <c r="AF1663" s="2">
        <v>0.65384259259259259</v>
      </c>
      <c r="AG1663" s="2">
        <f t="shared" si="232"/>
        <v>0.66666666666666663</v>
      </c>
      <c r="AH1663" t="s">
        <v>27</v>
      </c>
    </row>
    <row r="1664" spans="1:34" x14ac:dyDescent="0.25">
      <c r="A1664">
        <v>1391757</v>
      </c>
      <c r="B1664" t="s">
        <v>20</v>
      </c>
      <c r="C1664" t="s">
        <v>28</v>
      </c>
      <c r="D1664" t="s">
        <v>22</v>
      </c>
      <c r="E1664">
        <v>53211</v>
      </c>
      <c r="F1664" t="s">
        <v>23</v>
      </c>
      <c r="G1664" t="s">
        <v>24</v>
      </c>
      <c r="H1664">
        <v>129</v>
      </c>
      <c r="I1664" t="s">
        <v>43</v>
      </c>
      <c r="J1664">
        <f>VLOOKUP(I1664,Key!$A$1:$C$72,2,FALSE)</f>
        <v>43.03886</v>
      </c>
      <c r="K1664">
        <f>VLOOKUP(I1664,Key!$A$1:$C$72,3,FALSE)</f>
        <v>-87.902720000000002</v>
      </c>
      <c r="L1664" t="s">
        <v>43</v>
      </c>
      <c r="M1664">
        <f>VLOOKUP(L1664,Key!$A$1:$C$72,2,FALSE)</f>
        <v>43.03886</v>
      </c>
      <c r="N1664">
        <f>VLOOKUP(L1664,Key!$A$1:$C$72,3,FALSE)</f>
        <v>-87.902720000000002</v>
      </c>
      <c r="O1664">
        <v>33</v>
      </c>
      <c r="P1664">
        <v>0</v>
      </c>
      <c r="Q1664">
        <v>5</v>
      </c>
      <c r="R1664">
        <v>4.7</v>
      </c>
      <c r="S1664">
        <v>198</v>
      </c>
      <c r="T1664">
        <f t="shared" si="233"/>
        <v>-1</v>
      </c>
      <c r="U1664" s="1">
        <v>42809</v>
      </c>
      <c r="V1664" s="3">
        <f t="shared" si="227"/>
        <v>42795</v>
      </c>
      <c r="W1664" s="4">
        <f t="shared" si="234"/>
        <v>42809</v>
      </c>
      <c r="X1664" s="1" t="str">
        <f t="shared" si="228"/>
        <v>Wednesday</v>
      </c>
      <c r="Y1664" s="2">
        <v>0.70114583333333336</v>
      </c>
      <c r="Z1664" s="2">
        <f t="shared" si="229"/>
        <v>0.70833333333333326</v>
      </c>
      <c r="AA1664">
        <f>1</f>
        <v>1</v>
      </c>
      <c r="AB1664" s="1">
        <v>42809</v>
      </c>
      <c r="AC1664" s="3">
        <f t="shared" si="230"/>
        <v>42795</v>
      </c>
      <c r="AD1664" s="4">
        <f t="shared" si="235"/>
        <v>42809</v>
      </c>
      <c r="AE1664" s="1" t="str">
        <f t="shared" si="231"/>
        <v>Wednesday</v>
      </c>
      <c r="AF1664" s="2">
        <v>0.72396990740740741</v>
      </c>
      <c r="AG1664" s="2">
        <f t="shared" si="232"/>
        <v>0.70833333333333326</v>
      </c>
      <c r="AH1664" t="s">
        <v>35</v>
      </c>
    </row>
    <row r="1665" spans="1:34" x14ac:dyDescent="0.25">
      <c r="A1665">
        <v>986622</v>
      </c>
      <c r="B1665" t="s">
        <v>20</v>
      </c>
      <c r="C1665" t="s">
        <v>94</v>
      </c>
      <c r="D1665" t="s">
        <v>46</v>
      </c>
      <c r="E1665">
        <v>60085</v>
      </c>
      <c r="F1665" t="s">
        <v>23</v>
      </c>
      <c r="G1665" t="s">
        <v>24</v>
      </c>
      <c r="H1665">
        <v>5452</v>
      </c>
      <c r="I1665" t="s">
        <v>43</v>
      </c>
      <c r="J1665">
        <f>VLOOKUP(I1665,Key!$A$1:$C$72,2,FALSE)</f>
        <v>43.03886</v>
      </c>
      <c r="K1665">
        <f>VLOOKUP(I1665,Key!$A$1:$C$72,3,FALSE)</f>
        <v>-87.902720000000002</v>
      </c>
      <c r="L1665" t="s">
        <v>40</v>
      </c>
      <c r="M1665">
        <f>VLOOKUP(L1665,Key!$A$1:$C$72,2,FALSE)</f>
        <v>43.031480000000002</v>
      </c>
      <c r="N1665">
        <f>VLOOKUP(L1665,Key!$A$1:$C$72,3,FALSE)</f>
        <v>-87.908169999999998</v>
      </c>
      <c r="O1665">
        <v>6</v>
      </c>
      <c r="P1665">
        <v>0</v>
      </c>
      <c r="Q1665">
        <v>0.9</v>
      </c>
      <c r="R1665">
        <v>0.9</v>
      </c>
      <c r="S1665">
        <v>36</v>
      </c>
      <c r="T1665">
        <f t="shared" si="233"/>
        <v>-1</v>
      </c>
      <c r="U1665" s="1">
        <v>42809</v>
      </c>
      <c r="V1665" s="3">
        <f t="shared" si="227"/>
        <v>42795</v>
      </c>
      <c r="W1665" s="4">
        <f t="shared" si="234"/>
        <v>42809</v>
      </c>
      <c r="X1665" s="1" t="str">
        <f t="shared" si="228"/>
        <v>Wednesday</v>
      </c>
      <c r="Y1665" s="2">
        <v>0.74349537037037028</v>
      </c>
      <c r="Z1665" s="2">
        <f t="shared" si="229"/>
        <v>0.75</v>
      </c>
      <c r="AA1665">
        <f>1</f>
        <v>1</v>
      </c>
      <c r="AB1665" s="1">
        <v>42809</v>
      </c>
      <c r="AC1665" s="3">
        <f t="shared" si="230"/>
        <v>42795</v>
      </c>
      <c r="AD1665" s="4">
        <f t="shared" si="235"/>
        <v>42809</v>
      </c>
      <c r="AE1665" s="1" t="str">
        <f t="shared" si="231"/>
        <v>Wednesday</v>
      </c>
      <c r="AF1665" s="2">
        <v>0.74760416666666663</v>
      </c>
      <c r="AG1665" s="2">
        <f t="shared" si="232"/>
        <v>0.75</v>
      </c>
      <c r="AH1665" t="s">
        <v>27</v>
      </c>
    </row>
    <row r="1666" spans="1:34" x14ac:dyDescent="0.25">
      <c r="A1666">
        <v>1314976</v>
      </c>
      <c r="B1666" t="s">
        <v>20</v>
      </c>
      <c r="C1666" t="s">
        <v>28</v>
      </c>
      <c r="D1666" t="s">
        <v>22</v>
      </c>
      <c r="E1666">
        <v>53202</v>
      </c>
      <c r="F1666" t="s">
        <v>23</v>
      </c>
      <c r="G1666" t="s">
        <v>107</v>
      </c>
      <c r="H1666">
        <v>11098</v>
      </c>
      <c r="I1666" t="s">
        <v>33</v>
      </c>
      <c r="J1666">
        <f>VLOOKUP(I1666,Key!$A$1:$C$72,2,FALSE)</f>
        <v>43.034619999999997</v>
      </c>
      <c r="K1666">
        <f>VLOOKUP(I1666,Key!$A$1:$C$72,3,FALSE)</f>
        <v>-87.917500000000004</v>
      </c>
      <c r="L1666" t="s">
        <v>40</v>
      </c>
      <c r="M1666">
        <f>VLOOKUP(L1666,Key!$A$1:$C$72,2,FALSE)</f>
        <v>43.031480000000002</v>
      </c>
      <c r="N1666">
        <f>VLOOKUP(L1666,Key!$A$1:$C$72,3,FALSE)</f>
        <v>-87.908169999999998</v>
      </c>
      <c r="O1666">
        <v>5</v>
      </c>
      <c r="P1666">
        <v>2</v>
      </c>
      <c r="Q1666">
        <v>0.8</v>
      </c>
      <c r="R1666">
        <v>0.7</v>
      </c>
      <c r="S1666">
        <v>30</v>
      </c>
      <c r="T1666">
        <f t="shared" si="233"/>
        <v>-1</v>
      </c>
      <c r="U1666" s="1">
        <v>42809</v>
      </c>
      <c r="V1666" s="3">
        <f t="shared" ref="V1666:V1729" si="236">DATE(YEAR(U1666), MONTH(U1666), 1)</f>
        <v>42795</v>
      </c>
      <c r="W1666" s="4">
        <f t="shared" si="234"/>
        <v>42809</v>
      </c>
      <c r="X1666" s="1" t="str">
        <f t="shared" ref="X1666:X1729" si="237">TEXT(W1666,"dddd")</f>
        <v>Wednesday</v>
      </c>
      <c r="Y1666" s="2">
        <v>0.79171296296296301</v>
      </c>
      <c r="Z1666" s="2">
        <f t="shared" ref="Z1666:Z1729" si="238">MROUND(Y1666, "1:00")</f>
        <v>0.79166666666666663</v>
      </c>
      <c r="AA1666">
        <f>1</f>
        <v>1</v>
      </c>
      <c r="AB1666" s="1">
        <v>42809</v>
      </c>
      <c r="AC1666" s="3">
        <f t="shared" ref="AC1666:AC1729" si="239">DATE(YEAR(AB1666), MONTH(AB1666), 1)</f>
        <v>42795</v>
      </c>
      <c r="AD1666" s="4">
        <f t="shared" si="235"/>
        <v>42809</v>
      </c>
      <c r="AE1666" s="1" t="str">
        <f t="shared" ref="AE1666:AE1729" si="240">TEXT(AD1666,"dddd")</f>
        <v>Wednesday</v>
      </c>
      <c r="AF1666" s="2">
        <v>0.79541666666666666</v>
      </c>
      <c r="AG1666" s="2">
        <f t="shared" ref="AG1666:AG1729" si="241">MROUND(AF1666, "1:00")</f>
        <v>0.79166666666666663</v>
      </c>
      <c r="AH1666" t="s">
        <v>27</v>
      </c>
    </row>
    <row r="1667" spans="1:34" x14ac:dyDescent="0.25">
      <c r="A1667">
        <v>1276651</v>
      </c>
      <c r="B1667" t="s">
        <v>20</v>
      </c>
      <c r="C1667" t="s">
        <v>28</v>
      </c>
      <c r="D1667" t="s">
        <v>22</v>
      </c>
      <c r="E1667">
        <v>53211</v>
      </c>
      <c r="F1667" t="s">
        <v>23</v>
      </c>
      <c r="G1667" t="s">
        <v>24</v>
      </c>
      <c r="H1667">
        <v>5543</v>
      </c>
      <c r="I1667" t="s">
        <v>50</v>
      </c>
      <c r="J1667">
        <f>VLOOKUP(I1667,Key!$A$1:$C$72,2,FALSE)</f>
        <v>43.052549999999997</v>
      </c>
      <c r="K1667">
        <f>VLOOKUP(I1667,Key!$A$1:$C$72,3,FALSE)</f>
        <v>-87.909329999999997</v>
      </c>
      <c r="L1667" t="s">
        <v>48</v>
      </c>
      <c r="M1667">
        <f>VLOOKUP(L1667,Key!$A$1:$C$72,2,FALSE)</f>
        <v>43.05097</v>
      </c>
      <c r="N1667">
        <f>VLOOKUP(L1667,Key!$A$1:$C$72,3,FALSE)</f>
        <v>-87.906440000000003</v>
      </c>
      <c r="O1667">
        <v>2</v>
      </c>
      <c r="P1667">
        <v>0</v>
      </c>
      <c r="Q1667">
        <v>0.3</v>
      </c>
      <c r="R1667">
        <v>0.3</v>
      </c>
      <c r="S1667">
        <v>12</v>
      </c>
      <c r="T1667">
        <f t="shared" ref="T1667:T1730" si="242">-1</f>
        <v>-1</v>
      </c>
      <c r="U1667" s="1">
        <v>42809</v>
      </c>
      <c r="V1667" s="3">
        <f t="shared" si="236"/>
        <v>42795</v>
      </c>
      <c r="W1667" s="4">
        <f t="shared" ref="W1667:W1730" si="243">U1667</f>
        <v>42809</v>
      </c>
      <c r="X1667" s="1" t="str">
        <f t="shared" si="237"/>
        <v>Wednesday</v>
      </c>
      <c r="Y1667" s="2">
        <v>0.81968750000000001</v>
      </c>
      <c r="Z1667" s="2">
        <f t="shared" si="238"/>
        <v>0.83333333333333326</v>
      </c>
      <c r="AA1667">
        <f>1</f>
        <v>1</v>
      </c>
      <c r="AB1667" s="1">
        <v>42809</v>
      </c>
      <c r="AC1667" s="3">
        <f t="shared" si="239"/>
        <v>42795</v>
      </c>
      <c r="AD1667" s="4">
        <f t="shared" ref="AD1667:AD1730" si="244">AB1667</f>
        <v>42809</v>
      </c>
      <c r="AE1667" s="1" t="str">
        <f t="shared" si="240"/>
        <v>Wednesday</v>
      </c>
      <c r="AF1667" s="2">
        <v>0.82135416666666661</v>
      </c>
      <c r="AG1667" s="2">
        <f t="shared" si="241"/>
        <v>0.83333333333333326</v>
      </c>
      <c r="AH1667" t="s">
        <v>27</v>
      </c>
    </row>
    <row r="1668" spans="1:34" x14ac:dyDescent="0.25">
      <c r="A1668">
        <v>1357250</v>
      </c>
      <c r="B1668" t="s">
        <v>20</v>
      </c>
      <c r="C1668" t="s">
        <v>28</v>
      </c>
      <c r="D1668" t="s">
        <v>22</v>
      </c>
      <c r="E1668">
        <v>53202</v>
      </c>
      <c r="F1668" t="s">
        <v>23</v>
      </c>
      <c r="G1668" t="s">
        <v>24</v>
      </c>
      <c r="H1668">
        <v>309</v>
      </c>
      <c r="I1668" t="s">
        <v>32</v>
      </c>
      <c r="J1668">
        <f>VLOOKUP(I1668,Key!$A$1:$C$72,2,FALSE)</f>
        <v>43.038719999999998</v>
      </c>
      <c r="K1668">
        <f>VLOOKUP(I1668,Key!$A$1:$C$72,3,FALSE)</f>
        <v>-87.905339999999995</v>
      </c>
      <c r="L1668" t="s">
        <v>41</v>
      </c>
      <c r="M1668">
        <f>VLOOKUP(L1668,Key!$A$1:$C$72,2,FALSE)</f>
        <v>43.04824</v>
      </c>
      <c r="N1668">
        <f>VLOOKUP(L1668,Key!$A$1:$C$72,3,FALSE)</f>
        <v>-87.904970000000006</v>
      </c>
      <c r="O1668">
        <v>4</v>
      </c>
      <c r="P1668">
        <v>0</v>
      </c>
      <c r="Q1668">
        <v>0.6</v>
      </c>
      <c r="R1668">
        <v>0.6</v>
      </c>
      <c r="S1668">
        <v>24</v>
      </c>
      <c r="T1668">
        <f t="shared" si="242"/>
        <v>-1</v>
      </c>
      <c r="U1668" s="1">
        <v>42809</v>
      </c>
      <c r="V1668" s="3">
        <f t="shared" si="236"/>
        <v>42795</v>
      </c>
      <c r="W1668" s="4">
        <f t="shared" si="243"/>
        <v>42809</v>
      </c>
      <c r="X1668" s="1" t="str">
        <f t="shared" si="237"/>
        <v>Wednesday</v>
      </c>
      <c r="Y1668" s="2">
        <v>0.82153935185185178</v>
      </c>
      <c r="Z1668" s="2">
        <f t="shared" si="238"/>
        <v>0.83333333333333326</v>
      </c>
      <c r="AA1668">
        <f>1</f>
        <v>1</v>
      </c>
      <c r="AB1668" s="1">
        <v>42809</v>
      </c>
      <c r="AC1668" s="3">
        <f t="shared" si="239"/>
        <v>42795</v>
      </c>
      <c r="AD1668" s="4">
        <f t="shared" si="244"/>
        <v>42809</v>
      </c>
      <c r="AE1668" s="1" t="str">
        <f t="shared" si="240"/>
        <v>Wednesday</v>
      </c>
      <c r="AF1668" s="2">
        <v>0.82469907407407417</v>
      </c>
      <c r="AG1668" s="2">
        <f t="shared" si="241"/>
        <v>0.83333333333333326</v>
      </c>
      <c r="AH1668" t="s">
        <v>27</v>
      </c>
    </row>
    <row r="1669" spans="1:34" x14ac:dyDescent="0.25">
      <c r="A1669">
        <v>1518070</v>
      </c>
      <c r="B1669" t="s">
        <v>20</v>
      </c>
      <c r="C1669" t="s">
        <v>28</v>
      </c>
      <c r="D1669" t="s">
        <v>22</v>
      </c>
      <c r="E1669">
        <v>53211</v>
      </c>
      <c r="F1669" t="s">
        <v>23</v>
      </c>
      <c r="G1669" t="s">
        <v>91</v>
      </c>
      <c r="H1669">
        <v>70</v>
      </c>
      <c r="I1669" t="s">
        <v>92</v>
      </c>
      <c r="J1669">
        <f>VLOOKUP(I1669,Key!$A$1:$C$72,2,FALSE)</f>
        <v>43.069021999999997</v>
      </c>
      <c r="K1669">
        <f>VLOOKUP(I1669,Key!$A$1:$C$72,3,FALSE)</f>
        <v>-87.887940999999998</v>
      </c>
      <c r="L1669" t="s">
        <v>50</v>
      </c>
      <c r="M1669">
        <f>VLOOKUP(L1669,Key!$A$1:$C$72,2,FALSE)</f>
        <v>43.052549999999997</v>
      </c>
      <c r="N1669">
        <f>VLOOKUP(L1669,Key!$A$1:$C$72,3,FALSE)</f>
        <v>-87.909329999999997</v>
      </c>
      <c r="O1669">
        <v>11</v>
      </c>
      <c r="P1669">
        <v>0</v>
      </c>
      <c r="Q1669">
        <v>1.7</v>
      </c>
      <c r="R1669">
        <v>1.6</v>
      </c>
      <c r="S1669">
        <v>66</v>
      </c>
      <c r="T1669">
        <f t="shared" si="242"/>
        <v>-1</v>
      </c>
      <c r="U1669" s="1">
        <v>42810</v>
      </c>
      <c r="V1669" s="3">
        <f t="shared" si="236"/>
        <v>42795</v>
      </c>
      <c r="W1669" s="4">
        <f t="shared" si="243"/>
        <v>42810</v>
      </c>
      <c r="X1669" s="1" t="str">
        <f t="shared" si="237"/>
        <v>Thursday</v>
      </c>
      <c r="Y1669" s="2">
        <v>0.34535879629629629</v>
      </c>
      <c r="Z1669" s="2">
        <f t="shared" si="238"/>
        <v>0.33333333333333331</v>
      </c>
      <c r="AA1669">
        <f>1</f>
        <v>1</v>
      </c>
      <c r="AB1669" s="1">
        <v>42810</v>
      </c>
      <c r="AC1669" s="3">
        <f t="shared" si="239"/>
        <v>42795</v>
      </c>
      <c r="AD1669" s="4">
        <f t="shared" si="244"/>
        <v>42810</v>
      </c>
      <c r="AE1669" s="1" t="str">
        <f t="shared" si="240"/>
        <v>Thursday</v>
      </c>
      <c r="AF1669" s="2">
        <v>0.35302083333333334</v>
      </c>
      <c r="AG1669" s="2">
        <f t="shared" si="241"/>
        <v>0.33333333333333331</v>
      </c>
      <c r="AH1669" t="s">
        <v>27</v>
      </c>
    </row>
    <row r="1670" spans="1:34" x14ac:dyDescent="0.25">
      <c r="A1670">
        <v>1530954</v>
      </c>
      <c r="B1670" t="s">
        <v>20</v>
      </c>
      <c r="C1670" t="s">
        <v>28</v>
      </c>
      <c r="D1670" t="s">
        <v>22</v>
      </c>
      <c r="E1670">
        <v>53202</v>
      </c>
      <c r="F1670" t="s">
        <v>23</v>
      </c>
      <c r="G1670" t="s">
        <v>24</v>
      </c>
      <c r="H1670">
        <v>11075</v>
      </c>
      <c r="I1670" t="s">
        <v>40</v>
      </c>
      <c r="J1670">
        <f>VLOOKUP(I1670,Key!$A$1:$C$72,2,FALSE)</f>
        <v>43.031480000000002</v>
      </c>
      <c r="K1670">
        <f>VLOOKUP(I1670,Key!$A$1:$C$72,3,FALSE)</f>
        <v>-87.908169999999998</v>
      </c>
      <c r="L1670" t="s">
        <v>40</v>
      </c>
      <c r="M1670">
        <f>VLOOKUP(L1670,Key!$A$1:$C$72,2,FALSE)</f>
        <v>43.031480000000002</v>
      </c>
      <c r="N1670">
        <f>VLOOKUP(L1670,Key!$A$1:$C$72,3,FALSE)</f>
        <v>-87.908169999999998</v>
      </c>
      <c r="O1670">
        <v>2</v>
      </c>
      <c r="P1670">
        <v>0</v>
      </c>
      <c r="Q1670">
        <v>0.3</v>
      </c>
      <c r="R1670">
        <v>0.3</v>
      </c>
      <c r="S1670">
        <v>12</v>
      </c>
      <c r="T1670">
        <f t="shared" si="242"/>
        <v>-1</v>
      </c>
      <c r="U1670" s="1">
        <v>42810</v>
      </c>
      <c r="V1670" s="3">
        <f t="shared" si="236"/>
        <v>42795</v>
      </c>
      <c r="W1670" s="4">
        <f t="shared" si="243"/>
        <v>42810</v>
      </c>
      <c r="X1670" s="1" t="str">
        <f t="shared" si="237"/>
        <v>Thursday</v>
      </c>
      <c r="Y1670" s="2">
        <v>0.60792824074074081</v>
      </c>
      <c r="Z1670" s="2">
        <f t="shared" si="238"/>
        <v>0.625</v>
      </c>
      <c r="AA1670">
        <f>1</f>
        <v>1</v>
      </c>
      <c r="AB1670" s="1">
        <v>42810</v>
      </c>
      <c r="AC1670" s="3">
        <f t="shared" si="239"/>
        <v>42795</v>
      </c>
      <c r="AD1670" s="4">
        <f t="shared" si="244"/>
        <v>42810</v>
      </c>
      <c r="AE1670" s="1" t="str">
        <f t="shared" si="240"/>
        <v>Thursday</v>
      </c>
      <c r="AF1670" s="2">
        <v>0.60923611111111109</v>
      </c>
      <c r="AG1670" s="2">
        <f t="shared" si="241"/>
        <v>0.625</v>
      </c>
      <c r="AH1670" t="s">
        <v>35</v>
      </c>
    </row>
    <row r="1671" spans="1:34" x14ac:dyDescent="0.25">
      <c r="A1671">
        <v>1257756</v>
      </c>
      <c r="B1671" t="s">
        <v>20</v>
      </c>
      <c r="C1671" t="s">
        <v>28</v>
      </c>
      <c r="D1671" t="s">
        <v>22</v>
      </c>
      <c r="E1671">
        <v>53204</v>
      </c>
      <c r="F1671" t="s">
        <v>23</v>
      </c>
      <c r="G1671" t="s">
        <v>24</v>
      </c>
      <c r="H1671">
        <v>307</v>
      </c>
      <c r="I1671" t="s">
        <v>104</v>
      </c>
      <c r="J1671">
        <f>VLOOKUP(I1671,Key!$A$1:$C$72,2,FALSE)</f>
        <v>43.020020000000002</v>
      </c>
      <c r="K1671">
        <f>VLOOKUP(I1671,Key!$A$1:$C$72,3,FALSE)</f>
        <v>-87.912540000000007</v>
      </c>
      <c r="L1671" t="s">
        <v>70</v>
      </c>
      <c r="M1671">
        <f>VLOOKUP(L1671,Key!$A$1:$C$72,2,FALSE)</f>
        <v>43.053040000000003</v>
      </c>
      <c r="N1671">
        <f>VLOOKUP(L1671,Key!$A$1:$C$72,3,FALSE)</f>
        <v>-87.897660000000002</v>
      </c>
      <c r="O1671">
        <v>19</v>
      </c>
      <c r="P1671">
        <v>0</v>
      </c>
      <c r="Q1671">
        <v>2.9</v>
      </c>
      <c r="R1671">
        <v>2.7</v>
      </c>
      <c r="S1671">
        <v>114</v>
      </c>
      <c r="T1671">
        <f t="shared" si="242"/>
        <v>-1</v>
      </c>
      <c r="U1671" s="1">
        <v>42810</v>
      </c>
      <c r="V1671" s="3">
        <f t="shared" si="236"/>
        <v>42795</v>
      </c>
      <c r="W1671" s="4">
        <f t="shared" si="243"/>
        <v>42810</v>
      </c>
      <c r="X1671" s="1" t="str">
        <f t="shared" si="237"/>
        <v>Thursday</v>
      </c>
      <c r="Y1671" s="2">
        <v>0.70784722222222218</v>
      </c>
      <c r="Z1671" s="2">
        <f t="shared" si="238"/>
        <v>0.70833333333333326</v>
      </c>
      <c r="AA1671">
        <f>1</f>
        <v>1</v>
      </c>
      <c r="AB1671" s="1">
        <v>42810</v>
      </c>
      <c r="AC1671" s="3">
        <f t="shared" si="239"/>
        <v>42795</v>
      </c>
      <c r="AD1671" s="4">
        <f t="shared" si="244"/>
        <v>42810</v>
      </c>
      <c r="AE1671" s="1" t="str">
        <f t="shared" si="240"/>
        <v>Thursday</v>
      </c>
      <c r="AF1671" s="2">
        <v>0.72129629629629621</v>
      </c>
      <c r="AG1671" s="2">
        <f t="shared" si="241"/>
        <v>0.70833333333333326</v>
      </c>
      <c r="AH1671" t="s">
        <v>27</v>
      </c>
    </row>
    <row r="1672" spans="1:34" x14ac:dyDescent="0.25">
      <c r="A1672">
        <v>1102286</v>
      </c>
      <c r="B1672" t="s">
        <v>20</v>
      </c>
      <c r="C1672" t="s">
        <v>98</v>
      </c>
      <c r="D1672" t="s">
        <v>22</v>
      </c>
      <c r="E1672">
        <v>53717</v>
      </c>
      <c r="F1672" t="s">
        <v>23</v>
      </c>
      <c r="G1672" t="s">
        <v>91</v>
      </c>
      <c r="H1672">
        <v>5464</v>
      </c>
      <c r="I1672" t="s">
        <v>39</v>
      </c>
      <c r="J1672">
        <f>VLOOKUP(I1672,Key!$A$1:$C$72,2,FALSE)</f>
        <v>43.03913</v>
      </c>
      <c r="K1672">
        <f>VLOOKUP(I1672,Key!$A$1:$C$72,3,FALSE)</f>
        <v>-87.916150000000002</v>
      </c>
      <c r="L1672" t="s">
        <v>72</v>
      </c>
      <c r="M1672">
        <f>VLOOKUP(L1672,Key!$A$1:$C$72,2,FALSE)</f>
        <v>43.02948</v>
      </c>
      <c r="N1672">
        <f>VLOOKUP(L1672,Key!$A$1:$C$72,3,FALSE)</f>
        <v>-87.912819999999996</v>
      </c>
      <c r="O1672">
        <v>8</v>
      </c>
      <c r="P1672">
        <v>0</v>
      </c>
      <c r="Q1672">
        <v>1.2</v>
      </c>
      <c r="R1672">
        <v>1.1000000000000001</v>
      </c>
      <c r="S1672">
        <v>48</v>
      </c>
      <c r="T1672">
        <f t="shared" si="242"/>
        <v>-1</v>
      </c>
      <c r="U1672" s="1">
        <v>42810</v>
      </c>
      <c r="V1672" s="3">
        <f t="shared" si="236"/>
        <v>42795</v>
      </c>
      <c r="W1672" s="4">
        <f t="shared" si="243"/>
        <v>42810</v>
      </c>
      <c r="X1672" s="1" t="str">
        <f t="shared" si="237"/>
        <v>Thursday</v>
      </c>
      <c r="Y1672" s="2">
        <v>0.80731481481481471</v>
      </c>
      <c r="Z1672" s="2">
        <f t="shared" si="238"/>
        <v>0.79166666666666663</v>
      </c>
      <c r="AA1672">
        <f>1</f>
        <v>1</v>
      </c>
      <c r="AB1672" s="1">
        <v>42810</v>
      </c>
      <c r="AC1672" s="3">
        <f t="shared" si="239"/>
        <v>42795</v>
      </c>
      <c r="AD1672" s="4">
        <f t="shared" si="244"/>
        <v>42810</v>
      </c>
      <c r="AE1672" s="1" t="str">
        <f t="shared" si="240"/>
        <v>Thursday</v>
      </c>
      <c r="AF1672" s="2">
        <v>0.81261574074074072</v>
      </c>
      <c r="AG1672" s="2">
        <f t="shared" si="241"/>
        <v>0.83333333333333326</v>
      </c>
      <c r="AH1672" t="s">
        <v>27</v>
      </c>
    </row>
    <row r="1673" spans="1:34" x14ac:dyDescent="0.25">
      <c r="A1673">
        <v>1357250</v>
      </c>
      <c r="B1673" t="s">
        <v>20</v>
      </c>
      <c r="C1673" t="s">
        <v>28</v>
      </c>
      <c r="D1673" t="s">
        <v>22</v>
      </c>
      <c r="E1673">
        <v>53202</v>
      </c>
      <c r="F1673" t="s">
        <v>23</v>
      </c>
      <c r="G1673" t="s">
        <v>24</v>
      </c>
      <c r="H1673">
        <v>129</v>
      </c>
      <c r="I1673" t="s">
        <v>43</v>
      </c>
      <c r="J1673">
        <f>VLOOKUP(I1673,Key!$A$1:$C$72,2,FALSE)</f>
        <v>43.03886</v>
      </c>
      <c r="K1673">
        <f>VLOOKUP(I1673,Key!$A$1:$C$72,3,FALSE)</f>
        <v>-87.902720000000002</v>
      </c>
      <c r="L1673" t="s">
        <v>69</v>
      </c>
      <c r="M1673">
        <f>VLOOKUP(L1673,Key!$A$1:$C$72,2,FALSE)</f>
        <v>43.048200000000001</v>
      </c>
      <c r="N1673">
        <f>VLOOKUP(L1673,Key!$A$1:$C$72,3,FALSE)</f>
        <v>-87.900859999999994</v>
      </c>
      <c r="O1673">
        <v>6</v>
      </c>
      <c r="P1673">
        <v>0</v>
      </c>
      <c r="Q1673">
        <v>0.9</v>
      </c>
      <c r="R1673">
        <v>0.9</v>
      </c>
      <c r="S1673">
        <v>36</v>
      </c>
      <c r="T1673">
        <f t="shared" si="242"/>
        <v>-1</v>
      </c>
      <c r="U1673" s="1">
        <v>42810</v>
      </c>
      <c r="V1673" s="3">
        <f t="shared" si="236"/>
        <v>42795</v>
      </c>
      <c r="W1673" s="4">
        <f t="shared" si="243"/>
        <v>42810</v>
      </c>
      <c r="X1673" s="1" t="str">
        <f t="shared" si="237"/>
        <v>Thursday</v>
      </c>
      <c r="Y1673" s="2">
        <v>0.89228009259259267</v>
      </c>
      <c r="Z1673" s="2">
        <f t="shared" si="238"/>
        <v>0.875</v>
      </c>
      <c r="AA1673">
        <f>1</f>
        <v>1</v>
      </c>
      <c r="AB1673" s="1">
        <v>42810</v>
      </c>
      <c r="AC1673" s="3">
        <f t="shared" si="239"/>
        <v>42795</v>
      </c>
      <c r="AD1673" s="4">
        <f t="shared" si="244"/>
        <v>42810</v>
      </c>
      <c r="AE1673" s="1" t="str">
        <f t="shared" si="240"/>
        <v>Thursday</v>
      </c>
      <c r="AF1673" s="2">
        <v>0.89599537037037036</v>
      </c>
      <c r="AG1673" s="2">
        <f t="shared" si="241"/>
        <v>0.91666666666666663</v>
      </c>
      <c r="AH1673" t="s">
        <v>27</v>
      </c>
    </row>
    <row r="1674" spans="1:34" x14ac:dyDescent="0.25">
      <c r="A1674">
        <v>1425087</v>
      </c>
      <c r="B1674" t="s">
        <v>20</v>
      </c>
      <c r="C1674" t="s">
        <v>95</v>
      </c>
      <c r="D1674" t="s">
        <v>22</v>
      </c>
      <c r="E1674">
        <v>53212</v>
      </c>
      <c r="F1674" t="s">
        <v>23</v>
      </c>
      <c r="G1674" t="s">
        <v>24</v>
      </c>
      <c r="H1674">
        <v>5459</v>
      </c>
      <c r="I1674" t="s">
        <v>81</v>
      </c>
      <c r="J1674">
        <f>VLOOKUP(I1674,Key!$A$1:$C$72,2,FALSE)</f>
        <v>43.06033</v>
      </c>
      <c r="K1674">
        <f>VLOOKUP(I1674,Key!$A$1:$C$72,3,FALSE)</f>
        <v>-87.89546</v>
      </c>
      <c r="L1674" t="s">
        <v>39</v>
      </c>
      <c r="M1674">
        <f>VLOOKUP(L1674,Key!$A$1:$C$72,2,FALSE)</f>
        <v>43.03913</v>
      </c>
      <c r="N1674">
        <f>VLOOKUP(L1674,Key!$A$1:$C$72,3,FALSE)</f>
        <v>-87.916150000000002</v>
      </c>
      <c r="O1674">
        <v>12</v>
      </c>
      <c r="P1674">
        <v>0</v>
      </c>
      <c r="Q1674">
        <v>1.8</v>
      </c>
      <c r="R1674">
        <v>1.7</v>
      </c>
      <c r="S1674">
        <v>72</v>
      </c>
      <c r="T1674">
        <f t="shared" si="242"/>
        <v>-1</v>
      </c>
      <c r="U1674" s="1">
        <v>42811</v>
      </c>
      <c r="V1674" s="3">
        <f t="shared" si="236"/>
        <v>42795</v>
      </c>
      <c r="W1674" s="4">
        <f t="shared" si="243"/>
        <v>42811</v>
      </c>
      <c r="X1674" s="1" t="str">
        <f t="shared" si="237"/>
        <v>Friday</v>
      </c>
      <c r="Y1674" s="2">
        <v>0.26982638888888888</v>
      </c>
      <c r="Z1674" s="2">
        <f t="shared" si="238"/>
        <v>0.25</v>
      </c>
      <c r="AA1674">
        <f>1</f>
        <v>1</v>
      </c>
      <c r="AB1674" s="1">
        <v>42811</v>
      </c>
      <c r="AC1674" s="3">
        <f t="shared" si="239"/>
        <v>42795</v>
      </c>
      <c r="AD1674" s="4">
        <f t="shared" si="244"/>
        <v>42811</v>
      </c>
      <c r="AE1674" s="1" t="str">
        <f t="shared" si="240"/>
        <v>Friday</v>
      </c>
      <c r="AF1674" s="2">
        <v>0.2779861111111111</v>
      </c>
      <c r="AG1674" s="2">
        <f t="shared" si="241"/>
        <v>0.29166666666666663</v>
      </c>
      <c r="AH1674" t="s">
        <v>27</v>
      </c>
    </row>
    <row r="1675" spans="1:34" x14ac:dyDescent="0.25">
      <c r="A1675">
        <v>1088320</v>
      </c>
      <c r="B1675" t="s">
        <v>20</v>
      </c>
      <c r="C1675" t="s">
        <v>95</v>
      </c>
      <c r="D1675" t="s">
        <v>22</v>
      </c>
      <c r="E1675">
        <v>53202</v>
      </c>
      <c r="F1675" t="s">
        <v>23</v>
      </c>
      <c r="G1675" t="s">
        <v>24</v>
      </c>
      <c r="H1675">
        <v>129</v>
      </c>
      <c r="I1675" t="s">
        <v>69</v>
      </c>
      <c r="J1675">
        <f>VLOOKUP(I1675,Key!$A$1:$C$72,2,FALSE)</f>
        <v>43.048200000000001</v>
      </c>
      <c r="K1675">
        <f>VLOOKUP(I1675,Key!$A$1:$C$72,3,FALSE)</f>
        <v>-87.900859999999994</v>
      </c>
      <c r="L1675" t="s">
        <v>43</v>
      </c>
      <c r="M1675">
        <f>VLOOKUP(L1675,Key!$A$1:$C$72,2,FALSE)</f>
        <v>43.03886</v>
      </c>
      <c r="N1675">
        <f>VLOOKUP(L1675,Key!$A$1:$C$72,3,FALSE)</f>
        <v>-87.902720000000002</v>
      </c>
      <c r="O1675">
        <v>5</v>
      </c>
      <c r="P1675">
        <v>0</v>
      </c>
      <c r="Q1675">
        <v>0.8</v>
      </c>
      <c r="R1675">
        <v>0.7</v>
      </c>
      <c r="S1675">
        <v>30</v>
      </c>
      <c r="T1675">
        <f t="shared" si="242"/>
        <v>-1</v>
      </c>
      <c r="U1675" s="1">
        <v>42811</v>
      </c>
      <c r="V1675" s="3">
        <f t="shared" si="236"/>
        <v>42795</v>
      </c>
      <c r="W1675" s="4">
        <f t="shared" si="243"/>
        <v>42811</v>
      </c>
      <c r="X1675" s="1" t="str">
        <f t="shared" si="237"/>
        <v>Friday</v>
      </c>
      <c r="Y1675" s="2">
        <v>0.34144675925925921</v>
      </c>
      <c r="Z1675" s="2">
        <f t="shared" si="238"/>
        <v>0.33333333333333331</v>
      </c>
      <c r="AA1675">
        <f>1</f>
        <v>1</v>
      </c>
      <c r="AB1675" s="1">
        <v>42811</v>
      </c>
      <c r="AC1675" s="3">
        <f t="shared" si="239"/>
        <v>42795</v>
      </c>
      <c r="AD1675" s="4">
        <f t="shared" si="244"/>
        <v>42811</v>
      </c>
      <c r="AE1675" s="1" t="str">
        <f t="shared" si="240"/>
        <v>Friday</v>
      </c>
      <c r="AF1675" s="2">
        <v>0.34495370370370365</v>
      </c>
      <c r="AG1675" s="2">
        <f t="shared" si="241"/>
        <v>0.33333333333333331</v>
      </c>
      <c r="AH1675" t="s">
        <v>27</v>
      </c>
    </row>
    <row r="1676" spans="1:34" x14ac:dyDescent="0.25">
      <c r="A1676">
        <v>1351368</v>
      </c>
      <c r="B1676" t="s">
        <v>20</v>
      </c>
      <c r="C1676" t="s">
        <v>28</v>
      </c>
      <c r="D1676" t="s">
        <v>22</v>
      </c>
      <c r="E1676">
        <v>53202</v>
      </c>
      <c r="F1676" t="s">
        <v>23</v>
      </c>
      <c r="G1676" t="s">
        <v>24</v>
      </c>
      <c r="H1676">
        <v>19</v>
      </c>
      <c r="I1676" t="s">
        <v>74</v>
      </c>
      <c r="J1676">
        <f>VLOOKUP(I1676,Key!$A$1:$C$72,2,FALSE)</f>
        <v>43.040154000000001</v>
      </c>
      <c r="K1676">
        <f>VLOOKUP(I1676,Key!$A$1:$C$72,3,FALSE)</f>
        <v>-87.932113000000001</v>
      </c>
      <c r="L1676" t="s">
        <v>73</v>
      </c>
      <c r="M1676">
        <f>VLOOKUP(L1676,Key!$A$1:$C$72,2,FALSE)</f>
        <v>43.040349999999997</v>
      </c>
      <c r="N1676">
        <f>VLOOKUP(L1676,Key!$A$1:$C$72,3,FALSE)</f>
        <v>-87.920760000000001</v>
      </c>
      <c r="O1676">
        <v>5</v>
      </c>
      <c r="P1676">
        <v>0</v>
      </c>
      <c r="Q1676">
        <v>0.8</v>
      </c>
      <c r="R1676">
        <v>0.7</v>
      </c>
      <c r="S1676">
        <v>30</v>
      </c>
      <c r="T1676">
        <f t="shared" si="242"/>
        <v>-1</v>
      </c>
      <c r="U1676" s="1">
        <v>42811</v>
      </c>
      <c r="V1676" s="3">
        <f t="shared" si="236"/>
        <v>42795</v>
      </c>
      <c r="W1676" s="4">
        <f t="shared" si="243"/>
        <v>42811</v>
      </c>
      <c r="X1676" s="1" t="str">
        <f t="shared" si="237"/>
        <v>Friday</v>
      </c>
      <c r="Y1676" s="2">
        <v>0.5298842592592593</v>
      </c>
      <c r="Z1676" s="2">
        <f t="shared" si="238"/>
        <v>0.54166666666666663</v>
      </c>
      <c r="AA1676">
        <f>1</f>
        <v>1</v>
      </c>
      <c r="AB1676" s="1">
        <v>42811</v>
      </c>
      <c r="AC1676" s="3">
        <f t="shared" si="239"/>
        <v>42795</v>
      </c>
      <c r="AD1676" s="4">
        <f t="shared" si="244"/>
        <v>42811</v>
      </c>
      <c r="AE1676" s="1" t="str">
        <f t="shared" si="240"/>
        <v>Friday</v>
      </c>
      <c r="AF1676" s="2">
        <v>0.53354166666666669</v>
      </c>
      <c r="AG1676" s="2">
        <f t="shared" si="241"/>
        <v>0.54166666666666663</v>
      </c>
      <c r="AH1676" t="s">
        <v>27</v>
      </c>
    </row>
    <row r="1677" spans="1:34" x14ac:dyDescent="0.25">
      <c r="A1677">
        <v>1162217</v>
      </c>
      <c r="B1677" t="s">
        <v>20</v>
      </c>
      <c r="C1677" t="s">
        <v>100</v>
      </c>
      <c r="D1677" t="s">
        <v>22</v>
      </c>
      <c r="E1677">
        <v>53045</v>
      </c>
      <c r="F1677" t="s">
        <v>23</v>
      </c>
      <c r="G1677" t="s">
        <v>96</v>
      </c>
      <c r="H1677">
        <v>5459</v>
      </c>
      <c r="I1677" t="s">
        <v>81</v>
      </c>
      <c r="J1677">
        <f>VLOOKUP(I1677,Key!$A$1:$C$72,2,FALSE)</f>
        <v>43.06033</v>
      </c>
      <c r="K1677">
        <f>VLOOKUP(I1677,Key!$A$1:$C$72,3,FALSE)</f>
        <v>-87.89546</v>
      </c>
      <c r="L1677" t="s">
        <v>63</v>
      </c>
      <c r="M1677">
        <f>VLOOKUP(L1677,Key!$A$1:$C$72,2,FALSE)</f>
        <v>43.078530000000001</v>
      </c>
      <c r="N1677">
        <f>VLOOKUP(L1677,Key!$A$1:$C$72,3,FALSE)</f>
        <v>-87.882620000000003</v>
      </c>
      <c r="O1677">
        <v>16</v>
      </c>
      <c r="P1677">
        <v>0</v>
      </c>
      <c r="Q1677">
        <v>2.4</v>
      </c>
      <c r="R1677">
        <v>2.2999999999999998</v>
      </c>
      <c r="S1677">
        <v>96</v>
      </c>
      <c r="T1677">
        <f t="shared" si="242"/>
        <v>-1</v>
      </c>
      <c r="U1677" s="1">
        <v>42811</v>
      </c>
      <c r="V1677" s="3">
        <f t="shared" si="236"/>
        <v>42795</v>
      </c>
      <c r="W1677" s="4">
        <f t="shared" si="243"/>
        <v>42811</v>
      </c>
      <c r="X1677" s="1" t="str">
        <f t="shared" si="237"/>
        <v>Friday</v>
      </c>
      <c r="Y1677" s="2">
        <v>0.85818287037037033</v>
      </c>
      <c r="Z1677" s="2">
        <f t="shared" si="238"/>
        <v>0.875</v>
      </c>
      <c r="AA1677">
        <f>1</f>
        <v>1</v>
      </c>
      <c r="AB1677" s="1">
        <v>42811</v>
      </c>
      <c r="AC1677" s="3">
        <f t="shared" si="239"/>
        <v>42795</v>
      </c>
      <c r="AD1677" s="4">
        <f t="shared" si="244"/>
        <v>42811</v>
      </c>
      <c r="AE1677" s="1" t="str">
        <f t="shared" si="240"/>
        <v>Friday</v>
      </c>
      <c r="AF1677" s="2">
        <v>0.8693749999999999</v>
      </c>
      <c r="AG1677" s="2">
        <f t="shared" si="241"/>
        <v>0.875</v>
      </c>
      <c r="AH1677" t="s">
        <v>27</v>
      </c>
    </row>
    <row r="1678" spans="1:34" x14ac:dyDescent="0.25">
      <c r="A1678">
        <v>1425087</v>
      </c>
      <c r="B1678" t="s">
        <v>20</v>
      </c>
      <c r="C1678" t="s">
        <v>95</v>
      </c>
      <c r="D1678" t="s">
        <v>22</v>
      </c>
      <c r="E1678">
        <v>53212</v>
      </c>
      <c r="F1678" t="s">
        <v>23</v>
      </c>
      <c r="G1678" t="s">
        <v>24</v>
      </c>
      <c r="H1678">
        <v>11149</v>
      </c>
      <c r="I1678" t="s">
        <v>81</v>
      </c>
      <c r="J1678">
        <f>VLOOKUP(I1678,Key!$A$1:$C$72,2,FALSE)</f>
        <v>43.06033</v>
      </c>
      <c r="K1678">
        <f>VLOOKUP(I1678,Key!$A$1:$C$72,3,FALSE)</f>
        <v>-87.89546</v>
      </c>
      <c r="L1678" t="s">
        <v>39</v>
      </c>
      <c r="M1678">
        <f>VLOOKUP(L1678,Key!$A$1:$C$72,2,FALSE)</f>
        <v>43.03913</v>
      </c>
      <c r="N1678">
        <f>VLOOKUP(L1678,Key!$A$1:$C$72,3,FALSE)</f>
        <v>-87.916150000000002</v>
      </c>
      <c r="O1678">
        <v>13</v>
      </c>
      <c r="P1678">
        <v>0</v>
      </c>
      <c r="Q1678">
        <v>2</v>
      </c>
      <c r="R1678">
        <v>1.9</v>
      </c>
      <c r="S1678">
        <v>78</v>
      </c>
      <c r="T1678">
        <f t="shared" si="242"/>
        <v>-1</v>
      </c>
      <c r="U1678" s="1">
        <v>42812</v>
      </c>
      <c r="V1678" s="3">
        <f t="shared" si="236"/>
        <v>42795</v>
      </c>
      <c r="W1678" s="4">
        <f t="shared" si="243"/>
        <v>42812</v>
      </c>
      <c r="X1678" s="1" t="str">
        <f t="shared" si="237"/>
        <v>Saturday</v>
      </c>
      <c r="Y1678" s="2">
        <v>0.23256944444444447</v>
      </c>
      <c r="Z1678" s="2">
        <f t="shared" si="238"/>
        <v>0.25</v>
      </c>
      <c r="AA1678">
        <f>1</f>
        <v>1</v>
      </c>
      <c r="AB1678" s="1">
        <v>42812</v>
      </c>
      <c r="AC1678" s="3">
        <f t="shared" si="239"/>
        <v>42795</v>
      </c>
      <c r="AD1678" s="4">
        <f t="shared" si="244"/>
        <v>42812</v>
      </c>
      <c r="AE1678" s="1" t="str">
        <f t="shared" si="240"/>
        <v>Saturday</v>
      </c>
      <c r="AF1678" s="2">
        <v>0.24137731481481484</v>
      </c>
      <c r="AG1678" s="2">
        <f t="shared" si="241"/>
        <v>0.25</v>
      </c>
      <c r="AH1678" t="s">
        <v>27</v>
      </c>
    </row>
    <row r="1679" spans="1:34" x14ac:dyDescent="0.25">
      <c r="A1679">
        <v>1164700</v>
      </c>
      <c r="B1679" t="s">
        <v>20</v>
      </c>
      <c r="C1679" t="s">
        <v>28</v>
      </c>
      <c r="D1679" t="s">
        <v>22</v>
      </c>
      <c r="E1679">
        <v>53202</v>
      </c>
      <c r="F1679" t="s">
        <v>23</v>
      </c>
      <c r="G1679" t="s">
        <v>24</v>
      </c>
      <c r="H1679">
        <v>11100</v>
      </c>
      <c r="I1679" t="s">
        <v>30</v>
      </c>
      <c r="J1679">
        <f>VLOOKUP(I1679,Key!$A$1:$C$72,2,FALSE)</f>
        <v>43.05847</v>
      </c>
      <c r="K1679">
        <f>VLOOKUP(I1679,Key!$A$1:$C$72,3,FALSE)</f>
        <v>-87.898079999999993</v>
      </c>
      <c r="L1679" t="s">
        <v>61</v>
      </c>
      <c r="M1679">
        <f>VLOOKUP(L1679,Key!$A$1:$C$72,2,FALSE)</f>
        <v>43.058619999999998</v>
      </c>
      <c r="N1679">
        <f>VLOOKUP(L1679,Key!$A$1:$C$72,3,FALSE)</f>
        <v>-87.885319999999993</v>
      </c>
      <c r="O1679">
        <v>15</v>
      </c>
      <c r="P1679">
        <v>0</v>
      </c>
      <c r="Q1679">
        <v>2.2999999999999998</v>
      </c>
      <c r="R1679">
        <v>2.1</v>
      </c>
      <c r="S1679">
        <v>90</v>
      </c>
      <c r="T1679">
        <f t="shared" si="242"/>
        <v>-1</v>
      </c>
      <c r="U1679" s="1">
        <v>42812</v>
      </c>
      <c r="V1679" s="3">
        <f t="shared" si="236"/>
        <v>42795</v>
      </c>
      <c r="W1679" s="4">
        <f t="shared" si="243"/>
        <v>42812</v>
      </c>
      <c r="X1679" s="1" t="str">
        <f t="shared" si="237"/>
        <v>Saturday</v>
      </c>
      <c r="Y1679" s="2">
        <v>0.44207175925925929</v>
      </c>
      <c r="Z1679" s="2">
        <f t="shared" si="238"/>
        <v>0.45833333333333331</v>
      </c>
      <c r="AA1679">
        <f>1</f>
        <v>1</v>
      </c>
      <c r="AB1679" s="1">
        <v>42812</v>
      </c>
      <c r="AC1679" s="3">
        <f t="shared" si="239"/>
        <v>42795</v>
      </c>
      <c r="AD1679" s="4">
        <f t="shared" si="244"/>
        <v>42812</v>
      </c>
      <c r="AE1679" s="1" t="str">
        <f t="shared" si="240"/>
        <v>Saturday</v>
      </c>
      <c r="AF1679" s="2">
        <v>0.4522916666666667</v>
      </c>
      <c r="AG1679" s="2">
        <f t="shared" si="241"/>
        <v>0.45833333333333331</v>
      </c>
      <c r="AH1679" t="s">
        <v>27</v>
      </c>
    </row>
    <row r="1680" spans="1:34" x14ac:dyDescent="0.25">
      <c r="A1680">
        <v>1538823</v>
      </c>
      <c r="B1680" t="s">
        <v>20</v>
      </c>
      <c r="C1680" t="s">
        <v>28</v>
      </c>
      <c r="D1680" t="s">
        <v>22</v>
      </c>
      <c r="E1680">
        <v>53202</v>
      </c>
      <c r="F1680" t="s">
        <v>23</v>
      </c>
      <c r="G1680" t="s">
        <v>24</v>
      </c>
      <c r="H1680">
        <v>11153</v>
      </c>
      <c r="I1680" t="s">
        <v>65</v>
      </c>
      <c r="J1680">
        <f>VLOOKUP(I1680,Key!$A$1:$C$72,2,FALSE)</f>
        <v>43.060786</v>
      </c>
      <c r="K1680">
        <f>VLOOKUP(I1680,Key!$A$1:$C$72,3,FALSE)</f>
        <v>-87.883825999999999</v>
      </c>
      <c r="L1680" t="s">
        <v>60</v>
      </c>
      <c r="M1680">
        <f>VLOOKUP(L1680,Key!$A$1:$C$72,2,FALSE)</f>
        <v>43.066893999999998</v>
      </c>
      <c r="N1680">
        <f>VLOOKUP(L1680,Key!$A$1:$C$72,3,FALSE)</f>
        <v>-87.877936000000005</v>
      </c>
      <c r="O1680">
        <v>6</v>
      </c>
      <c r="P1680">
        <v>0</v>
      </c>
      <c r="Q1680">
        <v>0.9</v>
      </c>
      <c r="R1680">
        <v>0.9</v>
      </c>
      <c r="S1680">
        <v>36</v>
      </c>
      <c r="T1680">
        <f t="shared" si="242"/>
        <v>-1</v>
      </c>
      <c r="U1680" s="1">
        <v>42812</v>
      </c>
      <c r="V1680" s="3">
        <f t="shared" si="236"/>
        <v>42795</v>
      </c>
      <c r="W1680" s="4">
        <f t="shared" si="243"/>
        <v>42812</v>
      </c>
      <c r="X1680" s="1" t="str">
        <f t="shared" si="237"/>
        <v>Saturday</v>
      </c>
      <c r="Y1680" s="2">
        <v>0.56246527777777777</v>
      </c>
      <c r="Z1680" s="2">
        <f t="shared" si="238"/>
        <v>0.54166666666666663</v>
      </c>
      <c r="AA1680">
        <f>1</f>
        <v>1</v>
      </c>
      <c r="AB1680" s="1">
        <v>42812</v>
      </c>
      <c r="AC1680" s="3">
        <f t="shared" si="239"/>
        <v>42795</v>
      </c>
      <c r="AD1680" s="4">
        <f t="shared" si="244"/>
        <v>42812</v>
      </c>
      <c r="AE1680" s="1" t="str">
        <f t="shared" si="240"/>
        <v>Saturday</v>
      </c>
      <c r="AF1680" s="2">
        <v>0.56641203703703702</v>
      </c>
      <c r="AG1680" s="2">
        <f t="shared" si="241"/>
        <v>0.58333333333333326</v>
      </c>
      <c r="AH1680" t="s">
        <v>27</v>
      </c>
    </row>
    <row r="1681" spans="1:34" x14ac:dyDescent="0.25">
      <c r="A1681">
        <v>986622</v>
      </c>
      <c r="B1681" t="s">
        <v>20</v>
      </c>
      <c r="C1681" t="s">
        <v>94</v>
      </c>
      <c r="D1681" t="s">
        <v>46</v>
      </c>
      <c r="E1681">
        <v>60085</v>
      </c>
      <c r="F1681" t="s">
        <v>23</v>
      </c>
      <c r="G1681" t="s">
        <v>24</v>
      </c>
      <c r="H1681">
        <v>5554</v>
      </c>
      <c r="I1681" t="s">
        <v>70</v>
      </c>
      <c r="J1681">
        <f>VLOOKUP(I1681,Key!$A$1:$C$72,2,FALSE)</f>
        <v>43.053040000000003</v>
      </c>
      <c r="K1681">
        <f>VLOOKUP(I1681,Key!$A$1:$C$72,3,FALSE)</f>
        <v>-87.897660000000002</v>
      </c>
      <c r="L1681" t="s">
        <v>44</v>
      </c>
      <c r="M1681">
        <f>VLOOKUP(L1681,Key!$A$1:$C$72,2,FALSE)</f>
        <v>43.045712999999999</v>
      </c>
      <c r="N1681">
        <f>VLOOKUP(L1681,Key!$A$1:$C$72,3,FALSE)</f>
        <v>-87.899756999999994</v>
      </c>
      <c r="O1681">
        <v>6</v>
      </c>
      <c r="P1681">
        <v>0</v>
      </c>
      <c r="Q1681">
        <v>0.9</v>
      </c>
      <c r="R1681">
        <v>0.9</v>
      </c>
      <c r="S1681">
        <v>36</v>
      </c>
      <c r="T1681">
        <f t="shared" si="242"/>
        <v>-1</v>
      </c>
      <c r="U1681" s="1">
        <v>42812</v>
      </c>
      <c r="V1681" s="3">
        <f t="shared" si="236"/>
        <v>42795</v>
      </c>
      <c r="W1681" s="4">
        <f t="shared" si="243"/>
        <v>42812</v>
      </c>
      <c r="X1681" s="1" t="str">
        <f t="shared" si="237"/>
        <v>Saturday</v>
      </c>
      <c r="Y1681" s="2">
        <v>0.94636574074074076</v>
      </c>
      <c r="Z1681" s="2">
        <f t="shared" si="238"/>
        <v>0.95833333333333326</v>
      </c>
      <c r="AA1681">
        <f>1</f>
        <v>1</v>
      </c>
      <c r="AB1681" s="1">
        <v>42812</v>
      </c>
      <c r="AC1681" s="3">
        <f t="shared" si="239"/>
        <v>42795</v>
      </c>
      <c r="AD1681" s="4">
        <f t="shared" si="244"/>
        <v>42812</v>
      </c>
      <c r="AE1681" s="1" t="str">
        <f t="shared" si="240"/>
        <v>Saturday</v>
      </c>
      <c r="AF1681" s="2">
        <v>0.95015046296296291</v>
      </c>
      <c r="AG1681" s="2">
        <f t="shared" si="241"/>
        <v>0.95833333333333326</v>
      </c>
      <c r="AH1681" t="s">
        <v>27</v>
      </c>
    </row>
    <row r="1682" spans="1:34" x14ac:dyDescent="0.25">
      <c r="A1682">
        <v>1224715</v>
      </c>
      <c r="B1682" t="s">
        <v>20</v>
      </c>
      <c r="C1682" t="s">
        <v>28</v>
      </c>
      <c r="D1682" t="s">
        <v>22</v>
      </c>
      <c r="E1682">
        <v>53212</v>
      </c>
      <c r="F1682" t="s">
        <v>23</v>
      </c>
      <c r="G1682" t="s">
        <v>24</v>
      </c>
      <c r="H1682">
        <v>5518</v>
      </c>
      <c r="I1682" t="s">
        <v>81</v>
      </c>
      <c r="J1682">
        <f>VLOOKUP(I1682,Key!$A$1:$C$72,2,FALSE)</f>
        <v>43.06033</v>
      </c>
      <c r="K1682">
        <f>VLOOKUP(I1682,Key!$A$1:$C$72,3,FALSE)</f>
        <v>-87.89546</v>
      </c>
      <c r="L1682" t="s">
        <v>61</v>
      </c>
      <c r="M1682">
        <f>VLOOKUP(L1682,Key!$A$1:$C$72,2,FALSE)</f>
        <v>43.058619999999998</v>
      </c>
      <c r="N1682">
        <f>VLOOKUP(L1682,Key!$A$1:$C$72,3,FALSE)</f>
        <v>-87.885319999999993</v>
      </c>
      <c r="O1682">
        <v>3</v>
      </c>
      <c r="P1682">
        <v>0</v>
      </c>
      <c r="Q1682">
        <v>0.5</v>
      </c>
      <c r="R1682">
        <v>0.4</v>
      </c>
      <c r="S1682">
        <v>18</v>
      </c>
      <c r="T1682">
        <f t="shared" si="242"/>
        <v>-1</v>
      </c>
      <c r="U1682" s="1">
        <v>42813</v>
      </c>
      <c r="V1682" s="3">
        <f t="shared" si="236"/>
        <v>42795</v>
      </c>
      <c r="W1682" s="4">
        <f t="shared" si="243"/>
        <v>42813</v>
      </c>
      <c r="X1682" s="1" t="str">
        <f t="shared" si="237"/>
        <v>Sunday</v>
      </c>
      <c r="Y1682" s="2">
        <v>0.63635416666666667</v>
      </c>
      <c r="Z1682" s="2">
        <f t="shared" si="238"/>
        <v>0.625</v>
      </c>
      <c r="AA1682">
        <f>1</f>
        <v>1</v>
      </c>
      <c r="AB1682" s="1">
        <v>42813</v>
      </c>
      <c r="AC1682" s="3">
        <f t="shared" si="239"/>
        <v>42795</v>
      </c>
      <c r="AD1682" s="4">
        <f t="shared" si="244"/>
        <v>42813</v>
      </c>
      <c r="AE1682" s="1" t="str">
        <f t="shared" si="240"/>
        <v>Sunday</v>
      </c>
      <c r="AF1682" s="2">
        <v>0.63886574074074076</v>
      </c>
      <c r="AG1682" s="2">
        <f t="shared" si="241"/>
        <v>0.625</v>
      </c>
      <c r="AH1682" t="s">
        <v>27</v>
      </c>
    </row>
    <row r="1683" spans="1:34" x14ac:dyDescent="0.25">
      <c r="A1683">
        <v>1509123</v>
      </c>
      <c r="B1683" t="s">
        <v>20</v>
      </c>
      <c r="C1683" t="s">
        <v>28</v>
      </c>
      <c r="D1683" t="s">
        <v>22</v>
      </c>
      <c r="E1683">
        <v>53211</v>
      </c>
      <c r="F1683" t="s">
        <v>23</v>
      </c>
      <c r="G1683" t="s">
        <v>24</v>
      </c>
      <c r="H1683">
        <v>129</v>
      </c>
      <c r="I1683" t="s">
        <v>68</v>
      </c>
      <c r="J1683">
        <f>VLOOKUP(I1683,Key!$A$1:$C$72,2,FALSE)</f>
        <v>43.04804</v>
      </c>
      <c r="K1683">
        <f>VLOOKUP(I1683,Key!$A$1:$C$72,3,FALSE)</f>
        <v>-87.896720000000002</v>
      </c>
      <c r="L1683" t="s">
        <v>92</v>
      </c>
      <c r="M1683">
        <f>VLOOKUP(L1683,Key!$A$1:$C$72,2,FALSE)</f>
        <v>43.069021999999997</v>
      </c>
      <c r="N1683">
        <f>VLOOKUP(L1683,Key!$A$1:$C$72,3,FALSE)</f>
        <v>-87.887940999999998</v>
      </c>
      <c r="O1683">
        <v>25</v>
      </c>
      <c r="P1683">
        <v>0</v>
      </c>
      <c r="Q1683">
        <v>3.8</v>
      </c>
      <c r="R1683">
        <v>3.6</v>
      </c>
      <c r="S1683">
        <v>150</v>
      </c>
      <c r="T1683">
        <f t="shared" si="242"/>
        <v>-1</v>
      </c>
      <c r="U1683" s="1">
        <v>42813</v>
      </c>
      <c r="V1683" s="3">
        <f t="shared" si="236"/>
        <v>42795</v>
      </c>
      <c r="W1683" s="4">
        <f t="shared" si="243"/>
        <v>42813</v>
      </c>
      <c r="X1683" s="1" t="str">
        <f t="shared" si="237"/>
        <v>Sunday</v>
      </c>
      <c r="Y1683" s="2">
        <v>0.71089120370370373</v>
      </c>
      <c r="Z1683" s="2">
        <f t="shared" si="238"/>
        <v>0.70833333333333326</v>
      </c>
      <c r="AA1683">
        <f>1</f>
        <v>1</v>
      </c>
      <c r="AB1683" s="1">
        <v>42813</v>
      </c>
      <c r="AC1683" s="3">
        <f t="shared" si="239"/>
        <v>42795</v>
      </c>
      <c r="AD1683" s="4">
        <f t="shared" si="244"/>
        <v>42813</v>
      </c>
      <c r="AE1683" s="1" t="str">
        <f t="shared" si="240"/>
        <v>Sunday</v>
      </c>
      <c r="AF1683" s="2">
        <v>0.72812500000000002</v>
      </c>
      <c r="AG1683" s="2">
        <f t="shared" si="241"/>
        <v>0.70833333333333326</v>
      </c>
      <c r="AH1683" t="s">
        <v>27</v>
      </c>
    </row>
    <row r="1684" spans="1:34" x14ac:dyDescent="0.25">
      <c r="A1684">
        <v>1408049</v>
      </c>
      <c r="B1684" t="s">
        <v>20</v>
      </c>
      <c r="C1684" t="s">
        <v>28</v>
      </c>
      <c r="D1684" t="s">
        <v>22</v>
      </c>
      <c r="E1684">
        <v>53202</v>
      </c>
      <c r="F1684" t="s">
        <v>23</v>
      </c>
      <c r="G1684" t="s">
        <v>24</v>
      </c>
      <c r="H1684">
        <v>5419</v>
      </c>
      <c r="I1684" t="s">
        <v>33</v>
      </c>
      <c r="J1684">
        <f>VLOOKUP(I1684,Key!$A$1:$C$72,2,FALSE)</f>
        <v>43.034619999999997</v>
      </c>
      <c r="K1684">
        <f>VLOOKUP(I1684,Key!$A$1:$C$72,3,FALSE)</f>
        <v>-87.917500000000004</v>
      </c>
      <c r="L1684" t="s">
        <v>33</v>
      </c>
      <c r="M1684">
        <f>VLOOKUP(L1684,Key!$A$1:$C$72,2,FALSE)</f>
        <v>43.034619999999997</v>
      </c>
      <c r="N1684">
        <f>VLOOKUP(L1684,Key!$A$1:$C$72,3,FALSE)</f>
        <v>-87.917500000000004</v>
      </c>
      <c r="O1684">
        <v>11</v>
      </c>
      <c r="P1684">
        <v>0</v>
      </c>
      <c r="Q1684">
        <v>1.7</v>
      </c>
      <c r="R1684">
        <v>1.6</v>
      </c>
      <c r="S1684">
        <v>66</v>
      </c>
      <c r="T1684">
        <f t="shared" si="242"/>
        <v>-1</v>
      </c>
      <c r="U1684" s="1">
        <v>42814</v>
      </c>
      <c r="V1684" s="3">
        <f t="shared" si="236"/>
        <v>42795</v>
      </c>
      <c r="W1684" s="4">
        <f t="shared" si="243"/>
        <v>42814</v>
      </c>
      <c r="X1684" s="1" t="str">
        <f t="shared" si="237"/>
        <v>Monday</v>
      </c>
      <c r="Y1684" s="2">
        <v>0.27796296296296297</v>
      </c>
      <c r="Z1684" s="2">
        <f t="shared" si="238"/>
        <v>0.29166666666666663</v>
      </c>
      <c r="AA1684">
        <f>1</f>
        <v>1</v>
      </c>
      <c r="AB1684" s="1">
        <v>42814</v>
      </c>
      <c r="AC1684" s="3">
        <f t="shared" si="239"/>
        <v>42795</v>
      </c>
      <c r="AD1684" s="4">
        <f t="shared" si="244"/>
        <v>42814</v>
      </c>
      <c r="AE1684" s="1" t="str">
        <f t="shared" si="240"/>
        <v>Monday</v>
      </c>
      <c r="AF1684" s="2">
        <v>0.28562500000000002</v>
      </c>
      <c r="AG1684" s="2">
        <f t="shared" si="241"/>
        <v>0.29166666666666663</v>
      </c>
      <c r="AH1684" t="s">
        <v>35</v>
      </c>
    </row>
    <row r="1685" spans="1:34" x14ac:dyDescent="0.25">
      <c r="A1685">
        <v>1518070</v>
      </c>
      <c r="B1685" t="s">
        <v>20</v>
      </c>
      <c r="C1685" t="s">
        <v>28</v>
      </c>
      <c r="D1685" t="s">
        <v>22</v>
      </c>
      <c r="E1685">
        <v>53211</v>
      </c>
      <c r="F1685" t="s">
        <v>23</v>
      </c>
      <c r="G1685" t="s">
        <v>91</v>
      </c>
      <c r="H1685">
        <v>5463</v>
      </c>
      <c r="I1685" t="s">
        <v>92</v>
      </c>
      <c r="J1685">
        <f>VLOOKUP(I1685,Key!$A$1:$C$72,2,FALSE)</f>
        <v>43.069021999999997</v>
      </c>
      <c r="K1685">
        <f>VLOOKUP(I1685,Key!$A$1:$C$72,3,FALSE)</f>
        <v>-87.887940999999998</v>
      </c>
      <c r="L1685" t="s">
        <v>50</v>
      </c>
      <c r="M1685">
        <f>VLOOKUP(L1685,Key!$A$1:$C$72,2,FALSE)</f>
        <v>43.052549999999997</v>
      </c>
      <c r="N1685">
        <f>VLOOKUP(L1685,Key!$A$1:$C$72,3,FALSE)</f>
        <v>-87.909329999999997</v>
      </c>
      <c r="O1685">
        <v>11</v>
      </c>
      <c r="P1685">
        <v>0</v>
      </c>
      <c r="Q1685">
        <v>1.7</v>
      </c>
      <c r="R1685">
        <v>1.6</v>
      </c>
      <c r="S1685">
        <v>66</v>
      </c>
      <c r="T1685">
        <f t="shared" si="242"/>
        <v>-1</v>
      </c>
      <c r="U1685" s="1">
        <v>42814</v>
      </c>
      <c r="V1685" s="3">
        <f t="shared" si="236"/>
        <v>42795</v>
      </c>
      <c r="W1685" s="4">
        <f t="shared" si="243"/>
        <v>42814</v>
      </c>
      <c r="X1685" s="1" t="str">
        <f t="shared" si="237"/>
        <v>Monday</v>
      </c>
      <c r="Y1685" s="2">
        <v>0.34081018518518519</v>
      </c>
      <c r="Z1685" s="2">
        <f t="shared" si="238"/>
        <v>0.33333333333333331</v>
      </c>
      <c r="AA1685">
        <f>1</f>
        <v>1</v>
      </c>
      <c r="AB1685" s="1">
        <v>42814</v>
      </c>
      <c r="AC1685" s="3">
        <f t="shared" si="239"/>
        <v>42795</v>
      </c>
      <c r="AD1685" s="4">
        <f t="shared" si="244"/>
        <v>42814</v>
      </c>
      <c r="AE1685" s="1" t="str">
        <f t="shared" si="240"/>
        <v>Monday</v>
      </c>
      <c r="AF1685" s="2">
        <v>0.34854166666666669</v>
      </c>
      <c r="AG1685" s="2">
        <f t="shared" si="241"/>
        <v>0.33333333333333331</v>
      </c>
      <c r="AH1685" t="s">
        <v>27</v>
      </c>
    </row>
    <row r="1686" spans="1:34" x14ac:dyDescent="0.25">
      <c r="A1686">
        <v>1135547</v>
      </c>
      <c r="B1686" t="s">
        <v>20</v>
      </c>
      <c r="C1686" t="s">
        <v>28</v>
      </c>
      <c r="D1686" t="s">
        <v>22</v>
      </c>
      <c r="E1686">
        <v>53202</v>
      </c>
      <c r="F1686" t="s">
        <v>23</v>
      </c>
      <c r="G1686" t="s">
        <v>24</v>
      </c>
      <c r="H1686">
        <v>21</v>
      </c>
      <c r="I1686" t="s">
        <v>41</v>
      </c>
      <c r="J1686">
        <f>VLOOKUP(I1686,Key!$A$1:$C$72,2,FALSE)</f>
        <v>43.04824</v>
      </c>
      <c r="K1686">
        <f>VLOOKUP(I1686,Key!$A$1:$C$72,3,FALSE)</f>
        <v>-87.904970000000006</v>
      </c>
      <c r="L1686" t="s">
        <v>31</v>
      </c>
      <c r="M1686">
        <f>VLOOKUP(L1686,Key!$A$1:$C$72,2,FALSE)</f>
        <v>43.03519</v>
      </c>
      <c r="N1686">
        <f>VLOOKUP(L1686,Key!$A$1:$C$72,3,FALSE)</f>
        <v>-87.907390000000007</v>
      </c>
      <c r="O1686">
        <v>58</v>
      </c>
      <c r="P1686">
        <v>0</v>
      </c>
      <c r="Q1686">
        <v>8.6999999999999993</v>
      </c>
      <c r="R1686">
        <v>8.3000000000000007</v>
      </c>
      <c r="S1686">
        <v>348</v>
      </c>
      <c r="T1686">
        <f t="shared" si="242"/>
        <v>-1</v>
      </c>
      <c r="U1686" s="1">
        <v>42814</v>
      </c>
      <c r="V1686" s="3">
        <f t="shared" si="236"/>
        <v>42795</v>
      </c>
      <c r="W1686" s="4">
        <f t="shared" si="243"/>
        <v>42814</v>
      </c>
      <c r="X1686" s="1" t="str">
        <f t="shared" si="237"/>
        <v>Monday</v>
      </c>
      <c r="Y1686" s="2">
        <v>0.62476851851851845</v>
      </c>
      <c r="Z1686" s="2">
        <f t="shared" si="238"/>
        <v>0.625</v>
      </c>
      <c r="AA1686">
        <f>1</f>
        <v>1</v>
      </c>
      <c r="AB1686" s="1">
        <v>42814</v>
      </c>
      <c r="AC1686" s="3">
        <f t="shared" si="239"/>
        <v>42795</v>
      </c>
      <c r="AD1686" s="4">
        <f t="shared" si="244"/>
        <v>42814</v>
      </c>
      <c r="AE1686" s="1" t="str">
        <f t="shared" si="240"/>
        <v>Monday</v>
      </c>
      <c r="AF1686" s="2">
        <v>0.66484953703703698</v>
      </c>
      <c r="AG1686" s="2">
        <f t="shared" si="241"/>
        <v>0.66666666666666663</v>
      </c>
      <c r="AH1686" t="s">
        <v>27</v>
      </c>
    </row>
    <row r="1687" spans="1:34" x14ac:dyDescent="0.25">
      <c r="A1687">
        <v>1546734</v>
      </c>
      <c r="B1687" t="s">
        <v>20</v>
      </c>
      <c r="C1687" t="s">
        <v>99</v>
      </c>
      <c r="D1687" t="s">
        <v>22</v>
      </c>
      <c r="E1687">
        <v>53233</v>
      </c>
      <c r="F1687" t="s">
        <v>23</v>
      </c>
      <c r="G1687" t="s">
        <v>107</v>
      </c>
      <c r="H1687">
        <v>11126</v>
      </c>
      <c r="I1687" t="s">
        <v>74</v>
      </c>
      <c r="J1687">
        <f>VLOOKUP(I1687,Key!$A$1:$C$72,2,FALSE)</f>
        <v>43.040154000000001</v>
      </c>
      <c r="K1687">
        <f>VLOOKUP(I1687,Key!$A$1:$C$72,3,FALSE)</f>
        <v>-87.932113000000001</v>
      </c>
      <c r="L1687" t="s">
        <v>74</v>
      </c>
      <c r="M1687">
        <f>VLOOKUP(L1687,Key!$A$1:$C$72,2,FALSE)</f>
        <v>43.040154000000001</v>
      </c>
      <c r="N1687">
        <f>VLOOKUP(L1687,Key!$A$1:$C$72,3,FALSE)</f>
        <v>-87.932113000000001</v>
      </c>
      <c r="O1687">
        <v>73</v>
      </c>
      <c r="P1687">
        <v>6</v>
      </c>
      <c r="Q1687">
        <v>11</v>
      </c>
      <c r="R1687">
        <v>10.4</v>
      </c>
      <c r="S1687">
        <v>438</v>
      </c>
      <c r="T1687">
        <f t="shared" si="242"/>
        <v>-1</v>
      </c>
      <c r="U1687" s="1">
        <v>42814</v>
      </c>
      <c r="V1687" s="3">
        <f t="shared" si="236"/>
        <v>42795</v>
      </c>
      <c r="W1687" s="4">
        <f t="shared" si="243"/>
        <v>42814</v>
      </c>
      <c r="X1687" s="1" t="str">
        <f t="shared" si="237"/>
        <v>Monday</v>
      </c>
      <c r="Y1687" s="2">
        <v>0.6764930555555555</v>
      </c>
      <c r="Z1687" s="2">
        <f t="shared" si="238"/>
        <v>0.66666666666666663</v>
      </c>
      <c r="AA1687">
        <f>1</f>
        <v>1</v>
      </c>
      <c r="AB1687" s="1">
        <v>42814</v>
      </c>
      <c r="AC1687" s="3">
        <f t="shared" si="239"/>
        <v>42795</v>
      </c>
      <c r="AD1687" s="4">
        <f t="shared" si="244"/>
        <v>42814</v>
      </c>
      <c r="AE1687" s="1" t="str">
        <f t="shared" si="240"/>
        <v>Monday</v>
      </c>
      <c r="AF1687" s="2">
        <v>0.72740740740740739</v>
      </c>
      <c r="AG1687" s="2">
        <f t="shared" si="241"/>
        <v>0.70833333333333326</v>
      </c>
      <c r="AH1687" t="s">
        <v>35</v>
      </c>
    </row>
    <row r="1688" spans="1:34" x14ac:dyDescent="0.25">
      <c r="A1688">
        <v>1546745</v>
      </c>
      <c r="B1688" t="s">
        <v>20</v>
      </c>
      <c r="C1688" t="s">
        <v>28</v>
      </c>
      <c r="D1688" t="s">
        <v>22</v>
      </c>
      <c r="E1688">
        <v>53233</v>
      </c>
      <c r="F1688" t="s">
        <v>23</v>
      </c>
      <c r="G1688" t="s">
        <v>107</v>
      </c>
      <c r="H1688">
        <v>188</v>
      </c>
      <c r="I1688" t="s">
        <v>74</v>
      </c>
      <c r="J1688">
        <f>VLOOKUP(I1688,Key!$A$1:$C$72,2,FALSE)</f>
        <v>43.040154000000001</v>
      </c>
      <c r="K1688">
        <f>VLOOKUP(I1688,Key!$A$1:$C$72,3,FALSE)</f>
        <v>-87.932113000000001</v>
      </c>
      <c r="L1688" t="s">
        <v>74</v>
      </c>
      <c r="M1688">
        <f>VLOOKUP(L1688,Key!$A$1:$C$72,2,FALSE)</f>
        <v>43.040154000000001</v>
      </c>
      <c r="N1688">
        <f>VLOOKUP(L1688,Key!$A$1:$C$72,3,FALSE)</f>
        <v>-87.932113000000001</v>
      </c>
      <c r="O1688">
        <v>69</v>
      </c>
      <c r="P1688">
        <v>6</v>
      </c>
      <c r="Q1688">
        <v>10.4</v>
      </c>
      <c r="R1688">
        <v>9.8000000000000007</v>
      </c>
      <c r="S1688">
        <v>414</v>
      </c>
      <c r="T1688">
        <f t="shared" si="242"/>
        <v>-1</v>
      </c>
      <c r="U1688" s="1">
        <v>42814</v>
      </c>
      <c r="V1688" s="3">
        <f t="shared" si="236"/>
        <v>42795</v>
      </c>
      <c r="W1688" s="4">
        <f t="shared" si="243"/>
        <v>42814</v>
      </c>
      <c r="X1688" s="1" t="str">
        <f t="shared" si="237"/>
        <v>Monday</v>
      </c>
      <c r="Y1688" s="2">
        <v>0.67961805555555566</v>
      </c>
      <c r="Z1688" s="2">
        <f t="shared" si="238"/>
        <v>0.66666666666666663</v>
      </c>
      <c r="AA1688">
        <f>1</f>
        <v>1</v>
      </c>
      <c r="AB1688" s="1">
        <v>42814</v>
      </c>
      <c r="AC1688" s="3">
        <f t="shared" si="239"/>
        <v>42795</v>
      </c>
      <c r="AD1688" s="4">
        <f t="shared" si="244"/>
        <v>42814</v>
      </c>
      <c r="AE1688" s="1" t="str">
        <f t="shared" si="240"/>
        <v>Monday</v>
      </c>
      <c r="AF1688" s="2">
        <v>0.7273263888888889</v>
      </c>
      <c r="AG1688" s="2">
        <f t="shared" si="241"/>
        <v>0.70833333333333326</v>
      </c>
      <c r="AH1688" t="s">
        <v>35</v>
      </c>
    </row>
    <row r="1689" spans="1:34" x14ac:dyDescent="0.25">
      <c r="A1689">
        <v>531225</v>
      </c>
      <c r="B1689" t="s">
        <v>20</v>
      </c>
      <c r="C1689" t="s">
        <v>95</v>
      </c>
      <c r="D1689" t="s">
        <v>22</v>
      </c>
      <c r="E1689">
        <v>53202</v>
      </c>
      <c r="F1689" t="s">
        <v>23</v>
      </c>
      <c r="G1689" t="s">
        <v>24</v>
      </c>
      <c r="H1689">
        <v>11116</v>
      </c>
      <c r="I1689" t="s">
        <v>36</v>
      </c>
      <c r="J1689">
        <f>VLOOKUP(I1689,Key!$A$1:$C$72,2,FALSE)</f>
        <v>43.038580000000003</v>
      </c>
      <c r="K1689">
        <f>VLOOKUP(I1689,Key!$A$1:$C$72,3,FALSE)</f>
        <v>-87.90934</v>
      </c>
      <c r="L1689" t="s">
        <v>43</v>
      </c>
      <c r="M1689">
        <f>VLOOKUP(L1689,Key!$A$1:$C$72,2,FALSE)</f>
        <v>43.03886</v>
      </c>
      <c r="N1689">
        <f>VLOOKUP(L1689,Key!$A$1:$C$72,3,FALSE)</f>
        <v>-87.902720000000002</v>
      </c>
      <c r="O1689">
        <v>5</v>
      </c>
      <c r="P1689">
        <v>0</v>
      </c>
      <c r="Q1689">
        <v>0.8</v>
      </c>
      <c r="R1689">
        <v>0.7</v>
      </c>
      <c r="S1689">
        <v>30</v>
      </c>
      <c r="T1689">
        <f t="shared" si="242"/>
        <v>-1</v>
      </c>
      <c r="U1689" s="1">
        <v>42814</v>
      </c>
      <c r="V1689" s="3">
        <f t="shared" si="236"/>
        <v>42795</v>
      </c>
      <c r="W1689" s="4">
        <f t="shared" si="243"/>
        <v>42814</v>
      </c>
      <c r="X1689" s="1" t="str">
        <f t="shared" si="237"/>
        <v>Monday</v>
      </c>
      <c r="Y1689" s="2">
        <v>0.71696759259259257</v>
      </c>
      <c r="Z1689" s="2">
        <f t="shared" si="238"/>
        <v>0.70833333333333326</v>
      </c>
      <c r="AA1689">
        <f>1</f>
        <v>1</v>
      </c>
      <c r="AB1689" s="1">
        <v>42814</v>
      </c>
      <c r="AC1689" s="3">
        <f t="shared" si="239"/>
        <v>42795</v>
      </c>
      <c r="AD1689" s="4">
        <f t="shared" si="244"/>
        <v>42814</v>
      </c>
      <c r="AE1689" s="1" t="str">
        <f t="shared" si="240"/>
        <v>Monday</v>
      </c>
      <c r="AF1689" s="2">
        <v>0.72016203703703707</v>
      </c>
      <c r="AG1689" s="2">
        <f t="shared" si="241"/>
        <v>0.70833333333333326</v>
      </c>
      <c r="AH1689" t="s">
        <v>27</v>
      </c>
    </row>
    <row r="1690" spans="1:34" x14ac:dyDescent="0.25">
      <c r="A1690">
        <v>1474966</v>
      </c>
      <c r="B1690" t="s">
        <v>20</v>
      </c>
      <c r="C1690" t="s">
        <v>28</v>
      </c>
      <c r="D1690" t="s">
        <v>22</v>
      </c>
      <c r="E1690">
        <v>53202</v>
      </c>
      <c r="F1690" t="s">
        <v>23</v>
      </c>
      <c r="G1690" t="s">
        <v>24</v>
      </c>
      <c r="H1690">
        <v>5435</v>
      </c>
      <c r="I1690" t="s">
        <v>44</v>
      </c>
      <c r="J1690">
        <f>VLOOKUP(I1690,Key!$A$1:$C$72,2,FALSE)</f>
        <v>43.045712999999999</v>
      </c>
      <c r="K1690">
        <f>VLOOKUP(I1690,Key!$A$1:$C$72,3,FALSE)</f>
        <v>-87.899756999999994</v>
      </c>
      <c r="L1690" t="s">
        <v>44</v>
      </c>
      <c r="M1690">
        <f>VLOOKUP(L1690,Key!$A$1:$C$72,2,FALSE)</f>
        <v>43.045712999999999</v>
      </c>
      <c r="N1690">
        <f>VLOOKUP(L1690,Key!$A$1:$C$72,3,FALSE)</f>
        <v>-87.899756999999994</v>
      </c>
      <c r="O1690">
        <v>15</v>
      </c>
      <c r="P1690">
        <v>0</v>
      </c>
      <c r="Q1690">
        <v>2.2999999999999998</v>
      </c>
      <c r="R1690">
        <v>2.1</v>
      </c>
      <c r="S1690">
        <v>90</v>
      </c>
      <c r="T1690">
        <f t="shared" si="242"/>
        <v>-1</v>
      </c>
      <c r="U1690" s="1">
        <v>42814</v>
      </c>
      <c r="V1690" s="3">
        <f t="shared" si="236"/>
        <v>42795</v>
      </c>
      <c r="W1690" s="4">
        <f t="shared" si="243"/>
        <v>42814</v>
      </c>
      <c r="X1690" s="1" t="str">
        <f t="shared" si="237"/>
        <v>Monday</v>
      </c>
      <c r="Y1690" s="2">
        <v>0.80896990740740737</v>
      </c>
      <c r="Z1690" s="2">
        <f t="shared" si="238"/>
        <v>0.79166666666666663</v>
      </c>
      <c r="AA1690">
        <f>1</f>
        <v>1</v>
      </c>
      <c r="AB1690" s="1">
        <v>42814</v>
      </c>
      <c r="AC1690" s="3">
        <f t="shared" si="239"/>
        <v>42795</v>
      </c>
      <c r="AD1690" s="4">
        <f t="shared" si="244"/>
        <v>42814</v>
      </c>
      <c r="AE1690" s="1" t="str">
        <f t="shared" si="240"/>
        <v>Monday</v>
      </c>
      <c r="AF1690" s="2">
        <v>0.81914351851851863</v>
      </c>
      <c r="AG1690" s="2">
        <f t="shared" si="241"/>
        <v>0.83333333333333326</v>
      </c>
      <c r="AH1690" t="s">
        <v>35</v>
      </c>
    </row>
    <row r="1691" spans="1:34" x14ac:dyDescent="0.25">
      <c r="A1691">
        <v>1408049</v>
      </c>
      <c r="B1691" t="s">
        <v>20</v>
      </c>
      <c r="C1691" t="s">
        <v>28</v>
      </c>
      <c r="D1691" t="s">
        <v>22</v>
      </c>
      <c r="E1691">
        <v>53202</v>
      </c>
      <c r="F1691" t="s">
        <v>23</v>
      </c>
      <c r="G1691" t="s">
        <v>24</v>
      </c>
      <c r="H1691">
        <v>993</v>
      </c>
      <c r="I1691" t="s">
        <v>33</v>
      </c>
      <c r="J1691">
        <f>VLOOKUP(I1691,Key!$A$1:$C$72,2,FALSE)</f>
        <v>43.034619999999997</v>
      </c>
      <c r="K1691">
        <f>VLOOKUP(I1691,Key!$A$1:$C$72,3,FALSE)</f>
        <v>-87.917500000000004</v>
      </c>
      <c r="L1691" t="s">
        <v>31</v>
      </c>
      <c r="M1691">
        <f>VLOOKUP(L1691,Key!$A$1:$C$72,2,FALSE)</f>
        <v>43.03519</v>
      </c>
      <c r="N1691">
        <f>VLOOKUP(L1691,Key!$A$1:$C$72,3,FALSE)</f>
        <v>-87.907390000000007</v>
      </c>
      <c r="O1691">
        <v>7</v>
      </c>
      <c r="P1691">
        <v>0</v>
      </c>
      <c r="Q1691">
        <v>1.1000000000000001</v>
      </c>
      <c r="R1691">
        <v>1</v>
      </c>
      <c r="S1691">
        <v>42</v>
      </c>
      <c r="T1691">
        <f t="shared" si="242"/>
        <v>-1</v>
      </c>
      <c r="U1691" s="1">
        <v>42814</v>
      </c>
      <c r="V1691" s="3">
        <f t="shared" si="236"/>
        <v>42795</v>
      </c>
      <c r="W1691" s="4">
        <f t="shared" si="243"/>
        <v>42814</v>
      </c>
      <c r="X1691" s="1" t="str">
        <f t="shared" si="237"/>
        <v>Monday</v>
      </c>
      <c r="Y1691" s="2">
        <v>0.86127314814814815</v>
      </c>
      <c r="Z1691" s="2">
        <f t="shared" si="238"/>
        <v>0.875</v>
      </c>
      <c r="AA1691">
        <f>1</f>
        <v>1</v>
      </c>
      <c r="AB1691" s="1">
        <v>42814</v>
      </c>
      <c r="AC1691" s="3">
        <f t="shared" si="239"/>
        <v>42795</v>
      </c>
      <c r="AD1691" s="4">
        <f t="shared" si="244"/>
        <v>42814</v>
      </c>
      <c r="AE1691" s="1" t="str">
        <f t="shared" si="240"/>
        <v>Monday</v>
      </c>
      <c r="AF1691" s="2">
        <v>0.86613425925925924</v>
      </c>
      <c r="AG1691" s="2">
        <f t="shared" si="241"/>
        <v>0.875</v>
      </c>
      <c r="AH1691" t="s">
        <v>27</v>
      </c>
    </row>
    <row r="1692" spans="1:34" x14ac:dyDescent="0.25">
      <c r="A1692">
        <v>1214824</v>
      </c>
      <c r="B1692" t="s">
        <v>20</v>
      </c>
      <c r="C1692" t="s">
        <v>21</v>
      </c>
      <c r="D1692" t="s">
        <v>22</v>
      </c>
      <c r="E1692">
        <v>53222</v>
      </c>
      <c r="F1692" t="s">
        <v>23</v>
      </c>
      <c r="G1692" t="s">
        <v>24</v>
      </c>
      <c r="H1692">
        <v>175</v>
      </c>
      <c r="I1692" t="s">
        <v>72</v>
      </c>
      <c r="J1692">
        <f>VLOOKUP(I1692,Key!$A$1:$C$72,2,FALSE)</f>
        <v>43.02948</v>
      </c>
      <c r="K1692">
        <f>VLOOKUP(I1692,Key!$A$1:$C$72,3,FALSE)</f>
        <v>-87.912819999999996</v>
      </c>
      <c r="L1692" t="s">
        <v>40</v>
      </c>
      <c r="M1692">
        <f>VLOOKUP(L1692,Key!$A$1:$C$72,2,FALSE)</f>
        <v>43.031480000000002</v>
      </c>
      <c r="N1692">
        <f>VLOOKUP(L1692,Key!$A$1:$C$72,3,FALSE)</f>
        <v>-87.908169999999998</v>
      </c>
      <c r="O1692">
        <v>4</v>
      </c>
      <c r="P1692">
        <v>0</v>
      </c>
      <c r="Q1692">
        <v>0.6</v>
      </c>
      <c r="R1692">
        <v>0.6</v>
      </c>
      <c r="S1692">
        <v>24</v>
      </c>
      <c r="T1692">
        <f t="shared" si="242"/>
        <v>-1</v>
      </c>
      <c r="U1692" s="1">
        <v>42815</v>
      </c>
      <c r="V1692" s="3">
        <f t="shared" si="236"/>
        <v>42795</v>
      </c>
      <c r="W1692" s="4">
        <f t="shared" si="243"/>
        <v>42815</v>
      </c>
      <c r="X1692" s="1" t="str">
        <f t="shared" si="237"/>
        <v>Tuesday</v>
      </c>
      <c r="Y1692" s="2">
        <v>0.52065972222222223</v>
      </c>
      <c r="Z1692" s="2">
        <f t="shared" si="238"/>
        <v>0.5</v>
      </c>
      <c r="AA1692">
        <f>1</f>
        <v>1</v>
      </c>
      <c r="AB1692" s="1">
        <v>42815</v>
      </c>
      <c r="AC1692" s="3">
        <f t="shared" si="239"/>
        <v>42795</v>
      </c>
      <c r="AD1692" s="4">
        <f t="shared" si="244"/>
        <v>42815</v>
      </c>
      <c r="AE1692" s="1" t="str">
        <f t="shared" si="240"/>
        <v>Tuesday</v>
      </c>
      <c r="AF1692" s="2">
        <v>0.52339120370370373</v>
      </c>
      <c r="AG1692" s="2">
        <f t="shared" si="241"/>
        <v>0.54166666666666663</v>
      </c>
      <c r="AH1692" t="s">
        <v>27</v>
      </c>
    </row>
    <row r="1693" spans="1:34" x14ac:dyDescent="0.25">
      <c r="A1693">
        <v>1546752</v>
      </c>
      <c r="B1693" t="s">
        <v>20</v>
      </c>
      <c r="C1693" t="s">
        <v>99</v>
      </c>
      <c r="D1693" t="s">
        <v>22</v>
      </c>
      <c r="E1693">
        <v>53202</v>
      </c>
      <c r="F1693" t="s">
        <v>23</v>
      </c>
      <c r="G1693" t="s">
        <v>24</v>
      </c>
      <c r="H1693">
        <v>11151</v>
      </c>
      <c r="I1693" t="s">
        <v>68</v>
      </c>
      <c r="J1693">
        <f>VLOOKUP(I1693,Key!$A$1:$C$72,2,FALSE)</f>
        <v>43.04804</v>
      </c>
      <c r="K1693">
        <f>VLOOKUP(I1693,Key!$A$1:$C$72,3,FALSE)</f>
        <v>-87.896720000000002</v>
      </c>
      <c r="L1693" t="s">
        <v>82</v>
      </c>
      <c r="M1693">
        <f>VLOOKUP(L1693,Key!$A$1:$C$72,2,FALSE)</f>
        <v>43.026229999999998</v>
      </c>
      <c r="N1693">
        <f>VLOOKUP(L1693,Key!$A$1:$C$72,3,FALSE)</f>
        <v>-87.912809999999993</v>
      </c>
      <c r="O1693">
        <v>21</v>
      </c>
      <c r="P1693">
        <v>0</v>
      </c>
      <c r="Q1693">
        <v>3.2</v>
      </c>
      <c r="R1693">
        <v>3</v>
      </c>
      <c r="S1693">
        <v>126</v>
      </c>
      <c r="T1693">
        <f t="shared" si="242"/>
        <v>-1</v>
      </c>
      <c r="U1693" s="1">
        <v>42815</v>
      </c>
      <c r="V1693" s="3">
        <f t="shared" si="236"/>
        <v>42795</v>
      </c>
      <c r="W1693" s="4">
        <f t="shared" si="243"/>
        <v>42815</v>
      </c>
      <c r="X1693" s="1" t="str">
        <f t="shared" si="237"/>
        <v>Tuesday</v>
      </c>
      <c r="Y1693" s="2">
        <v>0.54791666666666672</v>
      </c>
      <c r="Z1693" s="2">
        <f t="shared" si="238"/>
        <v>0.54166666666666663</v>
      </c>
      <c r="AA1693">
        <f>1</f>
        <v>1</v>
      </c>
      <c r="AB1693" s="1">
        <v>42815</v>
      </c>
      <c r="AC1693" s="3">
        <f t="shared" si="239"/>
        <v>42795</v>
      </c>
      <c r="AD1693" s="4">
        <f t="shared" si="244"/>
        <v>42815</v>
      </c>
      <c r="AE1693" s="1" t="str">
        <f t="shared" si="240"/>
        <v>Tuesday</v>
      </c>
      <c r="AF1693" s="2">
        <v>0.56309027777777776</v>
      </c>
      <c r="AG1693" s="2">
        <f t="shared" si="241"/>
        <v>0.58333333333333326</v>
      </c>
      <c r="AH1693" t="s">
        <v>27</v>
      </c>
    </row>
    <row r="1694" spans="1:34" x14ac:dyDescent="0.25">
      <c r="A1694">
        <v>1357250</v>
      </c>
      <c r="B1694" t="s">
        <v>20</v>
      </c>
      <c r="C1694" t="s">
        <v>28</v>
      </c>
      <c r="D1694" t="s">
        <v>22</v>
      </c>
      <c r="E1694">
        <v>53202</v>
      </c>
      <c r="F1694" t="s">
        <v>23</v>
      </c>
      <c r="G1694" t="s">
        <v>24</v>
      </c>
      <c r="H1694">
        <v>231</v>
      </c>
      <c r="I1694" t="s">
        <v>32</v>
      </c>
      <c r="J1694">
        <f>VLOOKUP(I1694,Key!$A$1:$C$72,2,FALSE)</f>
        <v>43.038719999999998</v>
      </c>
      <c r="K1694">
        <f>VLOOKUP(I1694,Key!$A$1:$C$72,3,FALSE)</f>
        <v>-87.905339999999995</v>
      </c>
      <c r="L1694" t="s">
        <v>41</v>
      </c>
      <c r="M1694">
        <f>VLOOKUP(L1694,Key!$A$1:$C$72,2,FALSE)</f>
        <v>43.04824</v>
      </c>
      <c r="N1694">
        <f>VLOOKUP(L1694,Key!$A$1:$C$72,3,FALSE)</f>
        <v>-87.904970000000006</v>
      </c>
      <c r="O1694">
        <v>23</v>
      </c>
      <c r="P1694">
        <v>0</v>
      </c>
      <c r="Q1694">
        <v>3.5</v>
      </c>
      <c r="R1694">
        <v>3.3</v>
      </c>
      <c r="S1694">
        <v>138</v>
      </c>
      <c r="T1694">
        <f t="shared" si="242"/>
        <v>-1</v>
      </c>
      <c r="U1694" s="1">
        <v>42815</v>
      </c>
      <c r="V1694" s="3">
        <f t="shared" si="236"/>
        <v>42795</v>
      </c>
      <c r="W1694" s="4">
        <f t="shared" si="243"/>
        <v>42815</v>
      </c>
      <c r="X1694" s="1" t="str">
        <f t="shared" si="237"/>
        <v>Tuesday</v>
      </c>
      <c r="Y1694" s="2">
        <v>0.64031249999999995</v>
      </c>
      <c r="Z1694" s="2">
        <f t="shared" si="238"/>
        <v>0.625</v>
      </c>
      <c r="AA1694">
        <f>1</f>
        <v>1</v>
      </c>
      <c r="AB1694" s="1">
        <v>42815</v>
      </c>
      <c r="AC1694" s="3">
        <f t="shared" si="239"/>
        <v>42795</v>
      </c>
      <c r="AD1694" s="4">
        <f t="shared" si="244"/>
        <v>42815</v>
      </c>
      <c r="AE1694" s="1" t="str">
        <f t="shared" si="240"/>
        <v>Tuesday</v>
      </c>
      <c r="AF1694" s="2">
        <v>0.65684027777777776</v>
      </c>
      <c r="AG1694" s="2">
        <f t="shared" si="241"/>
        <v>0.66666666666666663</v>
      </c>
      <c r="AH1694" t="s">
        <v>27</v>
      </c>
    </row>
    <row r="1695" spans="1:34" x14ac:dyDescent="0.25">
      <c r="A1695">
        <v>1357250</v>
      </c>
      <c r="B1695" t="s">
        <v>20</v>
      </c>
      <c r="C1695" t="s">
        <v>28</v>
      </c>
      <c r="D1695" t="s">
        <v>22</v>
      </c>
      <c r="E1695">
        <v>53202</v>
      </c>
      <c r="F1695" t="s">
        <v>23</v>
      </c>
      <c r="G1695" t="s">
        <v>24</v>
      </c>
      <c r="H1695">
        <v>231</v>
      </c>
      <c r="I1695" t="s">
        <v>41</v>
      </c>
      <c r="J1695">
        <f>VLOOKUP(I1695,Key!$A$1:$C$72,2,FALSE)</f>
        <v>43.04824</v>
      </c>
      <c r="K1695">
        <f>VLOOKUP(I1695,Key!$A$1:$C$72,3,FALSE)</f>
        <v>-87.904970000000006</v>
      </c>
      <c r="L1695" t="s">
        <v>32</v>
      </c>
      <c r="M1695">
        <f>VLOOKUP(L1695,Key!$A$1:$C$72,2,FALSE)</f>
        <v>43.038719999999998</v>
      </c>
      <c r="N1695">
        <f>VLOOKUP(L1695,Key!$A$1:$C$72,3,FALSE)</f>
        <v>-87.905339999999995</v>
      </c>
      <c r="O1695">
        <v>3</v>
      </c>
      <c r="P1695">
        <v>0</v>
      </c>
      <c r="Q1695">
        <v>0.5</v>
      </c>
      <c r="R1695">
        <v>0.4</v>
      </c>
      <c r="S1695">
        <v>18</v>
      </c>
      <c r="T1695">
        <f t="shared" si="242"/>
        <v>-1</v>
      </c>
      <c r="U1695" s="1">
        <v>42815</v>
      </c>
      <c r="V1695" s="3">
        <f t="shared" si="236"/>
        <v>42795</v>
      </c>
      <c r="W1695" s="4">
        <f t="shared" si="243"/>
        <v>42815</v>
      </c>
      <c r="X1695" s="1" t="str">
        <f t="shared" si="237"/>
        <v>Tuesday</v>
      </c>
      <c r="Y1695" s="2">
        <v>0.66393518518518524</v>
      </c>
      <c r="Z1695" s="2">
        <f t="shared" si="238"/>
        <v>0.66666666666666663</v>
      </c>
      <c r="AA1695">
        <f>1</f>
        <v>1</v>
      </c>
      <c r="AB1695" s="1">
        <v>42815</v>
      </c>
      <c r="AC1695" s="3">
        <f t="shared" si="239"/>
        <v>42795</v>
      </c>
      <c r="AD1695" s="4">
        <f t="shared" si="244"/>
        <v>42815</v>
      </c>
      <c r="AE1695" s="1" t="str">
        <f t="shared" si="240"/>
        <v>Tuesday</v>
      </c>
      <c r="AF1695" s="2">
        <v>0.66640046296296296</v>
      </c>
      <c r="AG1695" s="2">
        <f t="shared" si="241"/>
        <v>0.66666666666666663</v>
      </c>
      <c r="AH1695" t="s">
        <v>27</v>
      </c>
    </row>
    <row r="1696" spans="1:34" x14ac:dyDescent="0.25">
      <c r="A1696">
        <v>1314976</v>
      </c>
      <c r="B1696" t="s">
        <v>20</v>
      </c>
      <c r="C1696" t="s">
        <v>28</v>
      </c>
      <c r="D1696" t="s">
        <v>22</v>
      </c>
      <c r="E1696">
        <v>53202</v>
      </c>
      <c r="F1696" t="s">
        <v>23</v>
      </c>
      <c r="G1696" t="s">
        <v>107</v>
      </c>
      <c r="H1696">
        <v>9</v>
      </c>
      <c r="I1696" t="s">
        <v>33</v>
      </c>
      <c r="J1696">
        <f>VLOOKUP(I1696,Key!$A$1:$C$72,2,FALSE)</f>
        <v>43.034619999999997</v>
      </c>
      <c r="K1696">
        <f>VLOOKUP(I1696,Key!$A$1:$C$72,3,FALSE)</f>
        <v>-87.917500000000004</v>
      </c>
      <c r="L1696" t="s">
        <v>40</v>
      </c>
      <c r="M1696">
        <f>VLOOKUP(L1696,Key!$A$1:$C$72,2,FALSE)</f>
        <v>43.031480000000002</v>
      </c>
      <c r="N1696">
        <f>VLOOKUP(L1696,Key!$A$1:$C$72,3,FALSE)</f>
        <v>-87.908169999999998</v>
      </c>
      <c r="O1696">
        <v>4</v>
      </c>
      <c r="P1696">
        <v>0</v>
      </c>
      <c r="Q1696">
        <v>0.6</v>
      </c>
      <c r="R1696">
        <v>0.6</v>
      </c>
      <c r="S1696">
        <v>24</v>
      </c>
      <c r="T1696">
        <f t="shared" si="242"/>
        <v>-1</v>
      </c>
      <c r="U1696" s="1">
        <v>42815</v>
      </c>
      <c r="V1696" s="3">
        <f t="shared" si="236"/>
        <v>42795</v>
      </c>
      <c r="W1696" s="4">
        <f t="shared" si="243"/>
        <v>42815</v>
      </c>
      <c r="X1696" s="1" t="str">
        <f t="shared" si="237"/>
        <v>Tuesday</v>
      </c>
      <c r="Y1696" s="2">
        <v>0.78276620370370376</v>
      </c>
      <c r="Z1696" s="2">
        <f t="shared" si="238"/>
        <v>0.79166666666666663</v>
      </c>
      <c r="AA1696">
        <f>1</f>
        <v>1</v>
      </c>
      <c r="AB1696" s="1">
        <v>42815</v>
      </c>
      <c r="AC1696" s="3">
        <f t="shared" si="239"/>
        <v>42795</v>
      </c>
      <c r="AD1696" s="4">
        <f t="shared" si="244"/>
        <v>42815</v>
      </c>
      <c r="AE1696" s="1" t="str">
        <f t="shared" si="240"/>
        <v>Tuesday</v>
      </c>
      <c r="AF1696" s="2">
        <v>0.78605324074074068</v>
      </c>
      <c r="AG1696" s="2">
        <f t="shared" si="241"/>
        <v>0.79166666666666663</v>
      </c>
      <c r="AH1696" t="s">
        <v>27</v>
      </c>
    </row>
    <row r="1697" spans="1:34" x14ac:dyDescent="0.25">
      <c r="A1697">
        <v>1102286</v>
      </c>
      <c r="B1697" t="s">
        <v>20</v>
      </c>
      <c r="C1697" t="s">
        <v>98</v>
      </c>
      <c r="D1697" t="s">
        <v>22</v>
      </c>
      <c r="E1697">
        <v>53717</v>
      </c>
      <c r="F1697" t="s">
        <v>23</v>
      </c>
      <c r="G1697" t="s">
        <v>91</v>
      </c>
      <c r="H1697">
        <v>994</v>
      </c>
      <c r="I1697" t="s">
        <v>39</v>
      </c>
      <c r="J1697">
        <f>VLOOKUP(I1697,Key!$A$1:$C$72,2,FALSE)</f>
        <v>43.03913</v>
      </c>
      <c r="K1697">
        <f>VLOOKUP(I1697,Key!$A$1:$C$72,3,FALSE)</f>
        <v>-87.916150000000002</v>
      </c>
      <c r="L1697" t="s">
        <v>72</v>
      </c>
      <c r="M1697">
        <f>VLOOKUP(L1697,Key!$A$1:$C$72,2,FALSE)</f>
        <v>43.02948</v>
      </c>
      <c r="N1697">
        <f>VLOOKUP(L1697,Key!$A$1:$C$72,3,FALSE)</f>
        <v>-87.912819999999996</v>
      </c>
      <c r="O1697">
        <v>7</v>
      </c>
      <c r="P1697">
        <v>0</v>
      </c>
      <c r="Q1697">
        <v>1.1000000000000001</v>
      </c>
      <c r="R1697">
        <v>1</v>
      </c>
      <c r="S1697">
        <v>42</v>
      </c>
      <c r="T1697">
        <f t="shared" si="242"/>
        <v>-1</v>
      </c>
      <c r="U1697" s="1">
        <v>42815</v>
      </c>
      <c r="V1697" s="3">
        <f t="shared" si="236"/>
        <v>42795</v>
      </c>
      <c r="W1697" s="4">
        <f t="shared" si="243"/>
        <v>42815</v>
      </c>
      <c r="X1697" s="1" t="str">
        <f t="shared" si="237"/>
        <v>Tuesday</v>
      </c>
      <c r="Y1697" s="2">
        <v>0.92442129629629621</v>
      </c>
      <c r="Z1697" s="2">
        <f t="shared" si="238"/>
        <v>0.91666666666666663</v>
      </c>
      <c r="AA1697">
        <f>1</f>
        <v>1</v>
      </c>
      <c r="AB1697" s="1">
        <v>42815</v>
      </c>
      <c r="AC1697" s="3">
        <f t="shared" si="239"/>
        <v>42795</v>
      </c>
      <c r="AD1697" s="4">
        <f t="shared" si="244"/>
        <v>42815</v>
      </c>
      <c r="AE1697" s="1" t="str">
        <f t="shared" si="240"/>
        <v>Tuesday</v>
      </c>
      <c r="AF1697" s="2">
        <v>0.92956018518518524</v>
      </c>
      <c r="AG1697" s="2">
        <f t="shared" si="241"/>
        <v>0.91666666666666663</v>
      </c>
      <c r="AH1697" t="s">
        <v>27</v>
      </c>
    </row>
    <row r="1698" spans="1:34" x14ac:dyDescent="0.25">
      <c r="A1698">
        <v>1269318</v>
      </c>
      <c r="B1698" t="s">
        <v>20</v>
      </c>
      <c r="C1698" t="s">
        <v>28</v>
      </c>
      <c r="D1698" t="s">
        <v>22</v>
      </c>
      <c r="E1698">
        <v>53204</v>
      </c>
      <c r="F1698" t="s">
        <v>23</v>
      </c>
      <c r="G1698" t="s">
        <v>24</v>
      </c>
      <c r="H1698">
        <v>5712</v>
      </c>
      <c r="I1698" t="s">
        <v>39</v>
      </c>
      <c r="J1698">
        <f>VLOOKUP(I1698,Key!$A$1:$C$72,2,FALSE)</f>
        <v>43.03913</v>
      </c>
      <c r="K1698">
        <f>VLOOKUP(I1698,Key!$A$1:$C$72,3,FALSE)</f>
        <v>-87.916150000000002</v>
      </c>
      <c r="L1698" t="s">
        <v>72</v>
      </c>
      <c r="M1698">
        <f>VLOOKUP(L1698,Key!$A$1:$C$72,2,FALSE)</f>
        <v>43.02948</v>
      </c>
      <c r="N1698">
        <f>VLOOKUP(L1698,Key!$A$1:$C$72,3,FALSE)</f>
        <v>-87.912819999999996</v>
      </c>
      <c r="O1698">
        <v>7</v>
      </c>
      <c r="P1698">
        <v>0</v>
      </c>
      <c r="Q1698">
        <v>1.1000000000000001</v>
      </c>
      <c r="R1698">
        <v>1</v>
      </c>
      <c r="S1698">
        <v>42</v>
      </c>
      <c r="T1698">
        <f t="shared" si="242"/>
        <v>-1</v>
      </c>
      <c r="U1698" s="1">
        <v>42816</v>
      </c>
      <c r="V1698" s="3">
        <f t="shared" si="236"/>
        <v>42795</v>
      </c>
      <c r="W1698" s="4">
        <f t="shared" si="243"/>
        <v>42816</v>
      </c>
      <c r="X1698" s="1" t="str">
        <f t="shared" si="237"/>
        <v>Wednesday</v>
      </c>
      <c r="Y1698" s="2">
        <v>0.69518518518518524</v>
      </c>
      <c r="Z1698" s="2">
        <f t="shared" si="238"/>
        <v>0.70833333333333326</v>
      </c>
      <c r="AA1698">
        <f>1</f>
        <v>1</v>
      </c>
      <c r="AB1698" s="1">
        <v>42816</v>
      </c>
      <c r="AC1698" s="3">
        <f t="shared" si="239"/>
        <v>42795</v>
      </c>
      <c r="AD1698" s="4">
        <f t="shared" si="244"/>
        <v>42816</v>
      </c>
      <c r="AE1698" s="1" t="str">
        <f t="shared" si="240"/>
        <v>Wednesday</v>
      </c>
      <c r="AF1698" s="2">
        <v>0.70021990740740747</v>
      </c>
      <c r="AG1698" s="2">
        <f t="shared" si="241"/>
        <v>0.70833333333333326</v>
      </c>
      <c r="AH1698" t="s">
        <v>27</v>
      </c>
    </row>
    <row r="1699" spans="1:34" x14ac:dyDescent="0.25">
      <c r="A1699">
        <v>1255308</v>
      </c>
      <c r="B1699" t="s">
        <v>20</v>
      </c>
      <c r="C1699" t="s">
        <v>28</v>
      </c>
      <c r="D1699" t="s">
        <v>22</v>
      </c>
      <c r="E1699">
        <v>53211</v>
      </c>
      <c r="F1699" t="s">
        <v>23</v>
      </c>
      <c r="G1699" t="s">
        <v>91</v>
      </c>
      <c r="H1699">
        <v>228</v>
      </c>
      <c r="I1699" t="s">
        <v>60</v>
      </c>
      <c r="J1699">
        <f>VLOOKUP(I1699,Key!$A$1:$C$72,2,FALSE)</f>
        <v>43.066893999999998</v>
      </c>
      <c r="K1699">
        <f>VLOOKUP(I1699,Key!$A$1:$C$72,3,FALSE)</f>
        <v>-87.877936000000005</v>
      </c>
      <c r="L1699" t="s">
        <v>65</v>
      </c>
      <c r="M1699">
        <f>VLOOKUP(L1699,Key!$A$1:$C$72,2,FALSE)</f>
        <v>43.060786</v>
      </c>
      <c r="N1699">
        <f>VLOOKUP(L1699,Key!$A$1:$C$72,3,FALSE)</f>
        <v>-87.883825999999999</v>
      </c>
      <c r="O1699">
        <v>4</v>
      </c>
      <c r="P1699">
        <v>0</v>
      </c>
      <c r="Q1699">
        <v>0.6</v>
      </c>
      <c r="R1699">
        <v>0.6</v>
      </c>
      <c r="S1699">
        <v>24</v>
      </c>
      <c r="T1699">
        <f t="shared" si="242"/>
        <v>-1</v>
      </c>
      <c r="U1699" s="1">
        <v>42816</v>
      </c>
      <c r="V1699" s="3">
        <f t="shared" si="236"/>
        <v>42795</v>
      </c>
      <c r="W1699" s="4">
        <f t="shared" si="243"/>
        <v>42816</v>
      </c>
      <c r="X1699" s="1" t="str">
        <f t="shared" si="237"/>
        <v>Wednesday</v>
      </c>
      <c r="Y1699" s="2">
        <v>0.74365740740740749</v>
      </c>
      <c r="Z1699" s="2">
        <f t="shared" si="238"/>
        <v>0.75</v>
      </c>
      <c r="AA1699">
        <f>1</f>
        <v>1</v>
      </c>
      <c r="AB1699" s="1">
        <v>42816</v>
      </c>
      <c r="AC1699" s="3">
        <f t="shared" si="239"/>
        <v>42795</v>
      </c>
      <c r="AD1699" s="4">
        <f t="shared" si="244"/>
        <v>42816</v>
      </c>
      <c r="AE1699" s="1" t="str">
        <f t="shared" si="240"/>
        <v>Wednesday</v>
      </c>
      <c r="AF1699" s="2">
        <v>0.74648148148148152</v>
      </c>
      <c r="AG1699" s="2">
        <f t="shared" si="241"/>
        <v>0.75</v>
      </c>
      <c r="AH1699" t="s">
        <v>27</v>
      </c>
    </row>
    <row r="1700" spans="1:34" x14ac:dyDescent="0.25">
      <c r="A1700">
        <v>946290</v>
      </c>
      <c r="B1700" t="s">
        <v>20</v>
      </c>
      <c r="C1700" t="s">
        <v>28</v>
      </c>
      <c r="D1700" t="s">
        <v>22</v>
      </c>
      <c r="E1700">
        <v>53208</v>
      </c>
      <c r="F1700" t="s">
        <v>23</v>
      </c>
      <c r="G1700" t="s">
        <v>24</v>
      </c>
      <c r="H1700">
        <v>33</v>
      </c>
      <c r="I1700" t="s">
        <v>67</v>
      </c>
      <c r="J1700">
        <f>VLOOKUP(I1700,Key!$A$1:$C$72,2,FALSE)</f>
        <v>43.074890000000003</v>
      </c>
      <c r="K1700">
        <f>VLOOKUP(I1700,Key!$A$1:$C$72,3,FALSE)</f>
        <v>-87.882810000000006</v>
      </c>
      <c r="L1700" t="s">
        <v>92</v>
      </c>
      <c r="M1700">
        <f>VLOOKUP(L1700,Key!$A$1:$C$72,2,FALSE)</f>
        <v>43.069021999999997</v>
      </c>
      <c r="N1700">
        <f>VLOOKUP(L1700,Key!$A$1:$C$72,3,FALSE)</f>
        <v>-87.887940999999998</v>
      </c>
      <c r="O1700">
        <v>4</v>
      </c>
      <c r="P1700">
        <v>0</v>
      </c>
      <c r="Q1700">
        <v>0.6</v>
      </c>
      <c r="R1700">
        <v>0.6</v>
      </c>
      <c r="S1700">
        <v>24</v>
      </c>
      <c r="T1700">
        <f t="shared" si="242"/>
        <v>-1</v>
      </c>
      <c r="U1700" s="1">
        <v>42816</v>
      </c>
      <c r="V1700" s="3">
        <f t="shared" si="236"/>
        <v>42795</v>
      </c>
      <c r="W1700" s="4">
        <f t="shared" si="243"/>
        <v>42816</v>
      </c>
      <c r="X1700" s="1" t="str">
        <f t="shared" si="237"/>
        <v>Wednesday</v>
      </c>
      <c r="Y1700" s="2">
        <v>0.7787384259259259</v>
      </c>
      <c r="Z1700" s="2">
        <f t="shared" si="238"/>
        <v>0.79166666666666663</v>
      </c>
      <c r="AA1700">
        <f>1</f>
        <v>1</v>
      </c>
      <c r="AB1700" s="1">
        <v>42816</v>
      </c>
      <c r="AC1700" s="3">
        <f t="shared" si="239"/>
        <v>42795</v>
      </c>
      <c r="AD1700" s="4">
        <f t="shared" si="244"/>
        <v>42816</v>
      </c>
      <c r="AE1700" s="1" t="str">
        <f t="shared" si="240"/>
        <v>Wednesday</v>
      </c>
      <c r="AF1700" s="2">
        <v>0.78190972222222221</v>
      </c>
      <c r="AG1700" s="2">
        <f t="shared" si="241"/>
        <v>0.79166666666666663</v>
      </c>
      <c r="AH1700" t="s">
        <v>27</v>
      </c>
    </row>
    <row r="1701" spans="1:34" x14ac:dyDescent="0.25">
      <c r="A1701">
        <v>1314976</v>
      </c>
      <c r="B1701" t="s">
        <v>20</v>
      </c>
      <c r="C1701" t="s">
        <v>28</v>
      </c>
      <c r="D1701" t="s">
        <v>22</v>
      </c>
      <c r="E1701">
        <v>53202</v>
      </c>
      <c r="F1701" t="s">
        <v>23</v>
      </c>
      <c r="G1701" t="s">
        <v>107</v>
      </c>
      <c r="H1701">
        <v>23</v>
      </c>
      <c r="I1701" t="s">
        <v>33</v>
      </c>
      <c r="J1701">
        <f>VLOOKUP(I1701,Key!$A$1:$C$72,2,FALSE)</f>
        <v>43.034619999999997</v>
      </c>
      <c r="K1701">
        <f>VLOOKUP(I1701,Key!$A$1:$C$72,3,FALSE)</f>
        <v>-87.917500000000004</v>
      </c>
      <c r="L1701" t="s">
        <v>40</v>
      </c>
      <c r="M1701">
        <f>VLOOKUP(L1701,Key!$A$1:$C$72,2,FALSE)</f>
        <v>43.031480000000002</v>
      </c>
      <c r="N1701">
        <f>VLOOKUP(L1701,Key!$A$1:$C$72,3,FALSE)</f>
        <v>-87.908169999999998</v>
      </c>
      <c r="O1701">
        <v>5</v>
      </c>
      <c r="P1701">
        <v>2</v>
      </c>
      <c r="Q1701">
        <v>0.8</v>
      </c>
      <c r="R1701">
        <v>0.7</v>
      </c>
      <c r="S1701">
        <v>30</v>
      </c>
      <c r="T1701">
        <f t="shared" si="242"/>
        <v>-1</v>
      </c>
      <c r="U1701" s="1">
        <v>42816</v>
      </c>
      <c r="V1701" s="3">
        <f t="shared" si="236"/>
        <v>42795</v>
      </c>
      <c r="W1701" s="4">
        <f t="shared" si="243"/>
        <v>42816</v>
      </c>
      <c r="X1701" s="1" t="str">
        <f t="shared" si="237"/>
        <v>Wednesday</v>
      </c>
      <c r="Y1701" s="2">
        <v>0.8989583333333333</v>
      </c>
      <c r="Z1701" s="2">
        <f t="shared" si="238"/>
        <v>0.91666666666666663</v>
      </c>
      <c r="AA1701">
        <f>1</f>
        <v>1</v>
      </c>
      <c r="AB1701" s="1">
        <v>42816</v>
      </c>
      <c r="AC1701" s="3">
        <f t="shared" si="239"/>
        <v>42795</v>
      </c>
      <c r="AD1701" s="4">
        <f t="shared" si="244"/>
        <v>42816</v>
      </c>
      <c r="AE1701" s="1" t="str">
        <f t="shared" si="240"/>
        <v>Wednesday</v>
      </c>
      <c r="AF1701" s="2">
        <v>0.9022337962962963</v>
      </c>
      <c r="AG1701" s="2">
        <f t="shared" si="241"/>
        <v>0.91666666666666663</v>
      </c>
      <c r="AH1701" t="s">
        <v>27</v>
      </c>
    </row>
    <row r="1702" spans="1:34" x14ac:dyDescent="0.25">
      <c r="A1702">
        <v>1477939</v>
      </c>
      <c r="B1702" t="s">
        <v>20</v>
      </c>
      <c r="C1702" t="s">
        <v>126</v>
      </c>
      <c r="D1702" t="s">
        <v>22</v>
      </c>
      <c r="E1702">
        <v>53010</v>
      </c>
      <c r="F1702" t="s">
        <v>23</v>
      </c>
      <c r="G1702" t="s">
        <v>24</v>
      </c>
      <c r="H1702">
        <v>11107</v>
      </c>
      <c r="I1702" t="s">
        <v>50</v>
      </c>
      <c r="J1702">
        <f>VLOOKUP(I1702,Key!$A$1:$C$72,2,FALSE)</f>
        <v>43.052549999999997</v>
      </c>
      <c r="K1702">
        <f>VLOOKUP(I1702,Key!$A$1:$C$72,3,FALSE)</f>
        <v>-87.909329999999997</v>
      </c>
      <c r="L1702" t="s">
        <v>36</v>
      </c>
      <c r="M1702">
        <f>VLOOKUP(L1702,Key!$A$1:$C$72,2,FALSE)</f>
        <v>43.038580000000003</v>
      </c>
      <c r="N1702">
        <f>VLOOKUP(L1702,Key!$A$1:$C$72,3,FALSE)</f>
        <v>-87.90934</v>
      </c>
      <c r="O1702">
        <v>13</v>
      </c>
      <c r="P1702">
        <v>0</v>
      </c>
      <c r="Q1702">
        <v>2</v>
      </c>
      <c r="R1702">
        <v>1.9</v>
      </c>
      <c r="S1702">
        <v>78</v>
      </c>
      <c r="T1702">
        <f t="shared" si="242"/>
        <v>-1</v>
      </c>
      <c r="U1702" s="1">
        <v>42817</v>
      </c>
      <c r="V1702" s="3">
        <f t="shared" si="236"/>
        <v>42795</v>
      </c>
      <c r="W1702" s="4">
        <f t="shared" si="243"/>
        <v>42817</v>
      </c>
      <c r="X1702" s="1" t="str">
        <f t="shared" si="237"/>
        <v>Thursday</v>
      </c>
      <c r="Y1702" s="2">
        <v>0.33046296296296296</v>
      </c>
      <c r="Z1702" s="2">
        <f t="shared" si="238"/>
        <v>0.33333333333333331</v>
      </c>
      <c r="AA1702">
        <f>1</f>
        <v>1</v>
      </c>
      <c r="AB1702" s="1">
        <v>42817</v>
      </c>
      <c r="AC1702" s="3">
        <f t="shared" si="239"/>
        <v>42795</v>
      </c>
      <c r="AD1702" s="4">
        <f t="shared" si="244"/>
        <v>42817</v>
      </c>
      <c r="AE1702" s="1" t="str">
        <f t="shared" si="240"/>
        <v>Thursday</v>
      </c>
      <c r="AF1702" s="2">
        <v>0.33893518518518517</v>
      </c>
      <c r="AG1702" s="2">
        <f t="shared" si="241"/>
        <v>0.33333333333333331</v>
      </c>
      <c r="AH1702" t="s">
        <v>27</v>
      </c>
    </row>
    <row r="1703" spans="1:34" x14ac:dyDescent="0.25">
      <c r="A1703">
        <v>1321282</v>
      </c>
      <c r="B1703" t="s">
        <v>20</v>
      </c>
      <c r="C1703" t="s">
        <v>28</v>
      </c>
      <c r="D1703" t="s">
        <v>22</v>
      </c>
      <c r="E1703">
        <v>53202</v>
      </c>
      <c r="F1703" t="s">
        <v>23</v>
      </c>
      <c r="G1703" t="s">
        <v>24</v>
      </c>
      <c r="H1703">
        <v>5506</v>
      </c>
      <c r="I1703" t="s">
        <v>39</v>
      </c>
      <c r="J1703">
        <f>VLOOKUP(I1703,Key!$A$1:$C$72,2,FALSE)</f>
        <v>43.03913</v>
      </c>
      <c r="K1703">
        <f>VLOOKUP(I1703,Key!$A$1:$C$72,3,FALSE)</f>
        <v>-87.916150000000002</v>
      </c>
      <c r="L1703" t="s">
        <v>68</v>
      </c>
      <c r="M1703">
        <f>VLOOKUP(L1703,Key!$A$1:$C$72,2,FALSE)</f>
        <v>43.04804</v>
      </c>
      <c r="N1703">
        <f>VLOOKUP(L1703,Key!$A$1:$C$72,3,FALSE)</f>
        <v>-87.896720000000002</v>
      </c>
      <c r="O1703">
        <v>12</v>
      </c>
      <c r="P1703">
        <v>0</v>
      </c>
      <c r="Q1703">
        <v>1.8</v>
      </c>
      <c r="R1703">
        <v>1.7</v>
      </c>
      <c r="S1703">
        <v>72</v>
      </c>
      <c r="T1703">
        <f t="shared" si="242"/>
        <v>-1</v>
      </c>
      <c r="U1703" s="1">
        <v>42817</v>
      </c>
      <c r="V1703" s="3">
        <f t="shared" si="236"/>
        <v>42795</v>
      </c>
      <c r="W1703" s="4">
        <f t="shared" si="243"/>
        <v>42817</v>
      </c>
      <c r="X1703" s="1" t="str">
        <f t="shared" si="237"/>
        <v>Thursday</v>
      </c>
      <c r="Y1703" s="2">
        <v>0.45840277777777777</v>
      </c>
      <c r="Z1703" s="2">
        <f t="shared" si="238"/>
        <v>0.45833333333333331</v>
      </c>
      <c r="AA1703">
        <f>1</f>
        <v>1</v>
      </c>
      <c r="AB1703" s="1">
        <v>42817</v>
      </c>
      <c r="AC1703" s="3">
        <f t="shared" si="239"/>
        <v>42795</v>
      </c>
      <c r="AD1703" s="4">
        <f t="shared" si="244"/>
        <v>42817</v>
      </c>
      <c r="AE1703" s="1" t="str">
        <f t="shared" si="240"/>
        <v>Thursday</v>
      </c>
      <c r="AF1703" s="2">
        <v>0.46690972222222221</v>
      </c>
      <c r="AG1703" s="2">
        <f t="shared" si="241"/>
        <v>0.45833333333333331</v>
      </c>
      <c r="AH1703" t="s">
        <v>27</v>
      </c>
    </row>
    <row r="1704" spans="1:34" x14ac:dyDescent="0.25">
      <c r="A1704">
        <v>563412</v>
      </c>
      <c r="B1704" t="s">
        <v>20</v>
      </c>
      <c r="C1704" t="s">
        <v>45</v>
      </c>
      <c r="D1704" t="s">
        <v>46</v>
      </c>
      <c r="E1704">
        <v>60043</v>
      </c>
      <c r="F1704" t="s">
        <v>23</v>
      </c>
      <c r="G1704" t="s">
        <v>24</v>
      </c>
      <c r="H1704">
        <v>5518</v>
      </c>
      <c r="I1704" t="s">
        <v>47</v>
      </c>
      <c r="J1704">
        <f>VLOOKUP(I1704,Key!$A$1:$C$72,2,FALSE)</f>
        <v>43.049230000000001</v>
      </c>
      <c r="K1704">
        <f>VLOOKUP(I1704,Key!$A$1:$C$72,3,FALSE)</f>
        <v>-87.911940000000001</v>
      </c>
      <c r="L1704" t="s">
        <v>33</v>
      </c>
      <c r="M1704">
        <f>VLOOKUP(L1704,Key!$A$1:$C$72,2,FALSE)</f>
        <v>43.034619999999997</v>
      </c>
      <c r="N1704">
        <f>VLOOKUP(L1704,Key!$A$1:$C$72,3,FALSE)</f>
        <v>-87.917500000000004</v>
      </c>
      <c r="O1704">
        <v>15</v>
      </c>
      <c r="P1704">
        <v>0</v>
      </c>
      <c r="Q1704">
        <v>2.2999999999999998</v>
      </c>
      <c r="R1704">
        <v>2.1</v>
      </c>
      <c r="S1704">
        <v>90</v>
      </c>
      <c r="T1704">
        <f t="shared" si="242"/>
        <v>-1</v>
      </c>
      <c r="U1704" s="1">
        <v>42817</v>
      </c>
      <c r="V1704" s="3">
        <f t="shared" si="236"/>
        <v>42795</v>
      </c>
      <c r="W1704" s="4">
        <f t="shared" si="243"/>
        <v>42817</v>
      </c>
      <c r="X1704" s="1" t="str">
        <f t="shared" si="237"/>
        <v>Thursday</v>
      </c>
      <c r="Y1704" s="2">
        <v>0.60974537037037035</v>
      </c>
      <c r="Z1704" s="2">
        <f t="shared" si="238"/>
        <v>0.625</v>
      </c>
      <c r="AA1704">
        <f>1</f>
        <v>1</v>
      </c>
      <c r="AB1704" s="1">
        <v>42817</v>
      </c>
      <c r="AC1704" s="3">
        <f t="shared" si="239"/>
        <v>42795</v>
      </c>
      <c r="AD1704" s="4">
        <f t="shared" si="244"/>
        <v>42817</v>
      </c>
      <c r="AE1704" s="1" t="str">
        <f t="shared" si="240"/>
        <v>Thursday</v>
      </c>
      <c r="AF1704" s="2">
        <v>0.62031249999999993</v>
      </c>
      <c r="AG1704" s="2">
        <f t="shared" si="241"/>
        <v>0.625</v>
      </c>
      <c r="AH1704" t="s">
        <v>27</v>
      </c>
    </row>
    <row r="1705" spans="1:34" x14ac:dyDescent="0.25">
      <c r="A1705">
        <v>1137916</v>
      </c>
      <c r="B1705" t="s">
        <v>20</v>
      </c>
      <c r="C1705" t="s">
        <v>99</v>
      </c>
      <c r="D1705" t="s">
        <v>22</v>
      </c>
      <c r="E1705">
        <v>53202</v>
      </c>
      <c r="F1705" t="s">
        <v>23</v>
      </c>
      <c r="G1705" t="s">
        <v>24</v>
      </c>
      <c r="H1705">
        <v>1</v>
      </c>
      <c r="I1705" t="s">
        <v>36</v>
      </c>
      <c r="J1705">
        <f>VLOOKUP(I1705,Key!$A$1:$C$72,2,FALSE)</f>
        <v>43.038580000000003</v>
      </c>
      <c r="K1705">
        <f>VLOOKUP(I1705,Key!$A$1:$C$72,3,FALSE)</f>
        <v>-87.90934</v>
      </c>
      <c r="L1705" t="s">
        <v>80</v>
      </c>
      <c r="M1705">
        <f>VLOOKUP(L1705,Key!$A$1:$C$72,2,FALSE)</f>
        <v>43.052460000000004</v>
      </c>
      <c r="N1705">
        <f>VLOOKUP(L1705,Key!$A$1:$C$72,3,FALSE)</f>
        <v>-87.891000000000005</v>
      </c>
      <c r="O1705">
        <v>11</v>
      </c>
      <c r="P1705">
        <v>0</v>
      </c>
      <c r="Q1705">
        <v>1.7</v>
      </c>
      <c r="R1705">
        <v>1.6</v>
      </c>
      <c r="S1705">
        <v>66</v>
      </c>
      <c r="T1705">
        <f t="shared" si="242"/>
        <v>-1</v>
      </c>
      <c r="U1705" s="1">
        <v>42817</v>
      </c>
      <c r="V1705" s="3">
        <f t="shared" si="236"/>
        <v>42795</v>
      </c>
      <c r="W1705" s="4">
        <f t="shared" si="243"/>
        <v>42817</v>
      </c>
      <c r="X1705" s="1" t="str">
        <f t="shared" si="237"/>
        <v>Thursday</v>
      </c>
      <c r="Y1705" s="2">
        <v>0.77550925925925929</v>
      </c>
      <c r="Z1705" s="2">
        <f t="shared" si="238"/>
        <v>0.79166666666666663</v>
      </c>
      <c r="AA1705">
        <f>1</f>
        <v>1</v>
      </c>
      <c r="AB1705" s="1">
        <v>42817</v>
      </c>
      <c r="AC1705" s="3">
        <f t="shared" si="239"/>
        <v>42795</v>
      </c>
      <c r="AD1705" s="4">
        <f t="shared" si="244"/>
        <v>42817</v>
      </c>
      <c r="AE1705" s="1" t="str">
        <f t="shared" si="240"/>
        <v>Thursday</v>
      </c>
      <c r="AF1705" s="2">
        <v>0.78290509259259267</v>
      </c>
      <c r="AG1705" s="2">
        <f t="shared" si="241"/>
        <v>0.79166666666666663</v>
      </c>
      <c r="AH1705" t="s">
        <v>27</v>
      </c>
    </row>
    <row r="1706" spans="1:34" x14ac:dyDescent="0.25">
      <c r="A1706">
        <v>1102286</v>
      </c>
      <c r="B1706" t="s">
        <v>20</v>
      </c>
      <c r="C1706" t="s">
        <v>98</v>
      </c>
      <c r="D1706" t="s">
        <v>22</v>
      </c>
      <c r="E1706">
        <v>53717</v>
      </c>
      <c r="F1706" t="s">
        <v>23</v>
      </c>
      <c r="G1706" t="s">
        <v>91</v>
      </c>
      <c r="H1706">
        <v>17</v>
      </c>
      <c r="I1706" t="s">
        <v>29</v>
      </c>
      <c r="J1706">
        <f>VLOOKUP(I1706,Key!$A$1:$C$72,2,FALSE)</f>
        <v>43.042490000000001</v>
      </c>
      <c r="K1706">
        <f>VLOOKUP(I1706,Key!$A$1:$C$72,3,FALSE)</f>
        <v>-87.909959999999998</v>
      </c>
      <c r="L1706" t="s">
        <v>33</v>
      </c>
      <c r="M1706">
        <f>VLOOKUP(L1706,Key!$A$1:$C$72,2,FALSE)</f>
        <v>43.034619999999997</v>
      </c>
      <c r="N1706">
        <f>VLOOKUP(L1706,Key!$A$1:$C$72,3,FALSE)</f>
        <v>-87.917500000000004</v>
      </c>
      <c r="O1706">
        <v>75</v>
      </c>
      <c r="P1706">
        <v>3</v>
      </c>
      <c r="Q1706">
        <v>11.3</v>
      </c>
      <c r="R1706">
        <v>10.7</v>
      </c>
      <c r="S1706">
        <v>450</v>
      </c>
      <c r="T1706">
        <f t="shared" si="242"/>
        <v>-1</v>
      </c>
      <c r="U1706" s="1">
        <v>42817</v>
      </c>
      <c r="V1706" s="3">
        <f t="shared" si="236"/>
        <v>42795</v>
      </c>
      <c r="W1706" s="4">
        <f t="shared" si="243"/>
        <v>42817</v>
      </c>
      <c r="X1706" s="1" t="str">
        <f t="shared" si="237"/>
        <v>Thursday</v>
      </c>
      <c r="Y1706" s="2">
        <v>0.78569444444444436</v>
      </c>
      <c r="Z1706" s="2">
        <f t="shared" si="238"/>
        <v>0.79166666666666663</v>
      </c>
      <c r="AA1706">
        <f>1</f>
        <v>1</v>
      </c>
      <c r="AB1706" s="1">
        <v>42817</v>
      </c>
      <c r="AC1706" s="3">
        <f t="shared" si="239"/>
        <v>42795</v>
      </c>
      <c r="AD1706" s="4">
        <f t="shared" si="244"/>
        <v>42817</v>
      </c>
      <c r="AE1706" s="1" t="str">
        <f t="shared" si="240"/>
        <v>Thursday</v>
      </c>
      <c r="AF1706" s="2">
        <v>0.83799768518518514</v>
      </c>
      <c r="AG1706" s="2">
        <f t="shared" si="241"/>
        <v>0.83333333333333326</v>
      </c>
      <c r="AH1706" t="s">
        <v>27</v>
      </c>
    </row>
    <row r="1707" spans="1:34" x14ac:dyDescent="0.25">
      <c r="A1707">
        <v>1154367</v>
      </c>
      <c r="B1707" t="s">
        <v>20</v>
      </c>
      <c r="C1707" t="s">
        <v>28</v>
      </c>
      <c r="D1707" t="s">
        <v>22</v>
      </c>
      <c r="E1707">
        <v>53202</v>
      </c>
      <c r="F1707" t="s">
        <v>23</v>
      </c>
      <c r="G1707" t="s">
        <v>24</v>
      </c>
      <c r="H1707">
        <v>5558</v>
      </c>
      <c r="I1707" t="s">
        <v>31</v>
      </c>
      <c r="J1707">
        <f>VLOOKUP(I1707,Key!$A$1:$C$72,2,FALSE)</f>
        <v>43.03519</v>
      </c>
      <c r="K1707">
        <f>VLOOKUP(I1707,Key!$A$1:$C$72,3,FALSE)</f>
        <v>-87.907390000000007</v>
      </c>
      <c r="L1707" t="s">
        <v>32</v>
      </c>
      <c r="M1707">
        <f>VLOOKUP(L1707,Key!$A$1:$C$72,2,FALSE)</f>
        <v>43.038719999999998</v>
      </c>
      <c r="N1707">
        <f>VLOOKUP(L1707,Key!$A$1:$C$72,3,FALSE)</f>
        <v>-87.905339999999995</v>
      </c>
      <c r="O1707">
        <v>4</v>
      </c>
      <c r="P1707">
        <v>0</v>
      </c>
      <c r="Q1707">
        <v>0.6</v>
      </c>
      <c r="R1707">
        <v>0.6</v>
      </c>
      <c r="S1707">
        <v>24</v>
      </c>
      <c r="T1707">
        <f t="shared" si="242"/>
        <v>-1</v>
      </c>
      <c r="U1707" s="1">
        <v>42818</v>
      </c>
      <c r="V1707" s="3">
        <f t="shared" si="236"/>
        <v>42795</v>
      </c>
      <c r="W1707" s="4">
        <f t="shared" si="243"/>
        <v>42818</v>
      </c>
      <c r="X1707" s="1" t="str">
        <f t="shared" si="237"/>
        <v>Friday</v>
      </c>
      <c r="Y1707" s="2">
        <v>0.44768518518518513</v>
      </c>
      <c r="Z1707" s="2">
        <f t="shared" si="238"/>
        <v>0.45833333333333331</v>
      </c>
      <c r="AA1707">
        <f>1</f>
        <v>1</v>
      </c>
      <c r="AB1707" s="1">
        <v>42818</v>
      </c>
      <c r="AC1707" s="3">
        <f t="shared" si="239"/>
        <v>42795</v>
      </c>
      <c r="AD1707" s="4">
        <f t="shared" si="244"/>
        <v>42818</v>
      </c>
      <c r="AE1707" s="1" t="str">
        <f t="shared" si="240"/>
        <v>Friday</v>
      </c>
      <c r="AF1707" s="2">
        <v>0.45053240740740735</v>
      </c>
      <c r="AG1707" s="2">
        <f t="shared" si="241"/>
        <v>0.45833333333333331</v>
      </c>
      <c r="AH1707" t="s">
        <v>27</v>
      </c>
    </row>
    <row r="1708" spans="1:34" x14ac:dyDescent="0.25">
      <c r="A1708">
        <v>1386556</v>
      </c>
      <c r="B1708" t="s">
        <v>20</v>
      </c>
      <c r="C1708" t="s">
        <v>21</v>
      </c>
      <c r="D1708" t="s">
        <v>22</v>
      </c>
      <c r="E1708">
        <v>53213</v>
      </c>
      <c r="F1708" t="s">
        <v>23</v>
      </c>
      <c r="G1708" t="s">
        <v>24</v>
      </c>
      <c r="H1708">
        <v>81</v>
      </c>
      <c r="I1708" t="s">
        <v>80</v>
      </c>
      <c r="J1708">
        <f>VLOOKUP(I1708,Key!$A$1:$C$72,2,FALSE)</f>
        <v>43.052460000000004</v>
      </c>
      <c r="K1708">
        <f>VLOOKUP(I1708,Key!$A$1:$C$72,3,FALSE)</f>
        <v>-87.891000000000005</v>
      </c>
      <c r="L1708" t="s">
        <v>65</v>
      </c>
      <c r="M1708">
        <f>VLOOKUP(L1708,Key!$A$1:$C$72,2,FALSE)</f>
        <v>43.060786</v>
      </c>
      <c r="N1708">
        <f>VLOOKUP(L1708,Key!$A$1:$C$72,3,FALSE)</f>
        <v>-87.883825999999999</v>
      </c>
      <c r="O1708">
        <v>4</v>
      </c>
      <c r="P1708">
        <v>0</v>
      </c>
      <c r="Q1708">
        <v>0.6</v>
      </c>
      <c r="R1708">
        <v>0.6</v>
      </c>
      <c r="S1708">
        <v>24</v>
      </c>
      <c r="T1708">
        <f t="shared" si="242"/>
        <v>-1</v>
      </c>
      <c r="U1708" s="1">
        <v>42818</v>
      </c>
      <c r="V1708" s="3">
        <f t="shared" si="236"/>
        <v>42795</v>
      </c>
      <c r="W1708" s="4">
        <f t="shared" si="243"/>
        <v>42818</v>
      </c>
      <c r="X1708" s="1" t="str">
        <f t="shared" si="237"/>
        <v>Friday</v>
      </c>
      <c r="Y1708" s="2">
        <v>0.44796296296296295</v>
      </c>
      <c r="Z1708" s="2">
        <f t="shared" si="238"/>
        <v>0.45833333333333331</v>
      </c>
      <c r="AA1708">
        <f>1</f>
        <v>1</v>
      </c>
      <c r="AB1708" s="1">
        <v>42818</v>
      </c>
      <c r="AC1708" s="3">
        <f t="shared" si="239"/>
        <v>42795</v>
      </c>
      <c r="AD1708" s="4">
        <f t="shared" si="244"/>
        <v>42818</v>
      </c>
      <c r="AE1708" s="1" t="str">
        <f t="shared" si="240"/>
        <v>Friday</v>
      </c>
      <c r="AF1708" s="2">
        <v>0.45106481481481481</v>
      </c>
      <c r="AG1708" s="2">
        <f t="shared" si="241"/>
        <v>0.45833333333333331</v>
      </c>
      <c r="AH1708" t="s">
        <v>27</v>
      </c>
    </row>
    <row r="1709" spans="1:34" x14ac:dyDescent="0.25">
      <c r="A1709">
        <v>1004775</v>
      </c>
      <c r="B1709" t="s">
        <v>20</v>
      </c>
      <c r="C1709" t="s">
        <v>28</v>
      </c>
      <c r="D1709" t="s">
        <v>22</v>
      </c>
      <c r="E1709">
        <v>53202</v>
      </c>
      <c r="F1709" t="s">
        <v>23</v>
      </c>
      <c r="G1709" t="s">
        <v>24</v>
      </c>
      <c r="H1709">
        <v>11129</v>
      </c>
      <c r="I1709" t="s">
        <v>30</v>
      </c>
      <c r="J1709">
        <f>VLOOKUP(I1709,Key!$A$1:$C$72,2,FALSE)</f>
        <v>43.05847</v>
      </c>
      <c r="K1709">
        <f>VLOOKUP(I1709,Key!$A$1:$C$72,3,FALSE)</f>
        <v>-87.898079999999993</v>
      </c>
      <c r="L1709" t="s">
        <v>41</v>
      </c>
      <c r="M1709">
        <f>VLOOKUP(L1709,Key!$A$1:$C$72,2,FALSE)</f>
        <v>43.04824</v>
      </c>
      <c r="N1709">
        <f>VLOOKUP(L1709,Key!$A$1:$C$72,3,FALSE)</f>
        <v>-87.904970000000006</v>
      </c>
      <c r="O1709">
        <v>7</v>
      </c>
      <c r="P1709">
        <v>0</v>
      </c>
      <c r="Q1709">
        <v>1.1000000000000001</v>
      </c>
      <c r="R1709">
        <v>1</v>
      </c>
      <c r="S1709">
        <v>42</v>
      </c>
      <c r="T1709">
        <f t="shared" si="242"/>
        <v>-1</v>
      </c>
      <c r="U1709" s="1">
        <v>42818</v>
      </c>
      <c r="V1709" s="3">
        <f t="shared" si="236"/>
        <v>42795</v>
      </c>
      <c r="W1709" s="4">
        <f t="shared" si="243"/>
        <v>42818</v>
      </c>
      <c r="X1709" s="1" t="str">
        <f t="shared" si="237"/>
        <v>Friday</v>
      </c>
      <c r="Y1709" s="2">
        <v>0.56799768518518523</v>
      </c>
      <c r="Z1709" s="2">
        <f t="shared" si="238"/>
        <v>0.58333333333333326</v>
      </c>
      <c r="AA1709">
        <f>1</f>
        <v>1</v>
      </c>
      <c r="AB1709" s="1">
        <v>42818</v>
      </c>
      <c r="AC1709" s="3">
        <f t="shared" si="239"/>
        <v>42795</v>
      </c>
      <c r="AD1709" s="4">
        <f t="shared" si="244"/>
        <v>42818</v>
      </c>
      <c r="AE1709" s="1" t="str">
        <f t="shared" si="240"/>
        <v>Friday</v>
      </c>
      <c r="AF1709" s="2">
        <v>0.57240740740740736</v>
      </c>
      <c r="AG1709" s="2">
        <f t="shared" si="241"/>
        <v>0.58333333333333326</v>
      </c>
      <c r="AH1709" t="s">
        <v>27</v>
      </c>
    </row>
    <row r="1710" spans="1:34" x14ac:dyDescent="0.25">
      <c r="A1710">
        <v>1004235</v>
      </c>
      <c r="B1710" t="s">
        <v>20</v>
      </c>
      <c r="C1710" t="s">
        <v>28</v>
      </c>
      <c r="D1710" t="s">
        <v>22</v>
      </c>
      <c r="E1710">
        <v>53203</v>
      </c>
      <c r="F1710" t="s">
        <v>23</v>
      </c>
      <c r="G1710" t="s">
        <v>24</v>
      </c>
      <c r="H1710">
        <v>5516</v>
      </c>
      <c r="I1710" t="s">
        <v>32</v>
      </c>
      <c r="J1710">
        <f>VLOOKUP(I1710,Key!$A$1:$C$72,2,FALSE)</f>
        <v>43.038719999999998</v>
      </c>
      <c r="K1710">
        <f>VLOOKUP(I1710,Key!$A$1:$C$72,3,FALSE)</f>
        <v>-87.905339999999995</v>
      </c>
      <c r="L1710" t="s">
        <v>80</v>
      </c>
      <c r="M1710">
        <f>VLOOKUP(L1710,Key!$A$1:$C$72,2,FALSE)</f>
        <v>43.052460000000004</v>
      </c>
      <c r="N1710">
        <f>VLOOKUP(L1710,Key!$A$1:$C$72,3,FALSE)</f>
        <v>-87.891000000000005</v>
      </c>
      <c r="O1710">
        <v>13</v>
      </c>
      <c r="P1710">
        <v>0</v>
      </c>
      <c r="Q1710">
        <v>2</v>
      </c>
      <c r="R1710">
        <v>1.9</v>
      </c>
      <c r="S1710">
        <v>78</v>
      </c>
      <c r="T1710">
        <f t="shared" si="242"/>
        <v>-1</v>
      </c>
      <c r="U1710" s="1">
        <v>42818</v>
      </c>
      <c r="V1710" s="3">
        <f t="shared" si="236"/>
        <v>42795</v>
      </c>
      <c r="W1710" s="4">
        <f t="shared" si="243"/>
        <v>42818</v>
      </c>
      <c r="X1710" s="1" t="str">
        <f t="shared" si="237"/>
        <v>Friday</v>
      </c>
      <c r="Y1710" s="2">
        <v>0.57765046296296296</v>
      </c>
      <c r="Z1710" s="2">
        <f t="shared" si="238"/>
        <v>0.58333333333333326</v>
      </c>
      <c r="AA1710">
        <f>1</f>
        <v>1</v>
      </c>
      <c r="AB1710" s="1">
        <v>42818</v>
      </c>
      <c r="AC1710" s="3">
        <f t="shared" si="239"/>
        <v>42795</v>
      </c>
      <c r="AD1710" s="4">
        <f t="shared" si="244"/>
        <v>42818</v>
      </c>
      <c r="AE1710" s="1" t="str">
        <f t="shared" si="240"/>
        <v>Friday</v>
      </c>
      <c r="AF1710" s="2">
        <v>0.58653935185185191</v>
      </c>
      <c r="AG1710" s="2">
        <f t="shared" si="241"/>
        <v>0.58333333333333326</v>
      </c>
      <c r="AH1710" t="s">
        <v>27</v>
      </c>
    </row>
    <row r="1711" spans="1:34" x14ac:dyDescent="0.25">
      <c r="A1711">
        <v>1017964</v>
      </c>
      <c r="B1711" t="s">
        <v>20</v>
      </c>
      <c r="C1711" t="s">
        <v>28</v>
      </c>
      <c r="D1711" t="s">
        <v>22</v>
      </c>
      <c r="E1711">
        <v>53202</v>
      </c>
      <c r="F1711" t="s">
        <v>23</v>
      </c>
      <c r="G1711" t="s">
        <v>24</v>
      </c>
      <c r="H1711">
        <v>38</v>
      </c>
      <c r="I1711" t="s">
        <v>34</v>
      </c>
      <c r="J1711">
        <f>VLOOKUP(I1711,Key!$A$1:$C$72,2,FALSE)</f>
        <v>43.036900000000003</v>
      </c>
      <c r="K1711">
        <f>VLOOKUP(I1711,Key!$A$1:$C$72,3,FALSE)</f>
        <v>-87.89667</v>
      </c>
      <c r="L1711" t="s">
        <v>61</v>
      </c>
      <c r="M1711">
        <f>VLOOKUP(L1711,Key!$A$1:$C$72,2,FALSE)</f>
        <v>43.058619999999998</v>
      </c>
      <c r="N1711">
        <f>VLOOKUP(L1711,Key!$A$1:$C$72,3,FALSE)</f>
        <v>-87.885319999999993</v>
      </c>
      <c r="O1711">
        <v>14</v>
      </c>
      <c r="P1711">
        <v>0</v>
      </c>
      <c r="Q1711">
        <v>2.1</v>
      </c>
      <c r="R1711">
        <v>2</v>
      </c>
      <c r="S1711">
        <v>84</v>
      </c>
      <c r="T1711">
        <f t="shared" si="242"/>
        <v>-1</v>
      </c>
      <c r="U1711" s="1">
        <v>42818</v>
      </c>
      <c r="V1711" s="3">
        <f t="shared" si="236"/>
        <v>42795</v>
      </c>
      <c r="W1711" s="4">
        <f t="shared" si="243"/>
        <v>42818</v>
      </c>
      <c r="X1711" s="1" t="str">
        <f t="shared" si="237"/>
        <v>Friday</v>
      </c>
      <c r="Y1711" s="2">
        <v>0.67025462962962967</v>
      </c>
      <c r="Z1711" s="2">
        <f t="shared" si="238"/>
        <v>0.66666666666666663</v>
      </c>
      <c r="AA1711">
        <f>1</f>
        <v>1</v>
      </c>
      <c r="AB1711" s="1">
        <v>42818</v>
      </c>
      <c r="AC1711" s="3">
        <f t="shared" si="239"/>
        <v>42795</v>
      </c>
      <c r="AD1711" s="4">
        <f t="shared" si="244"/>
        <v>42818</v>
      </c>
      <c r="AE1711" s="1" t="str">
        <f t="shared" si="240"/>
        <v>Friday</v>
      </c>
      <c r="AF1711" s="2">
        <v>0.68054398148148154</v>
      </c>
      <c r="AG1711" s="2">
        <f t="shared" si="241"/>
        <v>0.66666666666666663</v>
      </c>
      <c r="AH1711" t="s">
        <v>27</v>
      </c>
    </row>
    <row r="1712" spans="1:34" x14ac:dyDescent="0.25">
      <c r="A1712">
        <v>1100962</v>
      </c>
      <c r="B1712" t="s">
        <v>20</v>
      </c>
      <c r="C1712" t="s">
        <v>144</v>
      </c>
      <c r="D1712" t="s">
        <v>22</v>
      </c>
      <c r="E1712">
        <v>54235</v>
      </c>
      <c r="F1712" t="s">
        <v>23</v>
      </c>
      <c r="G1712" t="s">
        <v>24</v>
      </c>
      <c r="H1712">
        <v>16</v>
      </c>
      <c r="I1712" t="s">
        <v>60</v>
      </c>
      <c r="J1712">
        <f>VLOOKUP(I1712,Key!$A$1:$C$72,2,FALSE)</f>
        <v>43.066893999999998</v>
      </c>
      <c r="K1712">
        <f>VLOOKUP(I1712,Key!$A$1:$C$72,3,FALSE)</f>
        <v>-87.877936000000005</v>
      </c>
      <c r="L1712" t="s">
        <v>87</v>
      </c>
      <c r="M1712">
        <f>VLOOKUP(L1712,Key!$A$1:$C$72,2,FALSE)</f>
        <v>43.077359999999999</v>
      </c>
      <c r="N1712">
        <f>VLOOKUP(L1712,Key!$A$1:$C$72,3,FALSE)</f>
        <v>-87.880769999999998</v>
      </c>
      <c r="O1712">
        <v>6</v>
      </c>
      <c r="P1712">
        <v>0</v>
      </c>
      <c r="Q1712">
        <v>0.9</v>
      </c>
      <c r="R1712">
        <v>0.9</v>
      </c>
      <c r="S1712">
        <v>36</v>
      </c>
      <c r="T1712">
        <f t="shared" si="242"/>
        <v>-1</v>
      </c>
      <c r="U1712" s="1">
        <v>42818</v>
      </c>
      <c r="V1712" s="3">
        <f t="shared" si="236"/>
        <v>42795</v>
      </c>
      <c r="W1712" s="4">
        <f t="shared" si="243"/>
        <v>42818</v>
      </c>
      <c r="X1712" s="1" t="str">
        <f t="shared" si="237"/>
        <v>Friday</v>
      </c>
      <c r="Y1712" s="2">
        <v>0.73987268518518512</v>
      </c>
      <c r="Z1712" s="2">
        <f t="shared" si="238"/>
        <v>0.75</v>
      </c>
      <c r="AA1712">
        <f>1</f>
        <v>1</v>
      </c>
      <c r="AB1712" s="1">
        <v>42818</v>
      </c>
      <c r="AC1712" s="3">
        <f t="shared" si="239"/>
        <v>42795</v>
      </c>
      <c r="AD1712" s="4">
        <f t="shared" si="244"/>
        <v>42818</v>
      </c>
      <c r="AE1712" s="1" t="str">
        <f t="shared" si="240"/>
        <v>Friday</v>
      </c>
      <c r="AF1712" s="2">
        <v>0.74402777777777773</v>
      </c>
      <c r="AG1712" s="2">
        <f t="shared" si="241"/>
        <v>0.75</v>
      </c>
      <c r="AH1712" t="s">
        <v>27</v>
      </c>
    </row>
    <row r="1713" spans="1:34" x14ac:dyDescent="0.25">
      <c r="A1713">
        <v>993392</v>
      </c>
      <c r="B1713" t="s">
        <v>20</v>
      </c>
      <c r="C1713" t="s">
        <v>28</v>
      </c>
      <c r="D1713" t="s">
        <v>22</v>
      </c>
      <c r="E1713">
        <v>53211</v>
      </c>
      <c r="F1713" t="s">
        <v>23</v>
      </c>
      <c r="G1713" t="s">
        <v>24</v>
      </c>
      <c r="H1713">
        <v>5486</v>
      </c>
      <c r="I1713" t="s">
        <v>63</v>
      </c>
      <c r="J1713">
        <f>VLOOKUP(I1713,Key!$A$1:$C$72,2,FALSE)</f>
        <v>43.078530000000001</v>
      </c>
      <c r="K1713">
        <f>VLOOKUP(I1713,Key!$A$1:$C$72,3,FALSE)</f>
        <v>-87.882620000000003</v>
      </c>
      <c r="L1713" t="s">
        <v>67</v>
      </c>
      <c r="M1713">
        <f>VLOOKUP(L1713,Key!$A$1:$C$72,2,FALSE)</f>
        <v>43.074890000000003</v>
      </c>
      <c r="N1713">
        <f>VLOOKUP(L1713,Key!$A$1:$C$72,3,FALSE)</f>
        <v>-87.882810000000006</v>
      </c>
      <c r="O1713">
        <v>4</v>
      </c>
      <c r="P1713">
        <v>0</v>
      </c>
      <c r="Q1713">
        <v>0.6</v>
      </c>
      <c r="R1713">
        <v>0.6</v>
      </c>
      <c r="S1713">
        <v>24</v>
      </c>
      <c r="T1713">
        <f t="shared" si="242"/>
        <v>-1</v>
      </c>
      <c r="U1713" s="1">
        <v>42818</v>
      </c>
      <c r="V1713" s="3">
        <f t="shared" si="236"/>
        <v>42795</v>
      </c>
      <c r="W1713" s="4">
        <f t="shared" si="243"/>
        <v>42818</v>
      </c>
      <c r="X1713" s="1" t="str">
        <f t="shared" si="237"/>
        <v>Friday</v>
      </c>
      <c r="Y1713" s="2">
        <v>0.75967592592592592</v>
      </c>
      <c r="Z1713" s="2">
        <f t="shared" si="238"/>
        <v>0.75</v>
      </c>
      <c r="AA1713">
        <f>1</f>
        <v>1</v>
      </c>
      <c r="AB1713" s="1">
        <v>42818</v>
      </c>
      <c r="AC1713" s="3">
        <f t="shared" si="239"/>
        <v>42795</v>
      </c>
      <c r="AD1713" s="4">
        <f t="shared" si="244"/>
        <v>42818</v>
      </c>
      <c r="AE1713" s="1" t="str">
        <f t="shared" si="240"/>
        <v>Friday</v>
      </c>
      <c r="AF1713" s="2">
        <v>0.76194444444444442</v>
      </c>
      <c r="AG1713" s="2">
        <f t="shared" si="241"/>
        <v>0.75</v>
      </c>
      <c r="AH1713" t="s">
        <v>27</v>
      </c>
    </row>
    <row r="1714" spans="1:34" x14ac:dyDescent="0.25">
      <c r="A1714">
        <v>993583</v>
      </c>
      <c r="B1714" t="s">
        <v>20</v>
      </c>
      <c r="C1714" t="s">
        <v>28</v>
      </c>
      <c r="D1714" t="s">
        <v>22</v>
      </c>
      <c r="E1714">
        <v>53211</v>
      </c>
      <c r="F1714" t="s">
        <v>23</v>
      </c>
      <c r="G1714" t="s">
        <v>96</v>
      </c>
      <c r="H1714">
        <v>5527</v>
      </c>
      <c r="I1714" t="s">
        <v>67</v>
      </c>
      <c r="J1714">
        <f>VLOOKUP(I1714,Key!$A$1:$C$72,2,FALSE)</f>
        <v>43.074890000000003</v>
      </c>
      <c r="K1714">
        <f>VLOOKUP(I1714,Key!$A$1:$C$72,3,FALSE)</f>
        <v>-87.882810000000006</v>
      </c>
      <c r="L1714" t="s">
        <v>67</v>
      </c>
      <c r="M1714">
        <f>VLOOKUP(L1714,Key!$A$1:$C$72,2,FALSE)</f>
        <v>43.074890000000003</v>
      </c>
      <c r="N1714">
        <f>VLOOKUP(L1714,Key!$A$1:$C$72,3,FALSE)</f>
        <v>-87.882810000000006</v>
      </c>
      <c r="O1714">
        <v>2</v>
      </c>
      <c r="P1714">
        <v>0</v>
      </c>
      <c r="Q1714">
        <v>0.3</v>
      </c>
      <c r="R1714">
        <v>0.3</v>
      </c>
      <c r="S1714">
        <v>12</v>
      </c>
      <c r="T1714">
        <f t="shared" si="242"/>
        <v>-1</v>
      </c>
      <c r="U1714" s="1">
        <v>42818</v>
      </c>
      <c r="V1714" s="3">
        <f t="shared" si="236"/>
        <v>42795</v>
      </c>
      <c r="W1714" s="4">
        <f t="shared" si="243"/>
        <v>42818</v>
      </c>
      <c r="X1714" s="1" t="str">
        <f t="shared" si="237"/>
        <v>Friday</v>
      </c>
      <c r="Y1714" s="2">
        <v>0.76053240740740735</v>
      </c>
      <c r="Z1714" s="2">
        <f t="shared" si="238"/>
        <v>0.75</v>
      </c>
      <c r="AA1714">
        <f>1</f>
        <v>1</v>
      </c>
      <c r="AB1714" s="1">
        <v>42818</v>
      </c>
      <c r="AC1714" s="3">
        <f t="shared" si="239"/>
        <v>42795</v>
      </c>
      <c r="AD1714" s="4">
        <f t="shared" si="244"/>
        <v>42818</v>
      </c>
      <c r="AE1714" s="1" t="str">
        <f t="shared" si="240"/>
        <v>Friday</v>
      </c>
      <c r="AF1714" s="2">
        <v>0.76185185185185178</v>
      </c>
      <c r="AG1714" s="2">
        <f t="shared" si="241"/>
        <v>0.75</v>
      </c>
      <c r="AH1714" t="s">
        <v>35</v>
      </c>
    </row>
    <row r="1715" spans="1:34" x14ac:dyDescent="0.25">
      <c r="A1715">
        <v>1408049</v>
      </c>
      <c r="B1715" t="s">
        <v>20</v>
      </c>
      <c r="C1715" t="s">
        <v>28</v>
      </c>
      <c r="D1715" t="s">
        <v>22</v>
      </c>
      <c r="E1715">
        <v>53202</v>
      </c>
      <c r="F1715" t="s">
        <v>23</v>
      </c>
      <c r="G1715" t="s">
        <v>24</v>
      </c>
      <c r="H1715">
        <v>5513</v>
      </c>
      <c r="I1715" t="s">
        <v>31</v>
      </c>
      <c r="J1715">
        <f>VLOOKUP(I1715,Key!$A$1:$C$72,2,FALSE)</f>
        <v>43.03519</v>
      </c>
      <c r="K1715">
        <f>VLOOKUP(I1715,Key!$A$1:$C$72,3,FALSE)</f>
        <v>-87.907390000000007</v>
      </c>
      <c r="L1715" t="s">
        <v>33</v>
      </c>
      <c r="M1715">
        <f>VLOOKUP(L1715,Key!$A$1:$C$72,2,FALSE)</f>
        <v>43.034619999999997</v>
      </c>
      <c r="N1715">
        <f>VLOOKUP(L1715,Key!$A$1:$C$72,3,FALSE)</f>
        <v>-87.917500000000004</v>
      </c>
      <c r="O1715">
        <v>7</v>
      </c>
      <c r="P1715">
        <v>0</v>
      </c>
      <c r="Q1715">
        <v>1.1000000000000001</v>
      </c>
      <c r="R1715">
        <v>1</v>
      </c>
      <c r="S1715">
        <v>42</v>
      </c>
      <c r="T1715">
        <f t="shared" si="242"/>
        <v>-1</v>
      </c>
      <c r="U1715" s="1">
        <v>42819</v>
      </c>
      <c r="V1715" s="3">
        <f t="shared" si="236"/>
        <v>42795</v>
      </c>
      <c r="W1715" s="4">
        <f t="shared" si="243"/>
        <v>42819</v>
      </c>
      <c r="X1715" s="1" t="str">
        <f t="shared" si="237"/>
        <v>Saturday</v>
      </c>
      <c r="Y1715" s="2">
        <v>0.47281250000000002</v>
      </c>
      <c r="Z1715" s="2">
        <f t="shared" si="238"/>
        <v>0.45833333333333331</v>
      </c>
      <c r="AA1715">
        <f>1</f>
        <v>1</v>
      </c>
      <c r="AB1715" s="1">
        <v>42819</v>
      </c>
      <c r="AC1715" s="3">
        <f t="shared" si="239"/>
        <v>42795</v>
      </c>
      <c r="AD1715" s="4">
        <f t="shared" si="244"/>
        <v>42819</v>
      </c>
      <c r="AE1715" s="1" t="str">
        <f t="shared" si="240"/>
        <v>Saturday</v>
      </c>
      <c r="AF1715" s="2">
        <v>0.47748842592592594</v>
      </c>
      <c r="AG1715" s="2">
        <f t="shared" si="241"/>
        <v>0.45833333333333331</v>
      </c>
      <c r="AH1715" t="s">
        <v>27</v>
      </c>
    </row>
    <row r="1716" spans="1:34" x14ac:dyDescent="0.25">
      <c r="A1716">
        <v>1408049</v>
      </c>
      <c r="B1716" t="s">
        <v>20</v>
      </c>
      <c r="C1716" t="s">
        <v>28</v>
      </c>
      <c r="D1716" t="s">
        <v>22</v>
      </c>
      <c r="E1716">
        <v>53202</v>
      </c>
      <c r="F1716" t="s">
        <v>23</v>
      </c>
      <c r="G1716" t="s">
        <v>24</v>
      </c>
      <c r="H1716">
        <v>5513</v>
      </c>
      <c r="I1716" t="s">
        <v>33</v>
      </c>
      <c r="J1716">
        <f>VLOOKUP(I1716,Key!$A$1:$C$72,2,FALSE)</f>
        <v>43.034619999999997</v>
      </c>
      <c r="K1716">
        <f>VLOOKUP(I1716,Key!$A$1:$C$72,3,FALSE)</f>
        <v>-87.917500000000004</v>
      </c>
      <c r="L1716" t="s">
        <v>40</v>
      </c>
      <c r="M1716">
        <f>VLOOKUP(L1716,Key!$A$1:$C$72,2,FALSE)</f>
        <v>43.031480000000002</v>
      </c>
      <c r="N1716">
        <f>VLOOKUP(L1716,Key!$A$1:$C$72,3,FALSE)</f>
        <v>-87.908169999999998</v>
      </c>
      <c r="O1716">
        <v>10</v>
      </c>
      <c r="P1716">
        <v>0</v>
      </c>
      <c r="Q1716">
        <v>1.5</v>
      </c>
      <c r="R1716">
        <v>1.4</v>
      </c>
      <c r="S1716">
        <v>60</v>
      </c>
      <c r="T1716">
        <f t="shared" si="242"/>
        <v>-1</v>
      </c>
      <c r="U1716" s="1">
        <v>42819</v>
      </c>
      <c r="V1716" s="3">
        <f t="shared" si="236"/>
        <v>42795</v>
      </c>
      <c r="W1716" s="4">
        <f t="shared" si="243"/>
        <v>42819</v>
      </c>
      <c r="X1716" s="1" t="str">
        <f t="shared" si="237"/>
        <v>Saturday</v>
      </c>
      <c r="Y1716" s="2">
        <v>0.50598379629629631</v>
      </c>
      <c r="Z1716" s="2">
        <f t="shared" si="238"/>
        <v>0.5</v>
      </c>
      <c r="AA1716">
        <f>1</f>
        <v>1</v>
      </c>
      <c r="AB1716" s="1">
        <v>42819</v>
      </c>
      <c r="AC1716" s="3">
        <f t="shared" si="239"/>
        <v>42795</v>
      </c>
      <c r="AD1716" s="4">
        <f t="shared" si="244"/>
        <v>42819</v>
      </c>
      <c r="AE1716" s="1" t="str">
        <f t="shared" si="240"/>
        <v>Saturday</v>
      </c>
      <c r="AF1716" s="2">
        <v>0.51254629629629633</v>
      </c>
      <c r="AG1716" s="2">
        <f t="shared" si="241"/>
        <v>0.5</v>
      </c>
      <c r="AH1716" t="s">
        <v>27</v>
      </c>
    </row>
    <row r="1717" spans="1:34" x14ac:dyDescent="0.25">
      <c r="A1717">
        <v>1305070</v>
      </c>
      <c r="B1717" t="s">
        <v>20</v>
      </c>
      <c r="C1717" t="s">
        <v>132</v>
      </c>
      <c r="D1717" t="s">
        <v>46</v>
      </c>
      <c r="E1717">
        <v>60559</v>
      </c>
      <c r="F1717" t="s">
        <v>23</v>
      </c>
      <c r="G1717" t="s">
        <v>24</v>
      </c>
      <c r="H1717">
        <v>28</v>
      </c>
      <c r="I1717" t="s">
        <v>74</v>
      </c>
      <c r="J1717">
        <f>VLOOKUP(I1717,Key!$A$1:$C$72,2,FALSE)</f>
        <v>43.040154000000001</v>
      </c>
      <c r="K1717">
        <f>VLOOKUP(I1717,Key!$A$1:$C$72,3,FALSE)</f>
        <v>-87.932113000000001</v>
      </c>
      <c r="L1717" t="s">
        <v>43</v>
      </c>
      <c r="M1717">
        <f>VLOOKUP(L1717,Key!$A$1:$C$72,2,FALSE)</f>
        <v>43.03886</v>
      </c>
      <c r="N1717">
        <f>VLOOKUP(L1717,Key!$A$1:$C$72,3,FALSE)</f>
        <v>-87.902720000000002</v>
      </c>
      <c r="O1717">
        <v>25</v>
      </c>
      <c r="P1717">
        <v>0</v>
      </c>
      <c r="Q1717">
        <v>3.8</v>
      </c>
      <c r="R1717">
        <v>3.6</v>
      </c>
      <c r="S1717">
        <v>150</v>
      </c>
      <c r="T1717">
        <f t="shared" si="242"/>
        <v>-1</v>
      </c>
      <c r="U1717" s="1">
        <v>42820</v>
      </c>
      <c r="V1717" s="3">
        <f t="shared" si="236"/>
        <v>42795</v>
      </c>
      <c r="W1717" s="4">
        <f t="shared" si="243"/>
        <v>42820</v>
      </c>
      <c r="X1717" s="1" t="str">
        <f t="shared" si="237"/>
        <v>Sunday</v>
      </c>
      <c r="Y1717" s="2">
        <v>0.75194444444444442</v>
      </c>
      <c r="Z1717" s="2">
        <f t="shared" si="238"/>
        <v>0.75</v>
      </c>
      <c r="AA1717">
        <f>1</f>
        <v>1</v>
      </c>
      <c r="AB1717" s="1">
        <v>42820</v>
      </c>
      <c r="AC1717" s="3">
        <f t="shared" si="239"/>
        <v>42795</v>
      </c>
      <c r="AD1717" s="4">
        <f t="shared" si="244"/>
        <v>42820</v>
      </c>
      <c r="AE1717" s="1" t="str">
        <f t="shared" si="240"/>
        <v>Sunday</v>
      </c>
      <c r="AF1717" s="2">
        <v>0.76930555555555558</v>
      </c>
      <c r="AG1717" s="2">
        <f t="shared" si="241"/>
        <v>0.75</v>
      </c>
      <c r="AH1717" t="s">
        <v>27</v>
      </c>
    </row>
    <row r="1718" spans="1:34" x14ac:dyDescent="0.25">
      <c r="A1718">
        <v>1442057</v>
      </c>
      <c r="B1718" t="s">
        <v>20</v>
      </c>
      <c r="C1718" t="s">
        <v>28</v>
      </c>
      <c r="D1718" t="s">
        <v>22</v>
      </c>
      <c r="E1718">
        <v>53211</v>
      </c>
      <c r="F1718" t="s">
        <v>23</v>
      </c>
      <c r="G1718" t="s">
        <v>24</v>
      </c>
      <c r="H1718">
        <v>144</v>
      </c>
      <c r="I1718" t="s">
        <v>92</v>
      </c>
      <c r="J1718">
        <f>VLOOKUP(I1718,Key!$A$1:$C$72,2,FALSE)</f>
        <v>43.069021999999997</v>
      </c>
      <c r="K1718">
        <f>VLOOKUP(I1718,Key!$A$1:$C$72,3,FALSE)</f>
        <v>-87.887940999999998</v>
      </c>
      <c r="L1718" t="s">
        <v>67</v>
      </c>
      <c r="M1718">
        <f>VLOOKUP(L1718,Key!$A$1:$C$72,2,FALSE)</f>
        <v>43.074890000000003</v>
      </c>
      <c r="N1718">
        <f>VLOOKUP(L1718,Key!$A$1:$C$72,3,FALSE)</f>
        <v>-87.882810000000006</v>
      </c>
      <c r="O1718">
        <v>3</v>
      </c>
      <c r="P1718">
        <v>0</v>
      </c>
      <c r="Q1718">
        <v>0.5</v>
      </c>
      <c r="R1718">
        <v>0.4</v>
      </c>
      <c r="S1718">
        <v>18</v>
      </c>
      <c r="T1718">
        <f t="shared" si="242"/>
        <v>-1</v>
      </c>
      <c r="U1718" s="1">
        <v>42820</v>
      </c>
      <c r="V1718" s="3">
        <f t="shared" si="236"/>
        <v>42795</v>
      </c>
      <c r="W1718" s="4">
        <f t="shared" si="243"/>
        <v>42820</v>
      </c>
      <c r="X1718" s="1" t="str">
        <f t="shared" si="237"/>
        <v>Sunday</v>
      </c>
      <c r="Y1718" s="2">
        <v>0.87986111111111109</v>
      </c>
      <c r="Z1718" s="2">
        <f t="shared" si="238"/>
        <v>0.875</v>
      </c>
      <c r="AA1718">
        <f>1</f>
        <v>1</v>
      </c>
      <c r="AB1718" s="1">
        <v>42820</v>
      </c>
      <c r="AC1718" s="3">
        <f t="shared" si="239"/>
        <v>42795</v>
      </c>
      <c r="AD1718" s="4">
        <f t="shared" si="244"/>
        <v>42820</v>
      </c>
      <c r="AE1718" s="1" t="str">
        <f t="shared" si="240"/>
        <v>Sunday</v>
      </c>
      <c r="AF1718" s="2">
        <v>0.8825925925925926</v>
      </c>
      <c r="AG1718" s="2">
        <f t="shared" si="241"/>
        <v>0.875</v>
      </c>
      <c r="AH1718" t="s">
        <v>27</v>
      </c>
    </row>
    <row r="1719" spans="1:34" x14ac:dyDescent="0.25">
      <c r="A1719">
        <v>1251113</v>
      </c>
      <c r="B1719" t="s">
        <v>20</v>
      </c>
      <c r="C1719" t="s">
        <v>114</v>
      </c>
      <c r="D1719" t="s">
        <v>22</v>
      </c>
      <c r="E1719">
        <v>54956</v>
      </c>
      <c r="F1719" t="s">
        <v>23</v>
      </c>
      <c r="G1719" t="s">
        <v>96</v>
      </c>
      <c r="H1719">
        <v>976</v>
      </c>
      <c r="I1719" t="s">
        <v>78</v>
      </c>
      <c r="J1719">
        <f>VLOOKUP(I1719,Key!$A$1:$C$72,2,FALSE)</f>
        <v>43.060250000000003</v>
      </c>
      <c r="K1719">
        <f>VLOOKUP(I1719,Key!$A$1:$C$72,3,FALSE)</f>
        <v>-87.892169999999993</v>
      </c>
      <c r="L1719" t="s">
        <v>78</v>
      </c>
      <c r="M1719">
        <f>VLOOKUP(L1719,Key!$A$1:$C$72,2,FALSE)</f>
        <v>43.060250000000003</v>
      </c>
      <c r="N1719">
        <f>VLOOKUP(L1719,Key!$A$1:$C$72,3,FALSE)</f>
        <v>-87.892169999999993</v>
      </c>
      <c r="O1719">
        <v>14</v>
      </c>
      <c r="P1719">
        <v>0</v>
      </c>
      <c r="Q1719">
        <v>2.1</v>
      </c>
      <c r="R1719">
        <v>2</v>
      </c>
      <c r="S1719">
        <v>84</v>
      </c>
      <c r="T1719">
        <f t="shared" si="242"/>
        <v>-1</v>
      </c>
      <c r="U1719" s="1">
        <v>42821</v>
      </c>
      <c r="V1719" s="3">
        <f t="shared" si="236"/>
        <v>42795</v>
      </c>
      <c r="W1719" s="4">
        <f t="shared" si="243"/>
        <v>42821</v>
      </c>
      <c r="X1719" s="1" t="str">
        <f t="shared" si="237"/>
        <v>Monday</v>
      </c>
      <c r="Y1719" s="2">
        <v>0.70079861111111119</v>
      </c>
      <c r="Z1719" s="2">
        <f t="shared" si="238"/>
        <v>0.70833333333333326</v>
      </c>
      <c r="AA1719">
        <f>1</f>
        <v>1</v>
      </c>
      <c r="AB1719" s="1">
        <v>42821</v>
      </c>
      <c r="AC1719" s="3">
        <f t="shared" si="239"/>
        <v>42795</v>
      </c>
      <c r="AD1719" s="4">
        <f t="shared" si="244"/>
        <v>42821</v>
      </c>
      <c r="AE1719" s="1" t="str">
        <f t="shared" si="240"/>
        <v>Monday</v>
      </c>
      <c r="AF1719" s="2">
        <v>0.71091435185185192</v>
      </c>
      <c r="AG1719" s="2">
        <f t="shared" si="241"/>
        <v>0.70833333333333326</v>
      </c>
      <c r="AH1719" t="s">
        <v>35</v>
      </c>
    </row>
    <row r="1720" spans="1:34" x14ac:dyDescent="0.25">
      <c r="A1720">
        <v>1260485</v>
      </c>
      <c r="B1720" t="s">
        <v>20</v>
      </c>
      <c r="C1720" t="s">
        <v>101</v>
      </c>
      <c r="D1720" t="s">
        <v>22</v>
      </c>
      <c r="E1720">
        <v>53211</v>
      </c>
      <c r="F1720" t="s">
        <v>23</v>
      </c>
      <c r="G1720" t="s">
        <v>24</v>
      </c>
      <c r="H1720">
        <v>5458</v>
      </c>
      <c r="I1720" t="s">
        <v>68</v>
      </c>
      <c r="J1720">
        <f>VLOOKUP(I1720,Key!$A$1:$C$72,2,FALSE)</f>
        <v>43.04804</v>
      </c>
      <c r="K1720">
        <f>VLOOKUP(I1720,Key!$A$1:$C$72,3,FALSE)</f>
        <v>-87.896720000000002</v>
      </c>
      <c r="L1720" t="s">
        <v>69</v>
      </c>
      <c r="M1720">
        <f>VLOOKUP(L1720,Key!$A$1:$C$72,2,FALSE)</f>
        <v>43.048200000000001</v>
      </c>
      <c r="N1720">
        <f>VLOOKUP(L1720,Key!$A$1:$C$72,3,FALSE)</f>
        <v>-87.900859999999994</v>
      </c>
      <c r="O1720">
        <v>2</v>
      </c>
      <c r="P1720">
        <v>0</v>
      </c>
      <c r="Q1720">
        <v>0.3</v>
      </c>
      <c r="R1720">
        <v>0.3</v>
      </c>
      <c r="S1720">
        <v>12</v>
      </c>
      <c r="T1720">
        <f t="shared" si="242"/>
        <v>-1</v>
      </c>
      <c r="U1720" s="1">
        <v>42821</v>
      </c>
      <c r="V1720" s="3">
        <f t="shared" si="236"/>
        <v>42795</v>
      </c>
      <c r="W1720" s="4">
        <f t="shared" si="243"/>
        <v>42821</v>
      </c>
      <c r="X1720" s="1" t="str">
        <f t="shared" si="237"/>
        <v>Monday</v>
      </c>
      <c r="Y1720" s="2">
        <v>0.71736111111111101</v>
      </c>
      <c r="Z1720" s="2">
        <f t="shared" si="238"/>
        <v>0.70833333333333326</v>
      </c>
      <c r="AA1720">
        <f>1</f>
        <v>1</v>
      </c>
      <c r="AB1720" s="1">
        <v>42821</v>
      </c>
      <c r="AC1720" s="3">
        <f t="shared" si="239"/>
        <v>42795</v>
      </c>
      <c r="AD1720" s="4">
        <f t="shared" si="244"/>
        <v>42821</v>
      </c>
      <c r="AE1720" s="1" t="str">
        <f t="shared" si="240"/>
        <v>Monday</v>
      </c>
      <c r="AF1720" s="2">
        <v>0.71913194444444439</v>
      </c>
      <c r="AG1720" s="2">
        <f t="shared" si="241"/>
        <v>0.70833333333333326</v>
      </c>
      <c r="AH1720" t="s">
        <v>27</v>
      </c>
    </row>
    <row r="1721" spans="1:34" x14ac:dyDescent="0.25">
      <c r="A1721">
        <v>1247298</v>
      </c>
      <c r="B1721" t="s">
        <v>20</v>
      </c>
      <c r="C1721" t="s">
        <v>164</v>
      </c>
      <c r="D1721" t="s">
        <v>46</v>
      </c>
      <c r="E1721">
        <v>60565</v>
      </c>
      <c r="F1721" t="s">
        <v>23</v>
      </c>
      <c r="G1721" t="s">
        <v>96</v>
      </c>
      <c r="H1721">
        <v>5507</v>
      </c>
      <c r="I1721" t="s">
        <v>78</v>
      </c>
      <c r="J1721">
        <f>VLOOKUP(I1721,Key!$A$1:$C$72,2,FALSE)</f>
        <v>43.060250000000003</v>
      </c>
      <c r="K1721">
        <f>VLOOKUP(I1721,Key!$A$1:$C$72,3,FALSE)</f>
        <v>-87.892169999999993</v>
      </c>
      <c r="L1721" t="s">
        <v>81</v>
      </c>
      <c r="M1721">
        <f>VLOOKUP(L1721,Key!$A$1:$C$72,2,FALSE)</f>
        <v>43.06033</v>
      </c>
      <c r="N1721">
        <f>VLOOKUP(L1721,Key!$A$1:$C$72,3,FALSE)</f>
        <v>-87.89546</v>
      </c>
      <c r="O1721">
        <v>1</v>
      </c>
      <c r="P1721">
        <v>0</v>
      </c>
      <c r="Q1721">
        <v>0.2</v>
      </c>
      <c r="R1721">
        <v>0.1</v>
      </c>
      <c r="S1721">
        <v>6</v>
      </c>
      <c r="T1721">
        <f t="shared" si="242"/>
        <v>-1</v>
      </c>
      <c r="U1721" s="1">
        <v>42821</v>
      </c>
      <c r="V1721" s="3">
        <f t="shared" si="236"/>
        <v>42795</v>
      </c>
      <c r="W1721" s="4">
        <f t="shared" si="243"/>
        <v>42821</v>
      </c>
      <c r="X1721" s="1" t="str">
        <f t="shared" si="237"/>
        <v>Monday</v>
      </c>
      <c r="Y1721" s="2">
        <v>0.78975694444444444</v>
      </c>
      <c r="Z1721" s="2">
        <f t="shared" si="238"/>
        <v>0.79166666666666663</v>
      </c>
      <c r="AA1721">
        <f>1</f>
        <v>1</v>
      </c>
      <c r="AB1721" s="1">
        <v>42821</v>
      </c>
      <c r="AC1721" s="3">
        <f t="shared" si="239"/>
        <v>42795</v>
      </c>
      <c r="AD1721" s="4">
        <f t="shared" si="244"/>
        <v>42821</v>
      </c>
      <c r="AE1721" s="1" t="str">
        <f t="shared" si="240"/>
        <v>Monday</v>
      </c>
      <c r="AF1721" s="2">
        <v>0.79071759259259267</v>
      </c>
      <c r="AG1721" s="2">
        <f t="shared" si="241"/>
        <v>0.79166666666666663</v>
      </c>
      <c r="AH1721" t="s">
        <v>27</v>
      </c>
    </row>
    <row r="1722" spans="1:34" x14ac:dyDescent="0.25">
      <c r="A1722">
        <v>1527212</v>
      </c>
      <c r="B1722" t="s">
        <v>20</v>
      </c>
      <c r="C1722" t="s">
        <v>28</v>
      </c>
      <c r="D1722" t="s">
        <v>22</v>
      </c>
      <c r="E1722">
        <v>53202</v>
      </c>
      <c r="F1722" t="s">
        <v>23</v>
      </c>
      <c r="G1722" t="s">
        <v>24</v>
      </c>
      <c r="H1722">
        <v>309</v>
      </c>
      <c r="I1722" t="s">
        <v>67</v>
      </c>
      <c r="J1722">
        <f>VLOOKUP(I1722,Key!$A$1:$C$72,2,FALSE)</f>
        <v>43.074890000000003</v>
      </c>
      <c r="K1722">
        <f>VLOOKUP(I1722,Key!$A$1:$C$72,3,FALSE)</f>
        <v>-87.882810000000006</v>
      </c>
      <c r="L1722" t="s">
        <v>65</v>
      </c>
      <c r="M1722">
        <f>VLOOKUP(L1722,Key!$A$1:$C$72,2,FALSE)</f>
        <v>43.060786</v>
      </c>
      <c r="N1722">
        <f>VLOOKUP(L1722,Key!$A$1:$C$72,3,FALSE)</f>
        <v>-87.883825999999999</v>
      </c>
      <c r="O1722">
        <v>9</v>
      </c>
      <c r="P1722">
        <v>0</v>
      </c>
      <c r="Q1722">
        <v>1.4</v>
      </c>
      <c r="R1722">
        <v>1.3</v>
      </c>
      <c r="S1722">
        <v>54</v>
      </c>
      <c r="T1722">
        <f t="shared" si="242"/>
        <v>-1</v>
      </c>
      <c r="U1722" s="1">
        <v>42822</v>
      </c>
      <c r="V1722" s="3">
        <f t="shared" si="236"/>
        <v>42795</v>
      </c>
      <c r="W1722" s="4">
        <f t="shared" si="243"/>
        <v>42822</v>
      </c>
      <c r="X1722" s="1" t="str">
        <f t="shared" si="237"/>
        <v>Tuesday</v>
      </c>
      <c r="Y1722" s="2">
        <v>0.63504629629629628</v>
      </c>
      <c r="Z1722" s="2">
        <f t="shared" si="238"/>
        <v>0.625</v>
      </c>
      <c r="AA1722">
        <f>1</f>
        <v>1</v>
      </c>
      <c r="AB1722" s="1">
        <v>42822</v>
      </c>
      <c r="AC1722" s="3">
        <f t="shared" si="239"/>
        <v>42795</v>
      </c>
      <c r="AD1722" s="4">
        <f t="shared" si="244"/>
        <v>42822</v>
      </c>
      <c r="AE1722" s="1" t="str">
        <f t="shared" si="240"/>
        <v>Tuesday</v>
      </c>
      <c r="AF1722" s="2">
        <v>0.64162037037037034</v>
      </c>
      <c r="AG1722" s="2">
        <f t="shared" si="241"/>
        <v>0.625</v>
      </c>
      <c r="AH1722" t="s">
        <v>27</v>
      </c>
    </row>
    <row r="1723" spans="1:34" x14ac:dyDescent="0.25">
      <c r="A1723">
        <v>1369145</v>
      </c>
      <c r="B1723" t="s">
        <v>20</v>
      </c>
      <c r="C1723" t="s">
        <v>28</v>
      </c>
      <c r="D1723" t="s">
        <v>22</v>
      </c>
      <c r="E1723">
        <v>53211</v>
      </c>
      <c r="F1723" t="s">
        <v>23</v>
      </c>
      <c r="G1723" t="s">
        <v>24</v>
      </c>
      <c r="H1723">
        <v>5469</v>
      </c>
      <c r="I1723" t="s">
        <v>78</v>
      </c>
      <c r="J1723">
        <f>VLOOKUP(I1723,Key!$A$1:$C$72,2,FALSE)</f>
        <v>43.060250000000003</v>
      </c>
      <c r="K1723">
        <f>VLOOKUP(I1723,Key!$A$1:$C$72,3,FALSE)</f>
        <v>-87.892169999999993</v>
      </c>
      <c r="L1723" t="s">
        <v>60</v>
      </c>
      <c r="M1723">
        <f>VLOOKUP(L1723,Key!$A$1:$C$72,2,FALSE)</f>
        <v>43.066893999999998</v>
      </c>
      <c r="N1723">
        <f>VLOOKUP(L1723,Key!$A$1:$C$72,3,FALSE)</f>
        <v>-87.877936000000005</v>
      </c>
      <c r="O1723">
        <v>10</v>
      </c>
      <c r="P1723">
        <v>0</v>
      </c>
      <c r="Q1723">
        <v>1.5</v>
      </c>
      <c r="R1723">
        <v>1.4</v>
      </c>
      <c r="S1723">
        <v>60</v>
      </c>
      <c r="T1723">
        <f t="shared" si="242"/>
        <v>-1</v>
      </c>
      <c r="U1723" s="1">
        <v>42822</v>
      </c>
      <c r="V1723" s="3">
        <f t="shared" si="236"/>
        <v>42795</v>
      </c>
      <c r="W1723" s="4">
        <f t="shared" si="243"/>
        <v>42822</v>
      </c>
      <c r="X1723" s="1" t="str">
        <f t="shared" si="237"/>
        <v>Tuesday</v>
      </c>
      <c r="Y1723" s="2">
        <v>0.64043981481481482</v>
      </c>
      <c r="Z1723" s="2">
        <f t="shared" si="238"/>
        <v>0.625</v>
      </c>
      <c r="AA1723">
        <f>1</f>
        <v>1</v>
      </c>
      <c r="AB1723" s="1">
        <v>42822</v>
      </c>
      <c r="AC1723" s="3">
        <f t="shared" si="239"/>
        <v>42795</v>
      </c>
      <c r="AD1723" s="4">
        <f t="shared" si="244"/>
        <v>42822</v>
      </c>
      <c r="AE1723" s="1" t="str">
        <f t="shared" si="240"/>
        <v>Tuesday</v>
      </c>
      <c r="AF1723" s="2">
        <v>0.64740740740740743</v>
      </c>
      <c r="AG1723" s="2">
        <f t="shared" si="241"/>
        <v>0.66666666666666663</v>
      </c>
      <c r="AH1723" t="s">
        <v>27</v>
      </c>
    </row>
    <row r="1724" spans="1:34" x14ac:dyDescent="0.25">
      <c r="A1724">
        <v>1276651</v>
      </c>
      <c r="B1724" t="s">
        <v>20</v>
      </c>
      <c r="C1724" t="s">
        <v>28</v>
      </c>
      <c r="D1724" t="s">
        <v>22</v>
      </c>
      <c r="E1724">
        <v>53211</v>
      </c>
      <c r="F1724" t="s">
        <v>23</v>
      </c>
      <c r="G1724" t="s">
        <v>24</v>
      </c>
      <c r="H1724">
        <v>19</v>
      </c>
      <c r="I1724" t="s">
        <v>50</v>
      </c>
      <c r="J1724">
        <f>VLOOKUP(I1724,Key!$A$1:$C$72,2,FALSE)</f>
        <v>43.052549999999997</v>
      </c>
      <c r="K1724">
        <f>VLOOKUP(I1724,Key!$A$1:$C$72,3,FALSE)</f>
        <v>-87.909329999999997</v>
      </c>
      <c r="L1724" t="s">
        <v>48</v>
      </c>
      <c r="M1724">
        <f>VLOOKUP(L1724,Key!$A$1:$C$72,2,FALSE)</f>
        <v>43.05097</v>
      </c>
      <c r="N1724">
        <f>VLOOKUP(L1724,Key!$A$1:$C$72,3,FALSE)</f>
        <v>-87.906440000000003</v>
      </c>
      <c r="O1724">
        <v>1</v>
      </c>
      <c r="P1724">
        <v>0</v>
      </c>
      <c r="Q1724">
        <v>0.2</v>
      </c>
      <c r="R1724">
        <v>0.1</v>
      </c>
      <c r="S1724">
        <v>6</v>
      </c>
      <c r="T1724">
        <f t="shared" si="242"/>
        <v>-1</v>
      </c>
      <c r="U1724" s="1">
        <v>42822</v>
      </c>
      <c r="V1724" s="3">
        <f t="shared" si="236"/>
        <v>42795</v>
      </c>
      <c r="W1724" s="4">
        <f t="shared" si="243"/>
        <v>42822</v>
      </c>
      <c r="X1724" s="1" t="str">
        <f t="shared" si="237"/>
        <v>Tuesday</v>
      </c>
      <c r="Y1724" s="2">
        <v>0.72927083333333342</v>
      </c>
      <c r="Z1724" s="2">
        <f t="shared" si="238"/>
        <v>0.75</v>
      </c>
      <c r="AA1724">
        <f>1</f>
        <v>1</v>
      </c>
      <c r="AB1724" s="1">
        <v>42822</v>
      </c>
      <c r="AC1724" s="3">
        <f t="shared" si="239"/>
        <v>42795</v>
      </c>
      <c r="AD1724" s="4">
        <f t="shared" si="244"/>
        <v>42822</v>
      </c>
      <c r="AE1724" s="1" t="str">
        <f t="shared" si="240"/>
        <v>Tuesday</v>
      </c>
      <c r="AF1724" s="2">
        <v>0.73052083333333329</v>
      </c>
      <c r="AG1724" s="2">
        <f t="shared" si="241"/>
        <v>0.75</v>
      </c>
      <c r="AH1724" t="s">
        <v>27</v>
      </c>
    </row>
    <row r="1725" spans="1:34" x14ac:dyDescent="0.25">
      <c r="A1725">
        <v>1276651</v>
      </c>
      <c r="B1725" t="s">
        <v>20</v>
      </c>
      <c r="C1725" t="s">
        <v>28</v>
      </c>
      <c r="D1725" t="s">
        <v>22</v>
      </c>
      <c r="E1725">
        <v>53211</v>
      </c>
      <c r="F1725" t="s">
        <v>23</v>
      </c>
      <c r="G1725" t="s">
        <v>24</v>
      </c>
      <c r="H1725">
        <v>19</v>
      </c>
      <c r="I1725" t="s">
        <v>87</v>
      </c>
      <c r="J1725">
        <f>VLOOKUP(I1725,Key!$A$1:$C$72,2,FALSE)</f>
        <v>43.077359999999999</v>
      </c>
      <c r="K1725">
        <f>VLOOKUP(I1725,Key!$A$1:$C$72,3,FALSE)</f>
        <v>-87.880769999999998</v>
      </c>
      <c r="L1725" t="s">
        <v>50</v>
      </c>
      <c r="M1725">
        <f>VLOOKUP(L1725,Key!$A$1:$C$72,2,FALSE)</f>
        <v>43.052549999999997</v>
      </c>
      <c r="N1725">
        <f>VLOOKUP(L1725,Key!$A$1:$C$72,3,FALSE)</f>
        <v>-87.909329999999997</v>
      </c>
      <c r="O1725">
        <v>15</v>
      </c>
      <c r="P1725">
        <v>0</v>
      </c>
      <c r="Q1725">
        <v>2.2999999999999998</v>
      </c>
      <c r="R1725">
        <v>2.1</v>
      </c>
      <c r="S1725">
        <v>90</v>
      </c>
      <c r="T1725">
        <f t="shared" si="242"/>
        <v>-1</v>
      </c>
      <c r="U1725" s="1">
        <v>42823</v>
      </c>
      <c r="V1725" s="3">
        <f t="shared" si="236"/>
        <v>42795</v>
      </c>
      <c r="W1725" s="4">
        <f t="shared" si="243"/>
        <v>42823</v>
      </c>
      <c r="X1725" s="1" t="str">
        <f t="shared" si="237"/>
        <v>Wednesday</v>
      </c>
      <c r="Y1725" s="2">
        <v>0.32381944444444444</v>
      </c>
      <c r="Z1725" s="2">
        <f t="shared" si="238"/>
        <v>0.33333333333333331</v>
      </c>
      <c r="AA1725">
        <f>1</f>
        <v>1</v>
      </c>
      <c r="AB1725" s="1">
        <v>42823</v>
      </c>
      <c r="AC1725" s="3">
        <f t="shared" si="239"/>
        <v>42795</v>
      </c>
      <c r="AD1725" s="4">
        <f t="shared" si="244"/>
        <v>42823</v>
      </c>
      <c r="AE1725" s="1" t="str">
        <f t="shared" si="240"/>
        <v>Wednesday</v>
      </c>
      <c r="AF1725" s="2">
        <v>0.33469907407407407</v>
      </c>
      <c r="AG1725" s="2">
        <f t="shared" si="241"/>
        <v>0.33333333333333331</v>
      </c>
      <c r="AH1725" t="s">
        <v>27</v>
      </c>
    </row>
    <row r="1726" spans="1:34" x14ac:dyDescent="0.25">
      <c r="A1726">
        <v>551883</v>
      </c>
      <c r="B1726" t="s">
        <v>20</v>
      </c>
      <c r="C1726" t="s">
        <v>21</v>
      </c>
      <c r="D1726" t="s">
        <v>22</v>
      </c>
      <c r="E1726">
        <v>53213</v>
      </c>
      <c r="F1726" t="s">
        <v>23</v>
      </c>
      <c r="G1726" t="s">
        <v>24</v>
      </c>
      <c r="H1726">
        <v>11162</v>
      </c>
      <c r="I1726" t="s">
        <v>31</v>
      </c>
      <c r="J1726">
        <f>VLOOKUP(I1726,Key!$A$1:$C$72,2,FALSE)</f>
        <v>43.03519</v>
      </c>
      <c r="K1726">
        <f>VLOOKUP(I1726,Key!$A$1:$C$72,3,FALSE)</f>
        <v>-87.907390000000007</v>
      </c>
      <c r="L1726" t="s">
        <v>36</v>
      </c>
      <c r="M1726">
        <f>VLOOKUP(L1726,Key!$A$1:$C$72,2,FALSE)</f>
        <v>43.038580000000003</v>
      </c>
      <c r="N1726">
        <f>VLOOKUP(L1726,Key!$A$1:$C$72,3,FALSE)</f>
        <v>-87.90934</v>
      </c>
      <c r="O1726">
        <v>4</v>
      </c>
      <c r="P1726">
        <v>0</v>
      </c>
      <c r="Q1726">
        <v>0.6</v>
      </c>
      <c r="R1726">
        <v>0.6</v>
      </c>
      <c r="S1726">
        <v>24</v>
      </c>
      <c r="T1726">
        <f t="shared" si="242"/>
        <v>-1</v>
      </c>
      <c r="U1726" s="1">
        <v>42823</v>
      </c>
      <c r="V1726" s="3">
        <f t="shared" si="236"/>
        <v>42795</v>
      </c>
      <c r="W1726" s="4">
        <f t="shared" si="243"/>
        <v>42823</v>
      </c>
      <c r="X1726" s="1" t="str">
        <f t="shared" si="237"/>
        <v>Wednesday</v>
      </c>
      <c r="Y1726" s="2">
        <v>0.4478125</v>
      </c>
      <c r="Z1726" s="2">
        <f t="shared" si="238"/>
        <v>0.45833333333333331</v>
      </c>
      <c r="AA1726">
        <f>1</f>
        <v>1</v>
      </c>
      <c r="AB1726" s="1">
        <v>42823</v>
      </c>
      <c r="AC1726" s="3">
        <f t="shared" si="239"/>
        <v>42795</v>
      </c>
      <c r="AD1726" s="4">
        <f t="shared" si="244"/>
        <v>42823</v>
      </c>
      <c r="AE1726" s="1" t="str">
        <f t="shared" si="240"/>
        <v>Wednesday</v>
      </c>
      <c r="AF1726" s="2">
        <v>0.45028935185185182</v>
      </c>
      <c r="AG1726" s="2">
        <f t="shared" si="241"/>
        <v>0.45833333333333331</v>
      </c>
      <c r="AH1726" t="s">
        <v>27</v>
      </c>
    </row>
    <row r="1727" spans="1:34" x14ac:dyDescent="0.25">
      <c r="A1727">
        <v>825934</v>
      </c>
      <c r="B1727" t="s">
        <v>20</v>
      </c>
      <c r="C1727" t="s">
        <v>28</v>
      </c>
      <c r="D1727" t="s">
        <v>22</v>
      </c>
      <c r="E1727">
        <v>53208</v>
      </c>
      <c r="F1727" t="s">
        <v>23</v>
      </c>
      <c r="G1727" t="s">
        <v>24</v>
      </c>
      <c r="H1727">
        <v>175</v>
      </c>
      <c r="I1727" t="s">
        <v>29</v>
      </c>
      <c r="J1727">
        <f>VLOOKUP(I1727,Key!$A$1:$C$72,2,FALSE)</f>
        <v>43.042490000000001</v>
      </c>
      <c r="K1727">
        <f>VLOOKUP(I1727,Key!$A$1:$C$72,3,FALSE)</f>
        <v>-87.909959999999998</v>
      </c>
      <c r="L1727" t="s">
        <v>29</v>
      </c>
      <c r="M1727">
        <f>VLOOKUP(L1727,Key!$A$1:$C$72,2,FALSE)</f>
        <v>43.042490000000001</v>
      </c>
      <c r="N1727">
        <f>VLOOKUP(L1727,Key!$A$1:$C$72,3,FALSE)</f>
        <v>-87.909959999999998</v>
      </c>
      <c r="O1727">
        <v>29</v>
      </c>
      <c r="P1727">
        <v>0</v>
      </c>
      <c r="Q1727">
        <v>4.4000000000000004</v>
      </c>
      <c r="R1727">
        <v>4.0999999999999996</v>
      </c>
      <c r="S1727">
        <v>174</v>
      </c>
      <c r="T1727">
        <f t="shared" si="242"/>
        <v>-1</v>
      </c>
      <c r="U1727" s="1">
        <v>42823</v>
      </c>
      <c r="V1727" s="3">
        <f t="shared" si="236"/>
        <v>42795</v>
      </c>
      <c r="W1727" s="4">
        <f t="shared" si="243"/>
        <v>42823</v>
      </c>
      <c r="X1727" s="1" t="str">
        <f t="shared" si="237"/>
        <v>Wednesday</v>
      </c>
      <c r="Y1727" s="2">
        <v>0.50064814814814818</v>
      </c>
      <c r="Z1727" s="2">
        <f t="shared" si="238"/>
        <v>0.5</v>
      </c>
      <c r="AA1727">
        <f>1</f>
        <v>1</v>
      </c>
      <c r="AB1727" s="1">
        <v>42823</v>
      </c>
      <c r="AC1727" s="3">
        <f t="shared" si="239"/>
        <v>42795</v>
      </c>
      <c r="AD1727" s="4">
        <f t="shared" si="244"/>
        <v>42823</v>
      </c>
      <c r="AE1727" s="1" t="str">
        <f t="shared" si="240"/>
        <v>Wednesday</v>
      </c>
      <c r="AF1727" s="2">
        <v>0.52037037037037037</v>
      </c>
      <c r="AG1727" s="2">
        <f t="shared" si="241"/>
        <v>0.5</v>
      </c>
      <c r="AH1727" t="s">
        <v>35</v>
      </c>
    </row>
    <row r="1728" spans="1:34" x14ac:dyDescent="0.25">
      <c r="A1728">
        <v>1425087</v>
      </c>
      <c r="B1728" t="s">
        <v>20</v>
      </c>
      <c r="C1728" t="s">
        <v>95</v>
      </c>
      <c r="D1728" t="s">
        <v>22</v>
      </c>
      <c r="E1728">
        <v>53212</v>
      </c>
      <c r="F1728" t="s">
        <v>23</v>
      </c>
      <c r="G1728" t="s">
        <v>24</v>
      </c>
      <c r="H1728">
        <v>5530</v>
      </c>
      <c r="I1728" t="s">
        <v>81</v>
      </c>
      <c r="J1728">
        <f>VLOOKUP(I1728,Key!$A$1:$C$72,2,FALSE)</f>
        <v>43.06033</v>
      </c>
      <c r="K1728">
        <f>VLOOKUP(I1728,Key!$A$1:$C$72,3,FALSE)</f>
        <v>-87.89546</v>
      </c>
      <c r="L1728" t="s">
        <v>39</v>
      </c>
      <c r="M1728">
        <f>VLOOKUP(L1728,Key!$A$1:$C$72,2,FALSE)</f>
        <v>43.03913</v>
      </c>
      <c r="N1728">
        <f>VLOOKUP(L1728,Key!$A$1:$C$72,3,FALSE)</f>
        <v>-87.916150000000002</v>
      </c>
      <c r="O1728">
        <v>10</v>
      </c>
      <c r="P1728">
        <v>0</v>
      </c>
      <c r="Q1728">
        <v>1.5</v>
      </c>
      <c r="R1728">
        <v>1.4</v>
      </c>
      <c r="S1728">
        <v>60</v>
      </c>
      <c r="T1728">
        <f t="shared" si="242"/>
        <v>-1</v>
      </c>
      <c r="U1728" s="1">
        <v>42823</v>
      </c>
      <c r="V1728" s="3">
        <f t="shared" si="236"/>
        <v>42795</v>
      </c>
      <c r="W1728" s="4">
        <f t="shared" si="243"/>
        <v>42823</v>
      </c>
      <c r="X1728" s="1" t="str">
        <f t="shared" si="237"/>
        <v>Wednesday</v>
      </c>
      <c r="Y1728" s="2">
        <v>0.60129629629629633</v>
      </c>
      <c r="Z1728" s="2">
        <f t="shared" si="238"/>
        <v>0.58333333333333326</v>
      </c>
      <c r="AA1728">
        <f>1</f>
        <v>1</v>
      </c>
      <c r="AB1728" s="1">
        <v>42823</v>
      </c>
      <c r="AC1728" s="3">
        <f t="shared" si="239"/>
        <v>42795</v>
      </c>
      <c r="AD1728" s="4">
        <f t="shared" si="244"/>
        <v>42823</v>
      </c>
      <c r="AE1728" s="1" t="str">
        <f t="shared" si="240"/>
        <v>Wednesday</v>
      </c>
      <c r="AF1728" s="2">
        <v>0.60814814814814822</v>
      </c>
      <c r="AG1728" s="2">
        <f t="shared" si="241"/>
        <v>0.625</v>
      </c>
      <c r="AH1728" t="s">
        <v>27</v>
      </c>
    </row>
    <row r="1729" spans="1:34" x14ac:dyDescent="0.25">
      <c r="A1729">
        <v>946290</v>
      </c>
      <c r="B1729" t="s">
        <v>20</v>
      </c>
      <c r="C1729" t="s">
        <v>28</v>
      </c>
      <c r="D1729" t="s">
        <v>22</v>
      </c>
      <c r="E1729">
        <v>53208</v>
      </c>
      <c r="F1729" t="s">
        <v>23</v>
      </c>
      <c r="G1729" t="s">
        <v>24</v>
      </c>
      <c r="H1729">
        <v>11098</v>
      </c>
      <c r="I1729" t="s">
        <v>67</v>
      </c>
      <c r="J1729">
        <f>VLOOKUP(I1729,Key!$A$1:$C$72,2,FALSE)</f>
        <v>43.074890000000003</v>
      </c>
      <c r="K1729">
        <f>VLOOKUP(I1729,Key!$A$1:$C$72,3,FALSE)</f>
        <v>-87.882810000000006</v>
      </c>
      <c r="L1729" t="s">
        <v>87</v>
      </c>
      <c r="M1729">
        <f>VLOOKUP(L1729,Key!$A$1:$C$72,2,FALSE)</f>
        <v>43.077359999999999</v>
      </c>
      <c r="N1729">
        <f>VLOOKUP(L1729,Key!$A$1:$C$72,3,FALSE)</f>
        <v>-87.880769999999998</v>
      </c>
      <c r="O1729">
        <v>3</v>
      </c>
      <c r="P1729">
        <v>0</v>
      </c>
      <c r="Q1729">
        <v>0.5</v>
      </c>
      <c r="R1729">
        <v>0.4</v>
      </c>
      <c r="S1729">
        <v>18</v>
      </c>
      <c r="T1729">
        <f t="shared" si="242"/>
        <v>-1</v>
      </c>
      <c r="U1729" s="1">
        <v>42823</v>
      </c>
      <c r="V1729" s="3">
        <f t="shared" si="236"/>
        <v>42795</v>
      </c>
      <c r="W1729" s="4">
        <f t="shared" si="243"/>
        <v>42823</v>
      </c>
      <c r="X1729" s="1" t="str">
        <f t="shared" si="237"/>
        <v>Wednesday</v>
      </c>
      <c r="Y1729" s="2">
        <v>0.6253819444444445</v>
      </c>
      <c r="Z1729" s="2">
        <f t="shared" si="238"/>
        <v>0.625</v>
      </c>
      <c r="AA1729">
        <f>1</f>
        <v>1</v>
      </c>
      <c r="AB1729" s="1">
        <v>42823</v>
      </c>
      <c r="AC1729" s="3">
        <f t="shared" si="239"/>
        <v>42795</v>
      </c>
      <c r="AD1729" s="4">
        <f t="shared" si="244"/>
        <v>42823</v>
      </c>
      <c r="AE1729" s="1" t="str">
        <f t="shared" si="240"/>
        <v>Wednesday</v>
      </c>
      <c r="AF1729" s="2">
        <v>0.62734953703703711</v>
      </c>
      <c r="AG1729" s="2">
        <f t="shared" si="241"/>
        <v>0.625</v>
      </c>
      <c r="AH1729" t="s">
        <v>27</v>
      </c>
    </row>
    <row r="1730" spans="1:34" x14ac:dyDescent="0.25">
      <c r="A1730">
        <v>1477939</v>
      </c>
      <c r="B1730" t="s">
        <v>20</v>
      </c>
      <c r="C1730" t="s">
        <v>126</v>
      </c>
      <c r="D1730" t="s">
        <v>22</v>
      </c>
      <c r="E1730">
        <v>53010</v>
      </c>
      <c r="F1730" t="s">
        <v>23</v>
      </c>
      <c r="G1730" t="s">
        <v>24</v>
      </c>
      <c r="H1730">
        <v>11144</v>
      </c>
      <c r="I1730" t="s">
        <v>66</v>
      </c>
      <c r="J1730">
        <f>VLOOKUP(I1730,Key!$A$1:$C$72,2,FALSE)</f>
        <v>43.060155999999999</v>
      </c>
      <c r="K1730">
        <f>VLOOKUP(I1730,Key!$A$1:$C$72,3,FALSE)</f>
        <v>-87.881258000000003</v>
      </c>
      <c r="L1730" t="s">
        <v>80</v>
      </c>
      <c r="M1730">
        <f>VLOOKUP(L1730,Key!$A$1:$C$72,2,FALSE)</f>
        <v>43.052460000000004</v>
      </c>
      <c r="N1730">
        <f>VLOOKUP(L1730,Key!$A$1:$C$72,3,FALSE)</f>
        <v>-87.891000000000005</v>
      </c>
      <c r="O1730">
        <v>6</v>
      </c>
      <c r="P1730">
        <v>0</v>
      </c>
      <c r="Q1730">
        <v>0.9</v>
      </c>
      <c r="R1730">
        <v>0.9</v>
      </c>
      <c r="S1730">
        <v>36</v>
      </c>
      <c r="T1730">
        <f t="shared" si="242"/>
        <v>-1</v>
      </c>
      <c r="U1730" s="1">
        <v>42823</v>
      </c>
      <c r="V1730" s="3">
        <f t="shared" ref="V1730:V1793" si="245">DATE(YEAR(U1730), MONTH(U1730), 1)</f>
        <v>42795</v>
      </c>
      <c r="W1730" s="4">
        <f t="shared" si="243"/>
        <v>42823</v>
      </c>
      <c r="X1730" s="1" t="str">
        <f t="shared" ref="X1730:X1793" si="246">TEXT(W1730,"dddd")</f>
        <v>Wednesday</v>
      </c>
      <c r="Y1730" s="2">
        <v>0.73548611111111117</v>
      </c>
      <c r="Z1730" s="2">
        <f t="shared" ref="Z1730:Z1793" si="247">MROUND(Y1730, "1:00")</f>
        <v>0.75</v>
      </c>
      <c r="AA1730">
        <f>1</f>
        <v>1</v>
      </c>
      <c r="AB1730" s="1">
        <v>42823</v>
      </c>
      <c r="AC1730" s="3">
        <f t="shared" ref="AC1730:AC1793" si="248">DATE(YEAR(AB1730), MONTH(AB1730), 1)</f>
        <v>42795</v>
      </c>
      <c r="AD1730" s="4">
        <f t="shared" si="244"/>
        <v>42823</v>
      </c>
      <c r="AE1730" s="1" t="str">
        <f t="shared" ref="AE1730:AE1793" si="249">TEXT(AD1730,"dddd")</f>
        <v>Wednesday</v>
      </c>
      <c r="AF1730" s="2">
        <v>0.74025462962962962</v>
      </c>
      <c r="AG1730" s="2">
        <f t="shared" ref="AG1730:AG1793" si="250">MROUND(AF1730, "1:00")</f>
        <v>0.75</v>
      </c>
      <c r="AH1730" t="s">
        <v>27</v>
      </c>
    </row>
    <row r="1731" spans="1:34" x14ac:dyDescent="0.25">
      <c r="A1731">
        <v>1442430</v>
      </c>
      <c r="B1731" t="s">
        <v>20</v>
      </c>
      <c r="C1731" t="s">
        <v>28</v>
      </c>
      <c r="D1731" t="s">
        <v>22</v>
      </c>
      <c r="E1731">
        <v>53211</v>
      </c>
      <c r="F1731" t="s">
        <v>23</v>
      </c>
      <c r="G1731" t="s">
        <v>24</v>
      </c>
      <c r="H1731">
        <v>11108</v>
      </c>
      <c r="I1731" t="s">
        <v>67</v>
      </c>
      <c r="J1731">
        <f>VLOOKUP(I1731,Key!$A$1:$C$72,2,FALSE)</f>
        <v>43.074890000000003</v>
      </c>
      <c r="K1731">
        <f>VLOOKUP(I1731,Key!$A$1:$C$72,3,FALSE)</f>
        <v>-87.882810000000006</v>
      </c>
      <c r="L1731" t="s">
        <v>77</v>
      </c>
      <c r="M1731">
        <f>VLOOKUP(L1731,Key!$A$1:$C$72,2,FALSE)</f>
        <v>43.074655999999997</v>
      </c>
      <c r="N1731">
        <f>VLOOKUP(L1731,Key!$A$1:$C$72,3,FALSE)</f>
        <v>-87.889011999999994</v>
      </c>
      <c r="O1731">
        <v>2</v>
      </c>
      <c r="P1731">
        <v>0</v>
      </c>
      <c r="Q1731">
        <v>0.3</v>
      </c>
      <c r="R1731">
        <v>0.3</v>
      </c>
      <c r="S1731">
        <v>12</v>
      </c>
      <c r="T1731">
        <f t="shared" ref="T1731:T1794" si="251">-1</f>
        <v>-1</v>
      </c>
      <c r="U1731" s="1">
        <v>42823</v>
      </c>
      <c r="V1731" s="3">
        <f t="shared" si="245"/>
        <v>42795</v>
      </c>
      <c r="W1731" s="4">
        <f t="shared" ref="W1731:W1794" si="252">U1731</f>
        <v>42823</v>
      </c>
      <c r="X1731" s="1" t="str">
        <f t="shared" si="246"/>
        <v>Wednesday</v>
      </c>
      <c r="Y1731" s="2">
        <v>0.82335648148148144</v>
      </c>
      <c r="Z1731" s="2">
        <f t="shared" si="247"/>
        <v>0.83333333333333326</v>
      </c>
      <c r="AA1731">
        <f>1</f>
        <v>1</v>
      </c>
      <c r="AB1731" s="1">
        <v>42823</v>
      </c>
      <c r="AC1731" s="3">
        <f t="shared" si="248"/>
        <v>42795</v>
      </c>
      <c r="AD1731" s="4">
        <f t="shared" ref="AD1731:AD1794" si="253">AB1731</f>
        <v>42823</v>
      </c>
      <c r="AE1731" s="1" t="str">
        <f t="shared" si="249"/>
        <v>Wednesday</v>
      </c>
      <c r="AF1731" s="2">
        <v>0.82498842592592592</v>
      </c>
      <c r="AG1731" s="2">
        <f t="shared" si="250"/>
        <v>0.83333333333333326</v>
      </c>
      <c r="AH1731" t="s">
        <v>27</v>
      </c>
    </row>
    <row r="1732" spans="1:34" x14ac:dyDescent="0.25">
      <c r="A1732">
        <v>1477939</v>
      </c>
      <c r="B1732" t="s">
        <v>20</v>
      </c>
      <c r="C1732" t="s">
        <v>126</v>
      </c>
      <c r="D1732" t="s">
        <v>22</v>
      </c>
      <c r="E1732">
        <v>53010</v>
      </c>
      <c r="F1732" t="s">
        <v>23</v>
      </c>
      <c r="G1732" t="s">
        <v>24</v>
      </c>
      <c r="H1732">
        <v>5546</v>
      </c>
      <c r="I1732" t="s">
        <v>56</v>
      </c>
      <c r="J1732">
        <f>VLOOKUP(I1732,Key!$A$1:$C$72,2,FALSE)</f>
        <v>43.059550000000002</v>
      </c>
      <c r="K1732">
        <f>VLOOKUP(I1732,Key!$A$1:$C$72,3,FALSE)</f>
        <v>-88.008840000000006</v>
      </c>
      <c r="L1732" t="s">
        <v>57</v>
      </c>
      <c r="M1732">
        <f>VLOOKUP(L1732,Key!$A$1:$C$72,2,FALSE)</f>
        <v>43.048609999999996</v>
      </c>
      <c r="N1732">
        <f>VLOOKUP(L1732,Key!$A$1:$C$72,3,FALSE)</f>
        <v>-88.008480000000006</v>
      </c>
      <c r="O1732">
        <v>7</v>
      </c>
      <c r="P1732">
        <v>0</v>
      </c>
      <c r="Q1732">
        <v>1.1000000000000001</v>
      </c>
      <c r="R1732">
        <v>1</v>
      </c>
      <c r="S1732">
        <v>42</v>
      </c>
      <c r="T1732">
        <f t="shared" si="251"/>
        <v>-1</v>
      </c>
      <c r="U1732" s="1">
        <v>42824</v>
      </c>
      <c r="V1732" s="3">
        <f t="shared" si="245"/>
        <v>42795</v>
      </c>
      <c r="W1732" s="4">
        <f t="shared" si="252"/>
        <v>42824</v>
      </c>
      <c r="X1732" s="1" t="str">
        <f t="shared" si="246"/>
        <v>Thursday</v>
      </c>
      <c r="Y1732" s="2">
        <v>0.28805555555555556</v>
      </c>
      <c r="Z1732" s="2">
        <f t="shared" si="247"/>
        <v>0.29166666666666663</v>
      </c>
      <c r="AA1732">
        <f>1</f>
        <v>1</v>
      </c>
      <c r="AB1732" s="1">
        <v>42824</v>
      </c>
      <c r="AC1732" s="3">
        <f t="shared" si="248"/>
        <v>42795</v>
      </c>
      <c r="AD1732" s="4">
        <f t="shared" si="253"/>
        <v>42824</v>
      </c>
      <c r="AE1732" s="1" t="str">
        <f t="shared" si="249"/>
        <v>Thursday</v>
      </c>
      <c r="AF1732" s="2">
        <v>0.29277777777777775</v>
      </c>
      <c r="AG1732" s="2">
        <f t="shared" si="250"/>
        <v>0.29166666666666663</v>
      </c>
      <c r="AH1732" t="s">
        <v>27</v>
      </c>
    </row>
    <row r="1733" spans="1:34" x14ac:dyDescent="0.25">
      <c r="A1733">
        <v>1537566</v>
      </c>
      <c r="B1733" t="s">
        <v>20</v>
      </c>
      <c r="C1733" t="s">
        <v>53</v>
      </c>
      <c r="D1733" t="s">
        <v>46</v>
      </c>
      <c r="E1733">
        <v>60615</v>
      </c>
      <c r="F1733" t="s">
        <v>23</v>
      </c>
      <c r="G1733" t="s">
        <v>107</v>
      </c>
      <c r="H1733">
        <v>5483</v>
      </c>
      <c r="I1733" t="s">
        <v>33</v>
      </c>
      <c r="J1733">
        <f>VLOOKUP(I1733,Key!$A$1:$C$72,2,FALSE)</f>
        <v>43.034619999999997</v>
      </c>
      <c r="K1733">
        <f>VLOOKUP(I1733,Key!$A$1:$C$72,3,FALSE)</f>
        <v>-87.917500000000004</v>
      </c>
      <c r="L1733" t="s">
        <v>47</v>
      </c>
      <c r="M1733">
        <f>VLOOKUP(L1733,Key!$A$1:$C$72,2,FALSE)</f>
        <v>43.049230000000001</v>
      </c>
      <c r="N1733">
        <f>VLOOKUP(L1733,Key!$A$1:$C$72,3,FALSE)</f>
        <v>-87.911940000000001</v>
      </c>
      <c r="O1733">
        <v>18</v>
      </c>
      <c r="P1733">
        <v>2</v>
      </c>
      <c r="Q1733">
        <v>2.7</v>
      </c>
      <c r="R1733">
        <v>2.6</v>
      </c>
      <c r="S1733">
        <v>108</v>
      </c>
      <c r="T1733">
        <f t="shared" si="251"/>
        <v>-1</v>
      </c>
      <c r="U1733" s="1">
        <v>42810</v>
      </c>
      <c r="V1733" s="3">
        <f t="shared" si="245"/>
        <v>42795</v>
      </c>
      <c r="W1733" s="4">
        <f t="shared" si="252"/>
        <v>42810</v>
      </c>
      <c r="X1733" s="1" t="str">
        <f t="shared" si="246"/>
        <v>Thursday</v>
      </c>
      <c r="Y1733" s="2">
        <v>0.43541666666666662</v>
      </c>
      <c r="Z1733" s="2">
        <f t="shared" si="247"/>
        <v>0.41666666666666663</v>
      </c>
      <c r="AA1733">
        <f>1</f>
        <v>1</v>
      </c>
      <c r="AB1733" s="1">
        <v>42810</v>
      </c>
      <c r="AC1733" s="3">
        <f t="shared" si="248"/>
        <v>42795</v>
      </c>
      <c r="AD1733" s="4">
        <f t="shared" si="253"/>
        <v>42810</v>
      </c>
      <c r="AE1733" s="1" t="str">
        <f t="shared" si="249"/>
        <v>Thursday</v>
      </c>
      <c r="AF1733" s="2">
        <v>0.44815972222222222</v>
      </c>
      <c r="AG1733" s="2">
        <f t="shared" si="250"/>
        <v>0.45833333333333331</v>
      </c>
      <c r="AH1733" t="s">
        <v>27</v>
      </c>
    </row>
    <row r="1734" spans="1:34" x14ac:dyDescent="0.25">
      <c r="A1734">
        <v>1536102</v>
      </c>
      <c r="B1734" t="s">
        <v>20</v>
      </c>
      <c r="C1734" t="s">
        <v>101</v>
      </c>
      <c r="D1734" t="s">
        <v>22</v>
      </c>
      <c r="E1734">
        <v>53211</v>
      </c>
      <c r="F1734" t="s">
        <v>23</v>
      </c>
      <c r="G1734" t="s">
        <v>24</v>
      </c>
      <c r="H1734">
        <v>224</v>
      </c>
      <c r="I1734" t="s">
        <v>87</v>
      </c>
      <c r="J1734">
        <f>VLOOKUP(I1734,Key!$A$1:$C$72,2,FALSE)</f>
        <v>43.077359999999999</v>
      </c>
      <c r="K1734">
        <f>VLOOKUP(I1734,Key!$A$1:$C$72,3,FALSE)</f>
        <v>-87.880769999999998</v>
      </c>
      <c r="L1734" t="s">
        <v>65</v>
      </c>
      <c r="M1734">
        <f>VLOOKUP(L1734,Key!$A$1:$C$72,2,FALSE)</f>
        <v>43.060786</v>
      </c>
      <c r="N1734">
        <f>VLOOKUP(L1734,Key!$A$1:$C$72,3,FALSE)</f>
        <v>-87.883825999999999</v>
      </c>
      <c r="O1734">
        <v>16</v>
      </c>
      <c r="P1734">
        <v>0</v>
      </c>
      <c r="Q1734">
        <v>2.4</v>
      </c>
      <c r="R1734">
        <v>2.2999999999999998</v>
      </c>
      <c r="S1734">
        <v>96</v>
      </c>
      <c r="T1734">
        <f t="shared" si="251"/>
        <v>-1</v>
      </c>
      <c r="U1734" s="1">
        <v>42810</v>
      </c>
      <c r="V1734" s="3">
        <f t="shared" si="245"/>
        <v>42795</v>
      </c>
      <c r="W1734" s="4">
        <f t="shared" si="252"/>
        <v>42810</v>
      </c>
      <c r="X1734" s="1" t="str">
        <f t="shared" si="246"/>
        <v>Thursday</v>
      </c>
      <c r="Y1734" s="2">
        <v>0.73520833333333335</v>
      </c>
      <c r="Z1734" s="2">
        <f t="shared" si="247"/>
        <v>0.75</v>
      </c>
      <c r="AA1734">
        <f>1</f>
        <v>1</v>
      </c>
      <c r="AB1734" s="1">
        <v>42810</v>
      </c>
      <c r="AC1734" s="3">
        <f t="shared" si="248"/>
        <v>42795</v>
      </c>
      <c r="AD1734" s="4">
        <f t="shared" si="253"/>
        <v>42810</v>
      </c>
      <c r="AE1734" s="1" t="str">
        <f t="shared" si="249"/>
        <v>Thursday</v>
      </c>
      <c r="AF1734" s="2">
        <v>0.74603009259259256</v>
      </c>
      <c r="AG1734" s="2">
        <f t="shared" si="250"/>
        <v>0.75</v>
      </c>
      <c r="AH1734" t="s">
        <v>27</v>
      </c>
    </row>
    <row r="1735" spans="1:34" x14ac:dyDescent="0.25">
      <c r="A1735">
        <v>1170376</v>
      </c>
      <c r="B1735" t="s">
        <v>20</v>
      </c>
      <c r="C1735" t="s">
        <v>102</v>
      </c>
      <c r="D1735" t="s">
        <v>22</v>
      </c>
      <c r="E1735">
        <v>53538</v>
      </c>
      <c r="F1735" t="s">
        <v>23</v>
      </c>
      <c r="G1735" t="s">
        <v>96</v>
      </c>
      <c r="H1735">
        <v>143</v>
      </c>
      <c r="I1735" t="s">
        <v>63</v>
      </c>
      <c r="J1735">
        <f>VLOOKUP(I1735,Key!$A$1:$C$72,2,FALSE)</f>
        <v>43.078530000000001</v>
      </c>
      <c r="K1735">
        <f>VLOOKUP(I1735,Key!$A$1:$C$72,3,FALSE)</f>
        <v>-87.882620000000003</v>
      </c>
      <c r="L1735" t="s">
        <v>77</v>
      </c>
      <c r="M1735">
        <f>VLOOKUP(L1735,Key!$A$1:$C$72,2,FALSE)</f>
        <v>43.074655999999997</v>
      </c>
      <c r="N1735">
        <f>VLOOKUP(L1735,Key!$A$1:$C$72,3,FALSE)</f>
        <v>-87.889011999999994</v>
      </c>
      <c r="O1735">
        <v>6</v>
      </c>
      <c r="P1735">
        <v>0</v>
      </c>
      <c r="Q1735">
        <v>0.9</v>
      </c>
      <c r="R1735">
        <v>0.9</v>
      </c>
      <c r="S1735">
        <v>36</v>
      </c>
      <c r="T1735">
        <f t="shared" si="251"/>
        <v>-1</v>
      </c>
      <c r="U1735" s="1">
        <v>42810</v>
      </c>
      <c r="V1735" s="3">
        <f t="shared" si="245"/>
        <v>42795</v>
      </c>
      <c r="W1735" s="4">
        <f t="shared" si="252"/>
        <v>42810</v>
      </c>
      <c r="X1735" s="1" t="str">
        <f t="shared" si="246"/>
        <v>Thursday</v>
      </c>
      <c r="Y1735" s="2">
        <v>0.76050925925925927</v>
      </c>
      <c r="Z1735" s="2">
        <f t="shared" si="247"/>
        <v>0.75</v>
      </c>
      <c r="AA1735">
        <f>1</f>
        <v>1</v>
      </c>
      <c r="AB1735" s="1">
        <v>42810</v>
      </c>
      <c r="AC1735" s="3">
        <f t="shared" si="248"/>
        <v>42795</v>
      </c>
      <c r="AD1735" s="4">
        <f t="shared" si="253"/>
        <v>42810</v>
      </c>
      <c r="AE1735" s="1" t="str">
        <f t="shared" si="249"/>
        <v>Thursday</v>
      </c>
      <c r="AF1735" s="2">
        <v>0.76461805555555562</v>
      </c>
      <c r="AG1735" s="2">
        <f t="shared" si="250"/>
        <v>0.75</v>
      </c>
      <c r="AH1735" t="s">
        <v>27</v>
      </c>
    </row>
    <row r="1736" spans="1:34" x14ac:dyDescent="0.25">
      <c r="A1736">
        <v>1255308</v>
      </c>
      <c r="B1736" t="s">
        <v>20</v>
      </c>
      <c r="C1736" t="s">
        <v>28</v>
      </c>
      <c r="D1736" t="s">
        <v>22</v>
      </c>
      <c r="E1736">
        <v>53211</v>
      </c>
      <c r="F1736" t="s">
        <v>23</v>
      </c>
      <c r="G1736" t="s">
        <v>91</v>
      </c>
      <c r="H1736">
        <v>5519</v>
      </c>
      <c r="I1736" t="s">
        <v>60</v>
      </c>
      <c r="J1736">
        <f>VLOOKUP(I1736,Key!$A$1:$C$72,2,FALSE)</f>
        <v>43.066893999999998</v>
      </c>
      <c r="K1736">
        <f>VLOOKUP(I1736,Key!$A$1:$C$72,3,FALSE)</f>
        <v>-87.877936000000005</v>
      </c>
      <c r="L1736" t="s">
        <v>65</v>
      </c>
      <c r="M1736">
        <f>VLOOKUP(L1736,Key!$A$1:$C$72,2,FALSE)</f>
        <v>43.060786</v>
      </c>
      <c r="N1736">
        <f>VLOOKUP(L1736,Key!$A$1:$C$72,3,FALSE)</f>
        <v>-87.883825999999999</v>
      </c>
      <c r="O1736">
        <v>4</v>
      </c>
      <c r="P1736">
        <v>0</v>
      </c>
      <c r="Q1736">
        <v>0.6</v>
      </c>
      <c r="R1736">
        <v>0.6</v>
      </c>
      <c r="S1736">
        <v>24</v>
      </c>
      <c r="T1736">
        <f t="shared" si="251"/>
        <v>-1</v>
      </c>
      <c r="U1736" s="1">
        <v>42811</v>
      </c>
      <c r="V1736" s="3">
        <f t="shared" si="245"/>
        <v>42795</v>
      </c>
      <c r="W1736" s="4">
        <f t="shared" si="252"/>
        <v>42811</v>
      </c>
      <c r="X1736" s="1" t="str">
        <f t="shared" si="246"/>
        <v>Friday</v>
      </c>
      <c r="Y1736" s="2">
        <v>0.49739583333333331</v>
      </c>
      <c r="Z1736" s="2">
        <f t="shared" si="247"/>
        <v>0.5</v>
      </c>
      <c r="AA1736">
        <f>1</f>
        <v>1</v>
      </c>
      <c r="AB1736" s="1">
        <v>42811</v>
      </c>
      <c r="AC1736" s="3">
        <f t="shared" si="248"/>
        <v>42795</v>
      </c>
      <c r="AD1736" s="4">
        <f t="shared" si="253"/>
        <v>42811</v>
      </c>
      <c r="AE1736" s="1" t="str">
        <f t="shared" si="249"/>
        <v>Friday</v>
      </c>
      <c r="AF1736" s="2">
        <v>0.50043981481481481</v>
      </c>
      <c r="AG1736" s="2">
        <f t="shared" si="250"/>
        <v>0.5</v>
      </c>
      <c r="AH1736" t="s">
        <v>27</v>
      </c>
    </row>
    <row r="1737" spans="1:34" x14ac:dyDescent="0.25">
      <c r="A1737">
        <v>1224715</v>
      </c>
      <c r="B1737" t="s">
        <v>20</v>
      </c>
      <c r="C1737" t="s">
        <v>28</v>
      </c>
      <c r="D1737" t="s">
        <v>22</v>
      </c>
      <c r="E1737">
        <v>53212</v>
      </c>
      <c r="F1737" t="s">
        <v>23</v>
      </c>
      <c r="G1737" t="s">
        <v>24</v>
      </c>
      <c r="H1737">
        <v>11091</v>
      </c>
      <c r="I1737" t="s">
        <v>30</v>
      </c>
      <c r="J1737">
        <f>VLOOKUP(I1737,Key!$A$1:$C$72,2,FALSE)</f>
        <v>43.05847</v>
      </c>
      <c r="K1737">
        <f>VLOOKUP(I1737,Key!$A$1:$C$72,3,FALSE)</f>
        <v>-87.898079999999993</v>
      </c>
      <c r="L1737" t="s">
        <v>47</v>
      </c>
      <c r="M1737">
        <f>VLOOKUP(L1737,Key!$A$1:$C$72,2,FALSE)</f>
        <v>43.049230000000001</v>
      </c>
      <c r="N1737">
        <f>VLOOKUP(L1737,Key!$A$1:$C$72,3,FALSE)</f>
        <v>-87.911940000000001</v>
      </c>
      <c r="O1737">
        <v>6</v>
      </c>
      <c r="P1737">
        <v>0</v>
      </c>
      <c r="Q1737">
        <v>0.9</v>
      </c>
      <c r="R1737">
        <v>0.9</v>
      </c>
      <c r="S1737">
        <v>36</v>
      </c>
      <c r="T1737">
        <f t="shared" si="251"/>
        <v>-1</v>
      </c>
      <c r="U1737" s="1">
        <v>42811</v>
      </c>
      <c r="V1737" s="3">
        <f t="shared" si="245"/>
        <v>42795</v>
      </c>
      <c r="W1737" s="4">
        <f t="shared" si="252"/>
        <v>42811</v>
      </c>
      <c r="X1737" s="1" t="str">
        <f t="shared" si="246"/>
        <v>Friday</v>
      </c>
      <c r="Y1737" s="2">
        <v>0.60944444444444446</v>
      </c>
      <c r="Z1737" s="2">
        <f t="shared" si="247"/>
        <v>0.625</v>
      </c>
      <c r="AA1737">
        <f>1</f>
        <v>1</v>
      </c>
      <c r="AB1737" s="1">
        <v>42811</v>
      </c>
      <c r="AC1737" s="3">
        <f t="shared" si="248"/>
        <v>42795</v>
      </c>
      <c r="AD1737" s="4">
        <f t="shared" si="253"/>
        <v>42811</v>
      </c>
      <c r="AE1737" s="1" t="str">
        <f t="shared" si="249"/>
        <v>Friday</v>
      </c>
      <c r="AF1737" s="2">
        <v>0.61343749999999997</v>
      </c>
      <c r="AG1737" s="2">
        <f t="shared" si="250"/>
        <v>0.625</v>
      </c>
      <c r="AH1737" t="s">
        <v>27</v>
      </c>
    </row>
    <row r="1738" spans="1:34" x14ac:dyDescent="0.25">
      <c r="A1738">
        <v>1088320</v>
      </c>
      <c r="B1738" t="s">
        <v>20</v>
      </c>
      <c r="C1738" t="s">
        <v>95</v>
      </c>
      <c r="D1738" t="s">
        <v>22</v>
      </c>
      <c r="E1738">
        <v>53202</v>
      </c>
      <c r="F1738" t="s">
        <v>23</v>
      </c>
      <c r="G1738" t="s">
        <v>24</v>
      </c>
      <c r="H1738">
        <v>129</v>
      </c>
      <c r="I1738" t="s">
        <v>43</v>
      </c>
      <c r="J1738">
        <f>VLOOKUP(I1738,Key!$A$1:$C$72,2,FALSE)</f>
        <v>43.03886</v>
      </c>
      <c r="K1738">
        <f>VLOOKUP(I1738,Key!$A$1:$C$72,3,FALSE)</f>
        <v>-87.902720000000002</v>
      </c>
      <c r="L1738" t="s">
        <v>68</v>
      </c>
      <c r="M1738">
        <f>VLOOKUP(L1738,Key!$A$1:$C$72,2,FALSE)</f>
        <v>43.04804</v>
      </c>
      <c r="N1738">
        <f>VLOOKUP(L1738,Key!$A$1:$C$72,3,FALSE)</f>
        <v>-87.896720000000002</v>
      </c>
      <c r="O1738">
        <v>9</v>
      </c>
      <c r="P1738">
        <v>0</v>
      </c>
      <c r="Q1738">
        <v>1.4</v>
      </c>
      <c r="R1738">
        <v>1.3</v>
      </c>
      <c r="S1738">
        <v>54</v>
      </c>
      <c r="T1738">
        <f t="shared" si="251"/>
        <v>-1</v>
      </c>
      <c r="U1738" s="1">
        <v>42811</v>
      </c>
      <c r="V1738" s="3">
        <f t="shared" si="245"/>
        <v>42795</v>
      </c>
      <c r="W1738" s="4">
        <f t="shared" si="252"/>
        <v>42811</v>
      </c>
      <c r="X1738" s="1" t="str">
        <f t="shared" si="246"/>
        <v>Friday</v>
      </c>
      <c r="Y1738" s="2">
        <v>0.73233796296296294</v>
      </c>
      <c r="Z1738" s="2">
        <f t="shared" si="247"/>
        <v>0.75</v>
      </c>
      <c r="AA1738">
        <f>1</f>
        <v>1</v>
      </c>
      <c r="AB1738" s="1">
        <v>42811</v>
      </c>
      <c r="AC1738" s="3">
        <f t="shared" si="248"/>
        <v>42795</v>
      </c>
      <c r="AD1738" s="4">
        <f t="shared" si="253"/>
        <v>42811</v>
      </c>
      <c r="AE1738" s="1" t="str">
        <f t="shared" si="249"/>
        <v>Friday</v>
      </c>
      <c r="AF1738" s="2">
        <v>0.73827546296296298</v>
      </c>
      <c r="AG1738" s="2">
        <f t="shared" si="250"/>
        <v>0.75</v>
      </c>
      <c r="AH1738" t="s">
        <v>27</v>
      </c>
    </row>
    <row r="1739" spans="1:34" x14ac:dyDescent="0.25">
      <c r="A1739">
        <v>1425087</v>
      </c>
      <c r="B1739" t="s">
        <v>20</v>
      </c>
      <c r="C1739" t="s">
        <v>95</v>
      </c>
      <c r="D1739" t="s">
        <v>22</v>
      </c>
      <c r="E1739">
        <v>53212</v>
      </c>
      <c r="F1739" t="s">
        <v>23</v>
      </c>
      <c r="G1739" t="s">
        <v>24</v>
      </c>
      <c r="H1739">
        <v>5459</v>
      </c>
      <c r="I1739" t="s">
        <v>39</v>
      </c>
      <c r="J1739">
        <f>VLOOKUP(I1739,Key!$A$1:$C$72,2,FALSE)</f>
        <v>43.03913</v>
      </c>
      <c r="K1739">
        <f>VLOOKUP(I1739,Key!$A$1:$C$72,3,FALSE)</f>
        <v>-87.916150000000002</v>
      </c>
      <c r="L1739" t="s">
        <v>81</v>
      </c>
      <c r="M1739">
        <f>VLOOKUP(L1739,Key!$A$1:$C$72,2,FALSE)</f>
        <v>43.06033</v>
      </c>
      <c r="N1739">
        <f>VLOOKUP(L1739,Key!$A$1:$C$72,3,FALSE)</f>
        <v>-87.89546</v>
      </c>
      <c r="O1739">
        <v>11</v>
      </c>
      <c r="P1739">
        <v>0</v>
      </c>
      <c r="Q1739">
        <v>1.7</v>
      </c>
      <c r="R1739">
        <v>1.6</v>
      </c>
      <c r="S1739">
        <v>66</v>
      </c>
      <c r="T1739">
        <f t="shared" si="251"/>
        <v>-1</v>
      </c>
      <c r="U1739" s="1">
        <v>42811</v>
      </c>
      <c r="V1739" s="3">
        <f t="shared" si="245"/>
        <v>42795</v>
      </c>
      <c r="W1739" s="4">
        <f t="shared" si="252"/>
        <v>42811</v>
      </c>
      <c r="X1739" s="1" t="str">
        <f t="shared" si="246"/>
        <v>Friday</v>
      </c>
      <c r="Y1739" s="2">
        <v>0.79622685185185194</v>
      </c>
      <c r="Z1739" s="2">
        <f t="shared" si="247"/>
        <v>0.79166666666666663</v>
      </c>
      <c r="AA1739">
        <f>1</f>
        <v>1</v>
      </c>
      <c r="AB1739" s="1">
        <v>42811</v>
      </c>
      <c r="AC1739" s="3">
        <f t="shared" si="248"/>
        <v>42795</v>
      </c>
      <c r="AD1739" s="4">
        <f t="shared" si="253"/>
        <v>42811</v>
      </c>
      <c r="AE1739" s="1" t="str">
        <f t="shared" si="249"/>
        <v>Friday</v>
      </c>
      <c r="AF1739" s="2">
        <v>0.80414351851851851</v>
      </c>
      <c r="AG1739" s="2">
        <f t="shared" si="250"/>
        <v>0.79166666666666663</v>
      </c>
      <c r="AH1739" t="s">
        <v>27</v>
      </c>
    </row>
    <row r="1740" spans="1:34" x14ac:dyDescent="0.25">
      <c r="A1740">
        <v>1400126</v>
      </c>
      <c r="B1740" t="s">
        <v>20</v>
      </c>
      <c r="C1740" t="s">
        <v>28</v>
      </c>
      <c r="D1740" t="s">
        <v>22</v>
      </c>
      <c r="E1740">
        <v>53211</v>
      </c>
      <c r="F1740" t="s">
        <v>23</v>
      </c>
      <c r="G1740" t="s">
        <v>24</v>
      </c>
      <c r="H1740">
        <v>46</v>
      </c>
      <c r="I1740" t="s">
        <v>78</v>
      </c>
      <c r="J1740">
        <f>VLOOKUP(I1740,Key!$A$1:$C$72,2,FALSE)</f>
        <v>43.060250000000003</v>
      </c>
      <c r="K1740">
        <f>VLOOKUP(I1740,Key!$A$1:$C$72,3,FALSE)</f>
        <v>-87.892169999999993</v>
      </c>
      <c r="L1740" t="s">
        <v>60</v>
      </c>
      <c r="M1740">
        <f>VLOOKUP(L1740,Key!$A$1:$C$72,2,FALSE)</f>
        <v>43.066893999999998</v>
      </c>
      <c r="N1740">
        <f>VLOOKUP(L1740,Key!$A$1:$C$72,3,FALSE)</f>
        <v>-87.877936000000005</v>
      </c>
      <c r="O1740">
        <v>10</v>
      </c>
      <c r="P1740">
        <v>0</v>
      </c>
      <c r="Q1740">
        <v>1.5</v>
      </c>
      <c r="R1740">
        <v>1.4</v>
      </c>
      <c r="S1740">
        <v>60</v>
      </c>
      <c r="T1740">
        <f t="shared" si="251"/>
        <v>-1</v>
      </c>
      <c r="U1740" s="1">
        <v>42811</v>
      </c>
      <c r="V1740" s="3">
        <f t="shared" si="245"/>
        <v>42795</v>
      </c>
      <c r="W1740" s="4">
        <f t="shared" si="252"/>
        <v>42811</v>
      </c>
      <c r="X1740" s="1" t="str">
        <f t="shared" si="246"/>
        <v>Friday</v>
      </c>
      <c r="Y1740" s="2">
        <v>0.81317129629629636</v>
      </c>
      <c r="Z1740" s="2">
        <f t="shared" si="247"/>
        <v>0.83333333333333326</v>
      </c>
      <c r="AA1740">
        <f>1</f>
        <v>1</v>
      </c>
      <c r="AB1740" s="1">
        <v>42811</v>
      </c>
      <c r="AC1740" s="3">
        <f t="shared" si="248"/>
        <v>42795</v>
      </c>
      <c r="AD1740" s="4">
        <f t="shared" si="253"/>
        <v>42811</v>
      </c>
      <c r="AE1740" s="1" t="str">
        <f t="shared" si="249"/>
        <v>Friday</v>
      </c>
      <c r="AF1740" s="2">
        <v>0.81986111111111104</v>
      </c>
      <c r="AG1740" s="2">
        <f t="shared" si="250"/>
        <v>0.83333333333333326</v>
      </c>
      <c r="AH1740" t="s">
        <v>27</v>
      </c>
    </row>
    <row r="1741" spans="1:34" x14ac:dyDescent="0.25">
      <c r="A1741">
        <v>1391757</v>
      </c>
      <c r="B1741" t="s">
        <v>20</v>
      </c>
      <c r="C1741" t="s">
        <v>28</v>
      </c>
      <c r="D1741" t="s">
        <v>22</v>
      </c>
      <c r="E1741">
        <v>53211</v>
      </c>
      <c r="F1741" t="s">
        <v>23</v>
      </c>
      <c r="G1741" t="s">
        <v>24</v>
      </c>
      <c r="H1741">
        <v>5588</v>
      </c>
      <c r="I1741" t="s">
        <v>29</v>
      </c>
      <c r="J1741">
        <f>VLOOKUP(I1741,Key!$A$1:$C$72,2,FALSE)</f>
        <v>43.042490000000001</v>
      </c>
      <c r="K1741">
        <f>VLOOKUP(I1741,Key!$A$1:$C$72,3,FALSE)</f>
        <v>-87.909959999999998</v>
      </c>
      <c r="L1741" t="s">
        <v>70</v>
      </c>
      <c r="M1741">
        <f>VLOOKUP(L1741,Key!$A$1:$C$72,2,FALSE)</f>
        <v>43.053040000000003</v>
      </c>
      <c r="N1741">
        <f>VLOOKUP(L1741,Key!$A$1:$C$72,3,FALSE)</f>
        <v>-87.897660000000002</v>
      </c>
      <c r="O1741">
        <v>12</v>
      </c>
      <c r="P1741">
        <v>0</v>
      </c>
      <c r="Q1741">
        <v>1.8</v>
      </c>
      <c r="R1741">
        <v>1.7</v>
      </c>
      <c r="S1741">
        <v>72</v>
      </c>
      <c r="T1741">
        <f t="shared" si="251"/>
        <v>-1</v>
      </c>
      <c r="U1741" s="1">
        <v>42811</v>
      </c>
      <c r="V1741" s="3">
        <f t="shared" si="245"/>
        <v>42795</v>
      </c>
      <c r="W1741" s="4">
        <f t="shared" si="252"/>
        <v>42811</v>
      </c>
      <c r="X1741" s="1" t="str">
        <f t="shared" si="246"/>
        <v>Friday</v>
      </c>
      <c r="Y1741" s="2">
        <v>0.90380787037037036</v>
      </c>
      <c r="Z1741" s="2">
        <f t="shared" si="247"/>
        <v>0.91666666666666663</v>
      </c>
      <c r="AA1741">
        <f>1</f>
        <v>1</v>
      </c>
      <c r="AB1741" s="1">
        <v>42811</v>
      </c>
      <c r="AC1741" s="3">
        <f t="shared" si="248"/>
        <v>42795</v>
      </c>
      <c r="AD1741" s="4">
        <f t="shared" si="253"/>
        <v>42811</v>
      </c>
      <c r="AE1741" s="1" t="str">
        <f t="shared" si="249"/>
        <v>Friday</v>
      </c>
      <c r="AF1741" s="2">
        <v>0.91196759259259252</v>
      </c>
      <c r="AG1741" s="2">
        <f t="shared" si="250"/>
        <v>0.91666666666666663</v>
      </c>
      <c r="AH1741" t="s">
        <v>27</v>
      </c>
    </row>
    <row r="1742" spans="1:34" x14ac:dyDescent="0.25">
      <c r="A1742">
        <v>1397248</v>
      </c>
      <c r="B1742" t="s">
        <v>20</v>
      </c>
      <c r="C1742" t="s">
        <v>28</v>
      </c>
      <c r="D1742" t="s">
        <v>22</v>
      </c>
      <c r="E1742">
        <v>53211</v>
      </c>
      <c r="F1742" t="s">
        <v>23</v>
      </c>
      <c r="G1742" t="s">
        <v>24</v>
      </c>
      <c r="H1742">
        <v>5556</v>
      </c>
      <c r="I1742" t="s">
        <v>63</v>
      </c>
      <c r="J1742">
        <f>VLOOKUP(I1742,Key!$A$1:$C$72,2,FALSE)</f>
        <v>43.078530000000001</v>
      </c>
      <c r="K1742">
        <f>VLOOKUP(I1742,Key!$A$1:$C$72,3,FALSE)</f>
        <v>-87.882620000000003</v>
      </c>
      <c r="L1742" t="s">
        <v>60</v>
      </c>
      <c r="M1742">
        <f>VLOOKUP(L1742,Key!$A$1:$C$72,2,FALSE)</f>
        <v>43.066893999999998</v>
      </c>
      <c r="N1742">
        <f>VLOOKUP(L1742,Key!$A$1:$C$72,3,FALSE)</f>
        <v>-87.877936000000005</v>
      </c>
      <c r="O1742">
        <v>9</v>
      </c>
      <c r="P1742">
        <v>0</v>
      </c>
      <c r="Q1742">
        <v>1.4</v>
      </c>
      <c r="R1742">
        <v>1.3</v>
      </c>
      <c r="S1742">
        <v>54</v>
      </c>
      <c r="T1742">
        <f t="shared" si="251"/>
        <v>-1</v>
      </c>
      <c r="U1742" s="1">
        <v>42812</v>
      </c>
      <c r="V1742" s="3">
        <f t="shared" si="245"/>
        <v>42795</v>
      </c>
      <c r="W1742" s="4">
        <f t="shared" si="252"/>
        <v>42812</v>
      </c>
      <c r="X1742" s="1" t="str">
        <f t="shared" si="246"/>
        <v>Saturday</v>
      </c>
      <c r="Y1742" s="2">
        <v>0.64421296296296293</v>
      </c>
      <c r="Z1742" s="2">
        <f t="shared" si="247"/>
        <v>0.625</v>
      </c>
      <c r="AA1742">
        <f>1</f>
        <v>1</v>
      </c>
      <c r="AB1742" s="1">
        <v>42812</v>
      </c>
      <c r="AC1742" s="3">
        <f t="shared" si="248"/>
        <v>42795</v>
      </c>
      <c r="AD1742" s="4">
        <f t="shared" si="253"/>
        <v>42812</v>
      </c>
      <c r="AE1742" s="1" t="str">
        <f t="shared" si="249"/>
        <v>Saturday</v>
      </c>
      <c r="AF1742" s="2">
        <v>0.65008101851851852</v>
      </c>
      <c r="AG1742" s="2">
        <f t="shared" si="250"/>
        <v>0.66666666666666663</v>
      </c>
      <c r="AH1742" t="s">
        <v>27</v>
      </c>
    </row>
    <row r="1743" spans="1:34" x14ac:dyDescent="0.25">
      <c r="A1743">
        <v>1397248</v>
      </c>
      <c r="B1743" t="s">
        <v>20</v>
      </c>
      <c r="C1743" t="s">
        <v>28</v>
      </c>
      <c r="D1743" t="s">
        <v>22</v>
      </c>
      <c r="E1743">
        <v>53211</v>
      </c>
      <c r="F1743" t="s">
        <v>23</v>
      </c>
      <c r="G1743" t="s">
        <v>24</v>
      </c>
      <c r="H1743">
        <v>5556</v>
      </c>
      <c r="I1743" t="s">
        <v>60</v>
      </c>
      <c r="J1743">
        <f>VLOOKUP(I1743,Key!$A$1:$C$72,2,FALSE)</f>
        <v>43.066893999999998</v>
      </c>
      <c r="K1743">
        <f>VLOOKUP(I1743,Key!$A$1:$C$72,3,FALSE)</f>
        <v>-87.877936000000005</v>
      </c>
      <c r="L1743" t="s">
        <v>87</v>
      </c>
      <c r="M1743">
        <f>VLOOKUP(L1743,Key!$A$1:$C$72,2,FALSE)</f>
        <v>43.077359999999999</v>
      </c>
      <c r="N1743">
        <f>VLOOKUP(L1743,Key!$A$1:$C$72,3,FALSE)</f>
        <v>-87.880769999999998</v>
      </c>
      <c r="O1743">
        <v>7</v>
      </c>
      <c r="P1743">
        <v>0</v>
      </c>
      <c r="Q1743">
        <v>1.1000000000000001</v>
      </c>
      <c r="R1743">
        <v>1</v>
      </c>
      <c r="S1743">
        <v>42</v>
      </c>
      <c r="T1743">
        <f t="shared" si="251"/>
        <v>-1</v>
      </c>
      <c r="U1743" s="1">
        <v>42812</v>
      </c>
      <c r="V1743" s="3">
        <f t="shared" si="245"/>
        <v>42795</v>
      </c>
      <c r="W1743" s="4">
        <f t="shared" si="252"/>
        <v>42812</v>
      </c>
      <c r="X1743" s="1" t="str">
        <f t="shared" si="246"/>
        <v>Saturday</v>
      </c>
      <c r="Y1743" s="2">
        <v>0.72677083333333325</v>
      </c>
      <c r="Z1743" s="2">
        <f t="shared" si="247"/>
        <v>0.70833333333333326</v>
      </c>
      <c r="AA1743">
        <f>1</f>
        <v>1</v>
      </c>
      <c r="AB1743" s="1">
        <v>42812</v>
      </c>
      <c r="AC1743" s="3">
        <f t="shared" si="248"/>
        <v>42795</v>
      </c>
      <c r="AD1743" s="4">
        <f t="shared" si="253"/>
        <v>42812</v>
      </c>
      <c r="AE1743" s="1" t="str">
        <f t="shared" si="249"/>
        <v>Saturday</v>
      </c>
      <c r="AF1743" s="2">
        <v>0.73144675925925917</v>
      </c>
      <c r="AG1743" s="2">
        <f t="shared" si="250"/>
        <v>0.75</v>
      </c>
      <c r="AH1743" t="s">
        <v>27</v>
      </c>
    </row>
    <row r="1744" spans="1:34" x14ac:dyDescent="0.25">
      <c r="A1744">
        <v>1298099</v>
      </c>
      <c r="B1744" t="s">
        <v>20</v>
      </c>
      <c r="C1744" t="s">
        <v>28</v>
      </c>
      <c r="D1744" t="s">
        <v>22</v>
      </c>
      <c r="E1744">
        <v>53233</v>
      </c>
      <c r="F1744" t="s">
        <v>23</v>
      </c>
      <c r="G1744" t="s">
        <v>24</v>
      </c>
      <c r="H1744">
        <v>11047</v>
      </c>
      <c r="I1744" t="s">
        <v>43</v>
      </c>
      <c r="J1744">
        <f>VLOOKUP(I1744,Key!$A$1:$C$72,2,FALSE)</f>
        <v>43.03886</v>
      </c>
      <c r="K1744">
        <f>VLOOKUP(I1744,Key!$A$1:$C$72,3,FALSE)</f>
        <v>-87.902720000000002</v>
      </c>
      <c r="L1744" t="s">
        <v>85</v>
      </c>
      <c r="M1744">
        <f>VLOOKUP(L1744,Key!$A$1:$C$72,2,FALSE)</f>
        <v>43.041646999999998</v>
      </c>
      <c r="N1744">
        <f>VLOOKUP(L1744,Key!$A$1:$C$72,3,FALSE)</f>
        <v>-87.927257999999995</v>
      </c>
      <c r="O1744">
        <v>11</v>
      </c>
      <c r="P1744">
        <v>0</v>
      </c>
      <c r="Q1744">
        <v>1.7</v>
      </c>
      <c r="R1744">
        <v>1.6</v>
      </c>
      <c r="S1744">
        <v>66</v>
      </c>
      <c r="T1744">
        <f t="shared" si="251"/>
        <v>-1</v>
      </c>
      <c r="U1744" s="1">
        <v>42812</v>
      </c>
      <c r="V1744" s="3">
        <f t="shared" si="245"/>
        <v>42795</v>
      </c>
      <c r="W1744" s="4">
        <f t="shared" si="252"/>
        <v>42812</v>
      </c>
      <c r="X1744" s="1" t="str">
        <f t="shared" si="246"/>
        <v>Saturday</v>
      </c>
      <c r="Y1744" s="2">
        <v>0.97380787037037031</v>
      </c>
      <c r="Z1744" s="2">
        <f t="shared" si="247"/>
        <v>0.95833333333333326</v>
      </c>
      <c r="AA1744">
        <f>1</f>
        <v>1</v>
      </c>
      <c r="AB1744" s="1">
        <v>42812</v>
      </c>
      <c r="AC1744" s="3">
        <f t="shared" si="248"/>
        <v>42795</v>
      </c>
      <c r="AD1744" s="4">
        <f t="shared" si="253"/>
        <v>42812</v>
      </c>
      <c r="AE1744" s="1" t="str">
        <f t="shared" si="249"/>
        <v>Saturday</v>
      </c>
      <c r="AF1744" s="2">
        <v>0.98152777777777767</v>
      </c>
      <c r="AG1744" s="2">
        <f t="shared" si="250"/>
        <v>1</v>
      </c>
      <c r="AH1744" t="s">
        <v>27</v>
      </c>
    </row>
    <row r="1745" spans="1:34" x14ac:dyDescent="0.25">
      <c r="A1745">
        <v>1407702</v>
      </c>
      <c r="B1745" t="s">
        <v>20</v>
      </c>
      <c r="C1745" t="s">
        <v>28</v>
      </c>
      <c r="D1745" t="s">
        <v>22</v>
      </c>
      <c r="E1745">
        <v>53202</v>
      </c>
      <c r="F1745" t="s">
        <v>23</v>
      </c>
      <c r="G1745" t="s">
        <v>24</v>
      </c>
      <c r="H1745">
        <v>5481</v>
      </c>
      <c r="I1745" t="s">
        <v>87</v>
      </c>
      <c r="J1745">
        <f>VLOOKUP(I1745,Key!$A$1:$C$72,2,FALSE)</f>
        <v>43.077359999999999</v>
      </c>
      <c r="K1745">
        <f>VLOOKUP(I1745,Key!$A$1:$C$72,3,FALSE)</f>
        <v>-87.880769999999998</v>
      </c>
      <c r="L1745" t="s">
        <v>77</v>
      </c>
      <c r="M1745">
        <f>VLOOKUP(L1745,Key!$A$1:$C$72,2,FALSE)</f>
        <v>43.074655999999997</v>
      </c>
      <c r="N1745">
        <f>VLOOKUP(L1745,Key!$A$1:$C$72,3,FALSE)</f>
        <v>-87.889011999999994</v>
      </c>
      <c r="O1745">
        <v>4</v>
      </c>
      <c r="P1745">
        <v>0</v>
      </c>
      <c r="Q1745">
        <v>0.6</v>
      </c>
      <c r="R1745">
        <v>0.6</v>
      </c>
      <c r="S1745">
        <v>24</v>
      </c>
      <c r="T1745">
        <f t="shared" si="251"/>
        <v>-1</v>
      </c>
      <c r="U1745" s="1">
        <v>42813</v>
      </c>
      <c r="V1745" s="3">
        <f t="shared" si="245"/>
        <v>42795</v>
      </c>
      <c r="W1745" s="4">
        <f t="shared" si="252"/>
        <v>42813</v>
      </c>
      <c r="X1745" s="1" t="str">
        <f t="shared" si="246"/>
        <v>Sunday</v>
      </c>
      <c r="Y1745" s="2">
        <v>0.57608796296296294</v>
      </c>
      <c r="Z1745" s="2">
        <f t="shared" si="247"/>
        <v>0.58333333333333326</v>
      </c>
      <c r="AA1745">
        <f>1</f>
        <v>1</v>
      </c>
      <c r="AB1745" s="1">
        <v>42813</v>
      </c>
      <c r="AC1745" s="3">
        <f t="shared" si="248"/>
        <v>42795</v>
      </c>
      <c r="AD1745" s="4">
        <f t="shared" si="253"/>
        <v>42813</v>
      </c>
      <c r="AE1745" s="1" t="str">
        <f t="shared" si="249"/>
        <v>Sunday</v>
      </c>
      <c r="AF1745" s="2">
        <v>0.57892361111111112</v>
      </c>
      <c r="AG1745" s="2">
        <f t="shared" si="250"/>
        <v>0.58333333333333326</v>
      </c>
      <c r="AH1745" t="s">
        <v>27</v>
      </c>
    </row>
    <row r="1746" spans="1:34" x14ac:dyDescent="0.25">
      <c r="A1746">
        <v>1276651</v>
      </c>
      <c r="B1746" t="s">
        <v>20</v>
      </c>
      <c r="C1746" t="s">
        <v>28</v>
      </c>
      <c r="D1746" t="s">
        <v>22</v>
      </c>
      <c r="E1746">
        <v>53211</v>
      </c>
      <c r="F1746" t="s">
        <v>23</v>
      </c>
      <c r="G1746" t="s">
        <v>24</v>
      </c>
      <c r="H1746">
        <v>11120</v>
      </c>
      <c r="I1746" t="s">
        <v>87</v>
      </c>
      <c r="J1746">
        <f>VLOOKUP(I1746,Key!$A$1:$C$72,2,FALSE)</f>
        <v>43.077359999999999</v>
      </c>
      <c r="K1746">
        <f>VLOOKUP(I1746,Key!$A$1:$C$72,3,FALSE)</f>
        <v>-87.880769999999998</v>
      </c>
      <c r="L1746" t="s">
        <v>65</v>
      </c>
      <c r="M1746">
        <f>VLOOKUP(L1746,Key!$A$1:$C$72,2,FALSE)</f>
        <v>43.060786</v>
      </c>
      <c r="N1746">
        <f>VLOOKUP(L1746,Key!$A$1:$C$72,3,FALSE)</f>
        <v>-87.883825999999999</v>
      </c>
      <c r="O1746">
        <v>11</v>
      </c>
      <c r="P1746">
        <v>0</v>
      </c>
      <c r="Q1746">
        <v>1.7</v>
      </c>
      <c r="R1746">
        <v>1.6</v>
      </c>
      <c r="S1746">
        <v>66</v>
      </c>
      <c r="T1746">
        <f t="shared" si="251"/>
        <v>-1</v>
      </c>
      <c r="U1746" s="1">
        <v>42813</v>
      </c>
      <c r="V1746" s="3">
        <f t="shared" si="245"/>
        <v>42795</v>
      </c>
      <c r="W1746" s="4">
        <f t="shared" si="252"/>
        <v>42813</v>
      </c>
      <c r="X1746" s="1" t="str">
        <f t="shared" si="246"/>
        <v>Sunday</v>
      </c>
      <c r="Y1746" s="2">
        <v>0.72343750000000007</v>
      </c>
      <c r="Z1746" s="2">
        <f t="shared" si="247"/>
        <v>0.70833333333333326</v>
      </c>
      <c r="AA1746">
        <f>1</f>
        <v>1</v>
      </c>
      <c r="AB1746" s="1">
        <v>42813</v>
      </c>
      <c r="AC1746" s="3">
        <f t="shared" si="248"/>
        <v>42795</v>
      </c>
      <c r="AD1746" s="4">
        <f t="shared" si="253"/>
        <v>42813</v>
      </c>
      <c r="AE1746" s="1" t="str">
        <f t="shared" si="249"/>
        <v>Sunday</v>
      </c>
      <c r="AF1746" s="2">
        <v>0.73089120370370375</v>
      </c>
      <c r="AG1746" s="2">
        <f t="shared" si="250"/>
        <v>0.75</v>
      </c>
      <c r="AH1746" t="s">
        <v>27</v>
      </c>
    </row>
    <row r="1747" spans="1:34" x14ac:dyDescent="0.25">
      <c r="A1747">
        <v>563412</v>
      </c>
      <c r="B1747" t="s">
        <v>20</v>
      </c>
      <c r="C1747" t="s">
        <v>45</v>
      </c>
      <c r="D1747" t="s">
        <v>46</v>
      </c>
      <c r="E1747">
        <v>60043</v>
      </c>
      <c r="F1747" t="s">
        <v>23</v>
      </c>
      <c r="G1747" t="s">
        <v>24</v>
      </c>
      <c r="H1747">
        <v>5572</v>
      </c>
      <c r="I1747" t="s">
        <v>33</v>
      </c>
      <c r="J1747">
        <f>VLOOKUP(I1747,Key!$A$1:$C$72,2,FALSE)</f>
        <v>43.034619999999997</v>
      </c>
      <c r="K1747">
        <f>VLOOKUP(I1747,Key!$A$1:$C$72,3,FALSE)</f>
        <v>-87.917500000000004</v>
      </c>
      <c r="L1747" t="s">
        <v>47</v>
      </c>
      <c r="M1747">
        <f>VLOOKUP(L1747,Key!$A$1:$C$72,2,FALSE)</f>
        <v>43.049230000000001</v>
      </c>
      <c r="N1747">
        <f>VLOOKUP(L1747,Key!$A$1:$C$72,3,FALSE)</f>
        <v>-87.911940000000001</v>
      </c>
      <c r="O1747">
        <v>8</v>
      </c>
      <c r="P1747">
        <v>0</v>
      </c>
      <c r="Q1747">
        <v>1.2</v>
      </c>
      <c r="R1747">
        <v>1.1000000000000001</v>
      </c>
      <c r="S1747">
        <v>48</v>
      </c>
      <c r="T1747">
        <f t="shared" si="251"/>
        <v>-1</v>
      </c>
      <c r="U1747" s="1">
        <v>42814</v>
      </c>
      <c r="V1747" s="3">
        <f t="shared" si="245"/>
        <v>42795</v>
      </c>
      <c r="W1747" s="4">
        <f t="shared" si="252"/>
        <v>42814</v>
      </c>
      <c r="X1747" s="1" t="str">
        <f t="shared" si="246"/>
        <v>Monday</v>
      </c>
      <c r="Y1747" s="2">
        <v>0.32818287037037036</v>
      </c>
      <c r="Z1747" s="2">
        <f t="shared" si="247"/>
        <v>0.33333333333333331</v>
      </c>
      <c r="AA1747">
        <f>1</f>
        <v>1</v>
      </c>
      <c r="AB1747" s="1">
        <v>42814</v>
      </c>
      <c r="AC1747" s="3">
        <f t="shared" si="248"/>
        <v>42795</v>
      </c>
      <c r="AD1747" s="4">
        <f t="shared" si="253"/>
        <v>42814</v>
      </c>
      <c r="AE1747" s="1" t="str">
        <f t="shared" si="249"/>
        <v>Monday</v>
      </c>
      <c r="AF1747" s="2">
        <v>0.33369212962962963</v>
      </c>
      <c r="AG1747" s="2">
        <f t="shared" si="250"/>
        <v>0.33333333333333331</v>
      </c>
      <c r="AH1747" t="s">
        <v>27</v>
      </c>
    </row>
    <row r="1748" spans="1:34" x14ac:dyDescent="0.25">
      <c r="A1748">
        <v>1088320</v>
      </c>
      <c r="B1748" t="s">
        <v>20</v>
      </c>
      <c r="C1748" t="s">
        <v>95</v>
      </c>
      <c r="D1748" t="s">
        <v>22</v>
      </c>
      <c r="E1748">
        <v>53202</v>
      </c>
      <c r="F1748" t="s">
        <v>23</v>
      </c>
      <c r="G1748" t="s">
        <v>24</v>
      </c>
      <c r="H1748">
        <v>357</v>
      </c>
      <c r="I1748" t="s">
        <v>69</v>
      </c>
      <c r="J1748">
        <f>VLOOKUP(I1748,Key!$A$1:$C$72,2,FALSE)</f>
        <v>43.048200000000001</v>
      </c>
      <c r="K1748">
        <f>VLOOKUP(I1748,Key!$A$1:$C$72,3,FALSE)</f>
        <v>-87.900859999999994</v>
      </c>
      <c r="L1748" t="s">
        <v>43</v>
      </c>
      <c r="M1748">
        <f>VLOOKUP(L1748,Key!$A$1:$C$72,2,FALSE)</f>
        <v>43.03886</v>
      </c>
      <c r="N1748">
        <f>VLOOKUP(L1748,Key!$A$1:$C$72,3,FALSE)</f>
        <v>-87.902720000000002</v>
      </c>
      <c r="O1748">
        <v>7</v>
      </c>
      <c r="P1748">
        <v>0</v>
      </c>
      <c r="Q1748">
        <v>1.1000000000000001</v>
      </c>
      <c r="R1748">
        <v>1</v>
      </c>
      <c r="S1748">
        <v>42</v>
      </c>
      <c r="T1748">
        <f t="shared" si="251"/>
        <v>-1</v>
      </c>
      <c r="U1748" s="1">
        <v>42814</v>
      </c>
      <c r="V1748" s="3">
        <f t="shared" si="245"/>
        <v>42795</v>
      </c>
      <c r="W1748" s="4">
        <f t="shared" si="252"/>
        <v>42814</v>
      </c>
      <c r="X1748" s="1" t="str">
        <f t="shared" si="246"/>
        <v>Monday</v>
      </c>
      <c r="Y1748" s="2">
        <v>0.33886574074074072</v>
      </c>
      <c r="Z1748" s="2">
        <f t="shared" si="247"/>
        <v>0.33333333333333331</v>
      </c>
      <c r="AA1748">
        <f>1</f>
        <v>1</v>
      </c>
      <c r="AB1748" s="1">
        <v>42814</v>
      </c>
      <c r="AC1748" s="3">
        <f t="shared" si="248"/>
        <v>42795</v>
      </c>
      <c r="AD1748" s="4">
        <f t="shared" si="253"/>
        <v>42814</v>
      </c>
      <c r="AE1748" s="1" t="str">
        <f t="shared" si="249"/>
        <v>Monday</v>
      </c>
      <c r="AF1748" s="2">
        <v>0.34332175925925923</v>
      </c>
      <c r="AG1748" s="2">
        <f t="shared" si="250"/>
        <v>0.33333333333333331</v>
      </c>
      <c r="AH1748" t="s">
        <v>27</v>
      </c>
    </row>
    <row r="1749" spans="1:34" x14ac:dyDescent="0.25">
      <c r="A1749">
        <v>1546313</v>
      </c>
      <c r="B1749" t="s">
        <v>20</v>
      </c>
      <c r="C1749" t="s">
        <v>28</v>
      </c>
      <c r="D1749" t="s">
        <v>22</v>
      </c>
      <c r="E1749">
        <v>53218</v>
      </c>
      <c r="F1749" t="s">
        <v>23</v>
      </c>
      <c r="G1749" t="s">
        <v>107</v>
      </c>
      <c r="H1749">
        <v>5501</v>
      </c>
      <c r="I1749" t="s">
        <v>85</v>
      </c>
      <c r="J1749">
        <f>VLOOKUP(I1749,Key!$A$1:$C$72,2,FALSE)</f>
        <v>43.041646999999998</v>
      </c>
      <c r="K1749">
        <f>VLOOKUP(I1749,Key!$A$1:$C$72,3,FALSE)</f>
        <v>-87.927257999999995</v>
      </c>
      <c r="L1749" t="s">
        <v>73</v>
      </c>
      <c r="M1749">
        <f>VLOOKUP(L1749,Key!$A$1:$C$72,2,FALSE)</f>
        <v>43.040349999999997</v>
      </c>
      <c r="N1749">
        <f>VLOOKUP(L1749,Key!$A$1:$C$72,3,FALSE)</f>
        <v>-87.920760000000001</v>
      </c>
      <c r="O1749">
        <v>686</v>
      </c>
      <c r="P1749">
        <v>46</v>
      </c>
      <c r="Q1749">
        <v>18</v>
      </c>
      <c r="R1749">
        <v>17.100000000000001</v>
      </c>
      <c r="S1749">
        <v>720</v>
      </c>
      <c r="T1749">
        <f t="shared" si="251"/>
        <v>-1</v>
      </c>
      <c r="U1749" s="1">
        <v>42814</v>
      </c>
      <c r="V1749" s="3">
        <f t="shared" si="245"/>
        <v>42795</v>
      </c>
      <c r="W1749" s="4">
        <f t="shared" si="252"/>
        <v>42814</v>
      </c>
      <c r="X1749" s="1" t="str">
        <f t="shared" si="246"/>
        <v>Monday</v>
      </c>
      <c r="Y1749" s="2">
        <v>0.5239583333333333</v>
      </c>
      <c r="Z1749" s="2">
        <f t="shared" si="247"/>
        <v>0.54166666666666663</v>
      </c>
      <c r="AA1749">
        <f>1</f>
        <v>1</v>
      </c>
      <c r="AB1749" s="1">
        <v>42815</v>
      </c>
      <c r="AC1749" s="3">
        <f t="shared" si="248"/>
        <v>42795</v>
      </c>
      <c r="AD1749" s="4">
        <f t="shared" si="253"/>
        <v>42815</v>
      </c>
      <c r="AE1749" s="1" t="str">
        <f t="shared" si="249"/>
        <v>Tuesday</v>
      </c>
      <c r="AF1749" s="2">
        <v>5.9027777777777778E-4</v>
      </c>
      <c r="AG1749" s="2">
        <f t="shared" si="250"/>
        <v>0</v>
      </c>
      <c r="AH1749" t="s">
        <v>27</v>
      </c>
    </row>
    <row r="1750" spans="1:34" x14ac:dyDescent="0.25">
      <c r="A1750">
        <v>1432106</v>
      </c>
      <c r="B1750" t="s">
        <v>20</v>
      </c>
      <c r="C1750" t="s">
        <v>28</v>
      </c>
      <c r="D1750" t="s">
        <v>22</v>
      </c>
      <c r="E1750">
        <v>53202</v>
      </c>
      <c r="F1750" t="s">
        <v>23</v>
      </c>
      <c r="G1750" t="s">
        <v>24</v>
      </c>
      <c r="H1750">
        <v>11158</v>
      </c>
      <c r="I1750" t="s">
        <v>32</v>
      </c>
      <c r="J1750">
        <f>VLOOKUP(I1750,Key!$A$1:$C$72,2,FALSE)</f>
        <v>43.038719999999998</v>
      </c>
      <c r="K1750">
        <f>VLOOKUP(I1750,Key!$A$1:$C$72,3,FALSE)</f>
        <v>-87.905339999999995</v>
      </c>
      <c r="L1750" t="s">
        <v>40</v>
      </c>
      <c r="M1750">
        <f>VLOOKUP(L1750,Key!$A$1:$C$72,2,FALSE)</f>
        <v>43.031480000000002</v>
      </c>
      <c r="N1750">
        <f>VLOOKUP(L1750,Key!$A$1:$C$72,3,FALSE)</f>
        <v>-87.908169999999998</v>
      </c>
      <c r="O1750">
        <v>5</v>
      </c>
      <c r="P1750">
        <v>0</v>
      </c>
      <c r="Q1750">
        <v>0.8</v>
      </c>
      <c r="R1750">
        <v>0.7</v>
      </c>
      <c r="S1750">
        <v>30</v>
      </c>
      <c r="T1750">
        <f t="shared" si="251"/>
        <v>-1</v>
      </c>
      <c r="U1750" s="1">
        <v>42814</v>
      </c>
      <c r="V1750" s="3">
        <f t="shared" si="245"/>
        <v>42795</v>
      </c>
      <c r="W1750" s="4">
        <f t="shared" si="252"/>
        <v>42814</v>
      </c>
      <c r="X1750" s="1" t="str">
        <f t="shared" si="246"/>
        <v>Monday</v>
      </c>
      <c r="Y1750" s="2">
        <v>0.55168981481481483</v>
      </c>
      <c r="Z1750" s="2">
        <f t="shared" si="247"/>
        <v>0.54166666666666663</v>
      </c>
      <c r="AA1750">
        <f>1</f>
        <v>1</v>
      </c>
      <c r="AB1750" s="1">
        <v>42814</v>
      </c>
      <c r="AC1750" s="3">
        <f t="shared" si="248"/>
        <v>42795</v>
      </c>
      <c r="AD1750" s="4">
        <f t="shared" si="253"/>
        <v>42814</v>
      </c>
      <c r="AE1750" s="1" t="str">
        <f t="shared" si="249"/>
        <v>Monday</v>
      </c>
      <c r="AF1750" s="2">
        <v>0.55517361111111108</v>
      </c>
      <c r="AG1750" s="2">
        <f t="shared" si="250"/>
        <v>0.54166666666666663</v>
      </c>
      <c r="AH1750" t="s">
        <v>27</v>
      </c>
    </row>
    <row r="1751" spans="1:34" x14ac:dyDescent="0.25">
      <c r="A1751">
        <v>1371805</v>
      </c>
      <c r="B1751" t="s">
        <v>20</v>
      </c>
      <c r="C1751" t="s">
        <v>106</v>
      </c>
      <c r="D1751" t="s">
        <v>22</v>
      </c>
      <c r="E1751">
        <v>53188</v>
      </c>
      <c r="F1751" t="s">
        <v>23</v>
      </c>
      <c r="G1751" t="s">
        <v>24</v>
      </c>
      <c r="H1751">
        <v>11091</v>
      </c>
      <c r="I1751" t="s">
        <v>47</v>
      </c>
      <c r="J1751">
        <f>VLOOKUP(I1751,Key!$A$1:$C$72,2,FALSE)</f>
        <v>43.049230000000001</v>
      </c>
      <c r="K1751">
        <f>VLOOKUP(I1751,Key!$A$1:$C$72,3,FALSE)</f>
        <v>-87.911940000000001</v>
      </c>
      <c r="L1751" t="s">
        <v>48</v>
      </c>
      <c r="M1751">
        <f>VLOOKUP(L1751,Key!$A$1:$C$72,2,FALSE)</f>
        <v>43.05097</v>
      </c>
      <c r="N1751">
        <f>VLOOKUP(L1751,Key!$A$1:$C$72,3,FALSE)</f>
        <v>-87.906440000000003</v>
      </c>
      <c r="O1751">
        <v>5</v>
      </c>
      <c r="P1751">
        <v>0</v>
      </c>
      <c r="Q1751">
        <v>0.8</v>
      </c>
      <c r="R1751">
        <v>0.7</v>
      </c>
      <c r="S1751">
        <v>30</v>
      </c>
      <c r="T1751">
        <f t="shared" si="251"/>
        <v>-1</v>
      </c>
      <c r="U1751" s="1">
        <v>42814</v>
      </c>
      <c r="V1751" s="3">
        <f t="shared" si="245"/>
        <v>42795</v>
      </c>
      <c r="W1751" s="4">
        <f t="shared" si="252"/>
        <v>42814</v>
      </c>
      <c r="X1751" s="1" t="str">
        <f t="shared" si="246"/>
        <v>Monday</v>
      </c>
      <c r="Y1751" s="2">
        <v>0.61009259259259252</v>
      </c>
      <c r="Z1751" s="2">
        <f t="shared" si="247"/>
        <v>0.625</v>
      </c>
      <c r="AA1751">
        <f>1</f>
        <v>1</v>
      </c>
      <c r="AB1751" s="1">
        <v>42814</v>
      </c>
      <c r="AC1751" s="3">
        <f t="shared" si="248"/>
        <v>42795</v>
      </c>
      <c r="AD1751" s="4">
        <f t="shared" si="253"/>
        <v>42814</v>
      </c>
      <c r="AE1751" s="1" t="str">
        <f t="shared" si="249"/>
        <v>Monday</v>
      </c>
      <c r="AF1751" s="2">
        <v>0.61341435185185189</v>
      </c>
      <c r="AG1751" s="2">
        <f t="shared" si="250"/>
        <v>0.625</v>
      </c>
      <c r="AH1751" t="s">
        <v>27</v>
      </c>
    </row>
    <row r="1752" spans="1:34" x14ac:dyDescent="0.25">
      <c r="A1752">
        <v>1371805</v>
      </c>
      <c r="B1752" t="s">
        <v>20</v>
      </c>
      <c r="C1752" t="s">
        <v>106</v>
      </c>
      <c r="D1752" t="s">
        <v>22</v>
      </c>
      <c r="E1752">
        <v>53188</v>
      </c>
      <c r="F1752" t="s">
        <v>23</v>
      </c>
      <c r="G1752" t="s">
        <v>24</v>
      </c>
      <c r="H1752">
        <v>5468</v>
      </c>
      <c r="I1752" t="s">
        <v>67</v>
      </c>
      <c r="J1752">
        <f>VLOOKUP(I1752,Key!$A$1:$C$72,2,FALSE)</f>
        <v>43.074890000000003</v>
      </c>
      <c r="K1752">
        <f>VLOOKUP(I1752,Key!$A$1:$C$72,3,FALSE)</f>
        <v>-87.882810000000006</v>
      </c>
      <c r="L1752" t="s">
        <v>92</v>
      </c>
      <c r="M1752">
        <f>VLOOKUP(L1752,Key!$A$1:$C$72,2,FALSE)</f>
        <v>43.069021999999997</v>
      </c>
      <c r="N1752">
        <f>VLOOKUP(L1752,Key!$A$1:$C$72,3,FALSE)</f>
        <v>-87.887940999999998</v>
      </c>
      <c r="O1752">
        <v>15</v>
      </c>
      <c r="P1752">
        <v>0</v>
      </c>
      <c r="Q1752">
        <v>2.2999999999999998</v>
      </c>
      <c r="R1752">
        <v>2.1</v>
      </c>
      <c r="S1752">
        <v>90</v>
      </c>
      <c r="T1752">
        <f t="shared" si="251"/>
        <v>-1</v>
      </c>
      <c r="U1752" s="1">
        <v>42814</v>
      </c>
      <c r="V1752" s="3">
        <f t="shared" si="245"/>
        <v>42795</v>
      </c>
      <c r="W1752" s="4">
        <f t="shared" si="252"/>
        <v>42814</v>
      </c>
      <c r="X1752" s="1" t="str">
        <f t="shared" si="246"/>
        <v>Monday</v>
      </c>
      <c r="Y1752" s="2">
        <v>0.64864583333333337</v>
      </c>
      <c r="Z1752" s="2">
        <f t="shared" si="247"/>
        <v>0.66666666666666663</v>
      </c>
      <c r="AA1752">
        <f>1</f>
        <v>1</v>
      </c>
      <c r="AB1752" s="1">
        <v>42814</v>
      </c>
      <c r="AC1752" s="3">
        <f t="shared" si="248"/>
        <v>42795</v>
      </c>
      <c r="AD1752" s="4">
        <f t="shared" si="253"/>
        <v>42814</v>
      </c>
      <c r="AE1752" s="1" t="str">
        <f t="shared" si="249"/>
        <v>Monday</v>
      </c>
      <c r="AF1752" s="2">
        <v>0.65944444444444439</v>
      </c>
      <c r="AG1752" s="2">
        <f t="shared" si="250"/>
        <v>0.66666666666666663</v>
      </c>
      <c r="AH1752" t="s">
        <v>27</v>
      </c>
    </row>
    <row r="1753" spans="1:34" x14ac:dyDescent="0.25">
      <c r="A1753">
        <v>563412</v>
      </c>
      <c r="B1753" t="s">
        <v>20</v>
      </c>
      <c r="C1753" t="s">
        <v>45</v>
      </c>
      <c r="D1753" t="s">
        <v>46</v>
      </c>
      <c r="E1753">
        <v>60043</v>
      </c>
      <c r="F1753" t="s">
        <v>23</v>
      </c>
      <c r="G1753" t="s">
        <v>24</v>
      </c>
      <c r="H1753">
        <v>5572</v>
      </c>
      <c r="I1753" t="s">
        <v>47</v>
      </c>
      <c r="J1753">
        <f>VLOOKUP(I1753,Key!$A$1:$C$72,2,FALSE)</f>
        <v>43.049230000000001</v>
      </c>
      <c r="K1753">
        <f>VLOOKUP(I1753,Key!$A$1:$C$72,3,FALSE)</f>
        <v>-87.911940000000001</v>
      </c>
      <c r="L1753" t="s">
        <v>33</v>
      </c>
      <c r="M1753">
        <f>VLOOKUP(L1753,Key!$A$1:$C$72,2,FALSE)</f>
        <v>43.034619999999997</v>
      </c>
      <c r="N1753">
        <f>VLOOKUP(L1753,Key!$A$1:$C$72,3,FALSE)</f>
        <v>-87.917500000000004</v>
      </c>
      <c r="O1753">
        <v>15</v>
      </c>
      <c r="P1753">
        <v>0</v>
      </c>
      <c r="Q1753">
        <v>2.2999999999999998</v>
      </c>
      <c r="R1753">
        <v>2.1</v>
      </c>
      <c r="S1753">
        <v>90</v>
      </c>
      <c r="T1753">
        <f t="shared" si="251"/>
        <v>-1</v>
      </c>
      <c r="U1753" s="1">
        <v>42814</v>
      </c>
      <c r="V1753" s="3">
        <f t="shared" si="245"/>
        <v>42795</v>
      </c>
      <c r="W1753" s="4">
        <f t="shared" si="252"/>
        <v>42814</v>
      </c>
      <c r="X1753" s="1" t="str">
        <f t="shared" si="246"/>
        <v>Monday</v>
      </c>
      <c r="Y1753" s="2">
        <v>0.72269675925925936</v>
      </c>
      <c r="Z1753" s="2">
        <f t="shared" si="247"/>
        <v>0.70833333333333326</v>
      </c>
      <c r="AA1753">
        <f>1</f>
        <v>1</v>
      </c>
      <c r="AB1753" s="1">
        <v>42814</v>
      </c>
      <c r="AC1753" s="3">
        <f t="shared" si="248"/>
        <v>42795</v>
      </c>
      <c r="AD1753" s="4">
        <f t="shared" si="253"/>
        <v>42814</v>
      </c>
      <c r="AE1753" s="1" t="str">
        <f t="shared" si="249"/>
        <v>Monday</v>
      </c>
      <c r="AF1753" s="2">
        <v>0.7333101851851852</v>
      </c>
      <c r="AG1753" s="2">
        <f t="shared" si="250"/>
        <v>0.75</v>
      </c>
      <c r="AH1753" t="s">
        <v>27</v>
      </c>
    </row>
    <row r="1754" spans="1:34" x14ac:dyDescent="0.25">
      <c r="A1754">
        <v>1185449</v>
      </c>
      <c r="B1754" t="s">
        <v>20</v>
      </c>
      <c r="C1754" t="s">
        <v>28</v>
      </c>
      <c r="D1754" t="s">
        <v>22</v>
      </c>
      <c r="E1754">
        <v>53211</v>
      </c>
      <c r="F1754" t="s">
        <v>23</v>
      </c>
      <c r="G1754" t="s">
        <v>24</v>
      </c>
      <c r="H1754">
        <v>316</v>
      </c>
      <c r="I1754" t="s">
        <v>80</v>
      </c>
      <c r="J1754">
        <f>VLOOKUP(I1754,Key!$A$1:$C$72,2,FALSE)</f>
        <v>43.052460000000004</v>
      </c>
      <c r="K1754">
        <f>VLOOKUP(I1754,Key!$A$1:$C$72,3,FALSE)</f>
        <v>-87.891000000000005</v>
      </c>
      <c r="L1754" t="s">
        <v>34</v>
      </c>
      <c r="M1754">
        <f>VLOOKUP(L1754,Key!$A$1:$C$72,2,FALSE)</f>
        <v>43.036900000000003</v>
      </c>
      <c r="N1754">
        <f>VLOOKUP(L1754,Key!$A$1:$C$72,3,FALSE)</f>
        <v>-87.89667</v>
      </c>
      <c r="O1754">
        <v>8</v>
      </c>
      <c r="P1754">
        <v>0</v>
      </c>
      <c r="Q1754">
        <v>1.2</v>
      </c>
      <c r="R1754">
        <v>1.1000000000000001</v>
      </c>
      <c r="S1754">
        <v>48</v>
      </c>
      <c r="T1754">
        <f t="shared" si="251"/>
        <v>-1</v>
      </c>
      <c r="U1754" s="1">
        <v>42814</v>
      </c>
      <c r="V1754" s="3">
        <f t="shared" si="245"/>
        <v>42795</v>
      </c>
      <c r="W1754" s="4">
        <f t="shared" si="252"/>
        <v>42814</v>
      </c>
      <c r="X1754" s="1" t="str">
        <f t="shared" si="246"/>
        <v>Monday</v>
      </c>
      <c r="Y1754" s="2">
        <v>0.73527777777777781</v>
      </c>
      <c r="Z1754" s="2">
        <f t="shared" si="247"/>
        <v>0.75</v>
      </c>
      <c r="AA1754">
        <f>1</f>
        <v>1</v>
      </c>
      <c r="AB1754" s="1">
        <v>42814</v>
      </c>
      <c r="AC1754" s="3">
        <f t="shared" si="248"/>
        <v>42795</v>
      </c>
      <c r="AD1754" s="4">
        <f t="shared" si="253"/>
        <v>42814</v>
      </c>
      <c r="AE1754" s="1" t="str">
        <f t="shared" si="249"/>
        <v>Monday</v>
      </c>
      <c r="AF1754" s="2">
        <v>0.74028935185185185</v>
      </c>
      <c r="AG1754" s="2">
        <f t="shared" si="250"/>
        <v>0.75</v>
      </c>
      <c r="AH1754" t="s">
        <v>27</v>
      </c>
    </row>
    <row r="1755" spans="1:34" x14ac:dyDescent="0.25">
      <c r="A1755">
        <v>531225</v>
      </c>
      <c r="B1755" t="s">
        <v>20</v>
      </c>
      <c r="C1755" t="s">
        <v>95</v>
      </c>
      <c r="D1755" t="s">
        <v>22</v>
      </c>
      <c r="E1755">
        <v>53202</v>
      </c>
      <c r="F1755" t="s">
        <v>23</v>
      </c>
      <c r="G1755" t="s">
        <v>24</v>
      </c>
      <c r="H1755">
        <v>11116</v>
      </c>
      <c r="I1755" t="s">
        <v>43</v>
      </c>
      <c r="J1755">
        <f>VLOOKUP(I1755,Key!$A$1:$C$72,2,FALSE)</f>
        <v>43.03886</v>
      </c>
      <c r="K1755">
        <f>VLOOKUP(I1755,Key!$A$1:$C$72,3,FALSE)</f>
        <v>-87.902720000000002</v>
      </c>
      <c r="L1755" t="s">
        <v>36</v>
      </c>
      <c r="M1755">
        <f>VLOOKUP(L1755,Key!$A$1:$C$72,2,FALSE)</f>
        <v>43.038580000000003</v>
      </c>
      <c r="N1755">
        <f>VLOOKUP(L1755,Key!$A$1:$C$72,3,FALSE)</f>
        <v>-87.90934</v>
      </c>
      <c r="O1755">
        <v>4</v>
      </c>
      <c r="P1755">
        <v>0</v>
      </c>
      <c r="Q1755">
        <v>0.6</v>
      </c>
      <c r="R1755">
        <v>0.6</v>
      </c>
      <c r="S1755">
        <v>24</v>
      </c>
      <c r="T1755">
        <f t="shared" si="251"/>
        <v>-1</v>
      </c>
      <c r="U1755" s="1">
        <v>42814</v>
      </c>
      <c r="V1755" s="3">
        <f t="shared" si="245"/>
        <v>42795</v>
      </c>
      <c r="W1755" s="4">
        <f t="shared" si="252"/>
        <v>42814</v>
      </c>
      <c r="X1755" s="1" t="str">
        <f t="shared" si="246"/>
        <v>Monday</v>
      </c>
      <c r="Y1755" s="2">
        <v>0.78549768518518526</v>
      </c>
      <c r="Z1755" s="2">
        <f t="shared" si="247"/>
        <v>0.79166666666666663</v>
      </c>
      <c r="AA1755">
        <f>1</f>
        <v>1</v>
      </c>
      <c r="AB1755" s="1">
        <v>42814</v>
      </c>
      <c r="AC1755" s="3">
        <f t="shared" si="248"/>
        <v>42795</v>
      </c>
      <c r="AD1755" s="4">
        <f t="shared" si="253"/>
        <v>42814</v>
      </c>
      <c r="AE1755" s="1" t="str">
        <f t="shared" si="249"/>
        <v>Monday</v>
      </c>
      <c r="AF1755" s="2">
        <v>0.78868055555555561</v>
      </c>
      <c r="AG1755" s="2">
        <f t="shared" si="250"/>
        <v>0.79166666666666663</v>
      </c>
      <c r="AH1755" t="s">
        <v>27</v>
      </c>
    </row>
    <row r="1756" spans="1:34" x14ac:dyDescent="0.25">
      <c r="A1756">
        <v>1357250</v>
      </c>
      <c r="B1756" t="s">
        <v>20</v>
      </c>
      <c r="C1756" t="s">
        <v>28</v>
      </c>
      <c r="D1756" t="s">
        <v>22</v>
      </c>
      <c r="E1756">
        <v>53202</v>
      </c>
      <c r="F1756" t="s">
        <v>23</v>
      </c>
      <c r="G1756" t="s">
        <v>24</v>
      </c>
      <c r="H1756">
        <v>361</v>
      </c>
      <c r="I1756" t="s">
        <v>43</v>
      </c>
      <c r="J1756">
        <f>VLOOKUP(I1756,Key!$A$1:$C$72,2,FALSE)</f>
        <v>43.03886</v>
      </c>
      <c r="K1756">
        <f>VLOOKUP(I1756,Key!$A$1:$C$72,3,FALSE)</f>
        <v>-87.902720000000002</v>
      </c>
      <c r="L1756" t="s">
        <v>69</v>
      </c>
      <c r="M1756">
        <f>VLOOKUP(L1756,Key!$A$1:$C$72,2,FALSE)</f>
        <v>43.048200000000001</v>
      </c>
      <c r="N1756">
        <f>VLOOKUP(L1756,Key!$A$1:$C$72,3,FALSE)</f>
        <v>-87.900859999999994</v>
      </c>
      <c r="O1756">
        <v>5</v>
      </c>
      <c r="P1756">
        <v>0</v>
      </c>
      <c r="Q1756">
        <v>0.8</v>
      </c>
      <c r="R1756">
        <v>0.7</v>
      </c>
      <c r="S1756">
        <v>30</v>
      </c>
      <c r="T1756">
        <f t="shared" si="251"/>
        <v>-1</v>
      </c>
      <c r="U1756" s="1">
        <v>42814</v>
      </c>
      <c r="V1756" s="3">
        <f t="shared" si="245"/>
        <v>42795</v>
      </c>
      <c r="W1756" s="4">
        <f t="shared" si="252"/>
        <v>42814</v>
      </c>
      <c r="X1756" s="1" t="str">
        <f t="shared" si="246"/>
        <v>Monday</v>
      </c>
      <c r="Y1756" s="2">
        <v>0.86756944444444439</v>
      </c>
      <c r="Z1756" s="2">
        <f t="shared" si="247"/>
        <v>0.875</v>
      </c>
      <c r="AA1756">
        <f>1</f>
        <v>1</v>
      </c>
      <c r="AB1756" s="1">
        <v>42814</v>
      </c>
      <c r="AC1756" s="3">
        <f t="shared" si="248"/>
        <v>42795</v>
      </c>
      <c r="AD1756" s="4">
        <f t="shared" si="253"/>
        <v>42814</v>
      </c>
      <c r="AE1756" s="1" t="str">
        <f t="shared" si="249"/>
        <v>Monday</v>
      </c>
      <c r="AF1756" s="2">
        <v>0.87114583333333329</v>
      </c>
      <c r="AG1756" s="2">
        <f t="shared" si="250"/>
        <v>0.875</v>
      </c>
      <c r="AH1756" t="s">
        <v>27</v>
      </c>
    </row>
    <row r="1757" spans="1:34" x14ac:dyDescent="0.25">
      <c r="A1757">
        <v>1517760</v>
      </c>
      <c r="B1757" t="s">
        <v>20</v>
      </c>
      <c r="C1757" t="s">
        <v>28</v>
      </c>
      <c r="D1757" t="s">
        <v>22</v>
      </c>
      <c r="E1757">
        <v>53212</v>
      </c>
      <c r="F1757" t="s">
        <v>23</v>
      </c>
      <c r="G1757" t="s">
        <v>24</v>
      </c>
      <c r="H1757">
        <v>5463</v>
      </c>
      <c r="I1757" t="s">
        <v>50</v>
      </c>
      <c r="J1757">
        <f>VLOOKUP(I1757,Key!$A$1:$C$72,2,FALSE)</f>
        <v>43.052549999999997</v>
      </c>
      <c r="K1757">
        <f>VLOOKUP(I1757,Key!$A$1:$C$72,3,FALSE)</f>
        <v>-87.909329999999997</v>
      </c>
      <c r="L1757" t="s">
        <v>32</v>
      </c>
      <c r="M1757">
        <f>VLOOKUP(L1757,Key!$A$1:$C$72,2,FALSE)</f>
        <v>43.038719999999998</v>
      </c>
      <c r="N1757">
        <f>VLOOKUP(L1757,Key!$A$1:$C$72,3,FALSE)</f>
        <v>-87.905339999999995</v>
      </c>
      <c r="O1757">
        <v>11</v>
      </c>
      <c r="P1757">
        <v>0</v>
      </c>
      <c r="Q1757">
        <v>1.7</v>
      </c>
      <c r="R1757">
        <v>1.6</v>
      </c>
      <c r="S1757">
        <v>66</v>
      </c>
      <c r="T1757">
        <f t="shared" si="251"/>
        <v>-1</v>
      </c>
      <c r="U1757" s="1">
        <v>42815</v>
      </c>
      <c r="V1757" s="3">
        <f t="shared" si="245"/>
        <v>42795</v>
      </c>
      <c r="W1757" s="4">
        <f t="shared" si="252"/>
        <v>42815</v>
      </c>
      <c r="X1757" s="1" t="str">
        <f t="shared" si="246"/>
        <v>Tuesday</v>
      </c>
      <c r="Y1757" s="2">
        <v>0.30721064814814814</v>
      </c>
      <c r="Z1757" s="2">
        <f t="shared" si="247"/>
        <v>0.29166666666666663</v>
      </c>
      <c r="AA1757">
        <f>1</f>
        <v>1</v>
      </c>
      <c r="AB1757" s="1">
        <v>42815</v>
      </c>
      <c r="AC1757" s="3">
        <f t="shared" si="248"/>
        <v>42795</v>
      </c>
      <c r="AD1757" s="4">
        <f t="shared" si="253"/>
        <v>42815</v>
      </c>
      <c r="AE1757" s="1" t="str">
        <f t="shared" si="249"/>
        <v>Tuesday</v>
      </c>
      <c r="AF1757" s="2">
        <v>0.31462962962962965</v>
      </c>
      <c r="AG1757" s="2">
        <f t="shared" si="250"/>
        <v>0.33333333333333331</v>
      </c>
      <c r="AH1757" t="s">
        <v>27</v>
      </c>
    </row>
    <row r="1758" spans="1:34" x14ac:dyDescent="0.25">
      <c r="A1758">
        <v>1088320</v>
      </c>
      <c r="B1758" t="s">
        <v>20</v>
      </c>
      <c r="C1758" t="s">
        <v>95</v>
      </c>
      <c r="D1758" t="s">
        <v>22</v>
      </c>
      <c r="E1758">
        <v>53202</v>
      </c>
      <c r="F1758" t="s">
        <v>23</v>
      </c>
      <c r="G1758" t="s">
        <v>24</v>
      </c>
      <c r="H1758">
        <v>38</v>
      </c>
      <c r="I1758" t="s">
        <v>69</v>
      </c>
      <c r="J1758">
        <f>VLOOKUP(I1758,Key!$A$1:$C$72,2,FALSE)</f>
        <v>43.048200000000001</v>
      </c>
      <c r="K1758">
        <f>VLOOKUP(I1758,Key!$A$1:$C$72,3,FALSE)</f>
        <v>-87.900859999999994</v>
      </c>
      <c r="L1758" t="s">
        <v>43</v>
      </c>
      <c r="M1758">
        <f>VLOOKUP(L1758,Key!$A$1:$C$72,2,FALSE)</f>
        <v>43.03886</v>
      </c>
      <c r="N1758">
        <f>VLOOKUP(L1758,Key!$A$1:$C$72,3,FALSE)</f>
        <v>-87.902720000000002</v>
      </c>
      <c r="O1758">
        <v>5</v>
      </c>
      <c r="P1758">
        <v>0</v>
      </c>
      <c r="Q1758">
        <v>0.8</v>
      </c>
      <c r="R1758">
        <v>0.7</v>
      </c>
      <c r="S1758">
        <v>30</v>
      </c>
      <c r="T1758">
        <f t="shared" si="251"/>
        <v>-1</v>
      </c>
      <c r="U1758" s="1">
        <v>42815</v>
      </c>
      <c r="V1758" s="3">
        <f t="shared" si="245"/>
        <v>42795</v>
      </c>
      <c r="W1758" s="4">
        <f t="shared" si="252"/>
        <v>42815</v>
      </c>
      <c r="X1758" s="1" t="str">
        <f t="shared" si="246"/>
        <v>Tuesday</v>
      </c>
      <c r="Y1758" s="2">
        <v>0.35724537037037035</v>
      </c>
      <c r="Z1758" s="2">
        <f t="shared" si="247"/>
        <v>0.375</v>
      </c>
      <c r="AA1758">
        <f>1</f>
        <v>1</v>
      </c>
      <c r="AB1758" s="1">
        <v>42815</v>
      </c>
      <c r="AC1758" s="3">
        <f t="shared" si="248"/>
        <v>42795</v>
      </c>
      <c r="AD1758" s="4">
        <f t="shared" si="253"/>
        <v>42815</v>
      </c>
      <c r="AE1758" s="1" t="str">
        <f t="shared" si="249"/>
        <v>Tuesday</v>
      </c>
      <c r="AF1758" s="2">
        <v>0.36107638888888888</v>
      </c>
      <c r="AG1758" s="2">
        <f t="shared" si="250"/>
        <v>0.375</v>
      </c>
      <c r="AH1758" t="s">
        <v>27</v>
      </c>
    </row>
    <row r="1759" spans="1:34" x14ac:dyDescent="0.25">
      <c r="A1759">
        <v>1252865</v>
      </c>
      <c r="B1759" t="s">
        <v>20</v>
      </c>
      <c r="C1759" t="s">
        <v>163</v>
      </c>
      <c r="D1759" t="s">
        <v>22</v>
      </c>
      <c r="E1759">
        <v>54130</v>
      </c>
      <c r="F1759" t="s">
        <v>23</v>
      </c>
      <c r="G1759" t="s">
        <v>96</v>
      </c>
      <c r="H1759">
        <v>5565</v>
      </c>
      <c r="I1759" t="s">
        <v>63</v>
      </c>
      <c r="J1759">
        <f>VLOOKUP(I1759,Key!$A$1:$C$72,2,FALSE)</f>
        <v>43.078530000000001</v>
      </c>
      <c r="K1759">
        <f>VLOOKUP(I1759,Key!$A$1:$C$72,3,FALSE)</f>
        <v>-87.882620000000003</v>
      </c>
      <c r="L1759" t="s">
        <v>63</v>
      </c>
      <c r="M1759">
        <f>VLOOKUP(L1759,Key!$A$1:$C$72,2,FALSE)</f>
        <v>43.078530000000001</v>
      </c>
      <c r="N1759">
        <f>VLOOKUP(L1759,Key!$A$1:$C$72,3,FALSE)</f>
        <v>-87.882620000000003</v>
      </c>
      <c r="O1759">
        <v>31</v>
      </c>
      <c r="P1759">
        <v>0</v>
      </c>
      <c r="Q1759">
        <v>4.7</v>
      </c>
      <c r="R1759">
        <v>4.4000000000000004</v>
      </c>
      <c r="S1759">
        <v>186</v>
      </c>
      <c r="T1759">
        <f t="shared" si="251"/>
        <v>-1</v>
      </c>
      <c r="U1759" s="1">
        <v>42815</v>
      </c>
      <c r="V1759" s="3">
        <f t="shared" si="245"/>
        <v>42795</v>
      </c>
      <c r="W1759" s="4">
        <f t="shared" si="252"/>
        <v>42815</v>
      </c>
      <c r="X1759" s="1" t="str">
        <f t="shared" si="246"/>
        <v>Tuesday</v>
      </c>
      <c r="Y1759" s="2">
        <v>0.5712962962962963</v>
      </c>
      <c r="Z1759" s="2">
        <f t="shared" si="247"/>
        <v>0.58333333333333326</v>
      </c>
      <c r="AA1759">
        <f>1</f>
        <v>1</v>
      </c>
      <c r="AB1759" s="1">
        <v>42815</v>
      </c>
      <c r="AC1759" s="3">
        <f t="shared" si="248"/>
        <v>42795</v>
      </c>
      <c r="AD1759" s="4">
        <f t="shared" si="253"/>
        <v>42815</v>
      </c>
      <c r="AE1759" s="1" t="str">
        <f t="shared" si="249"/>
        <v>Tuesday</v>
      </c>
      <c r="AF1759" s="2">
        <v>0.59243055555555557</v>
      </c>
      <c r="AG1759" s="2">
        <f t="shared" si="250"/>
        <v>0.58333333333333326</v>
      </c>
      <c r="AH1759" t="s">
        <v>35</v>
      </c>
    </row>
    <row r="1760" spans="1:34" x14ac:dyDescent="0.25">
      <c r="A1760">
        <v>563412</v>
      </c>
      <c r="B1760" t="s">
        <v>20</v>
      </c>
      <c r="C1760" t="s">
        <v>45</v>
      </c>
      <c r="D1760" t="s">
        <v>46</v>
      </c>
      <c r="E1760">
        <v>60043</v>
      </c>
      <c r="F1760" t="s">
        <v>23</v>
      </c>
      <c r="G1760" t="s">
        <v>24</v>
      </c>
      <c r="H1760">
        <v>5572</v>
      </c>
      <c r="I1760" t="s">
        <v>47</v>
      </c>
      <c r="J1760">
        <f>VLOOKUP(I1760,Key!$A$1:$C$72,2,FALSE)</f>
        <v>43.049230000000001</v>
      </c>
      <c r="K1760">
        <f>VLOOKUP(I1760,Key!$A$1:$C$72,3,FALSE)</f>
        <v>-87.911940000000001</v>
      </c>
      <c r="L1760" t="s">
        <v>33</v>
      </c>
      <c r="M1760">
        <f>VLOOKUP(L1760,Key!$A$1:$C$72,2,FALSE)</f>
        <v>43.034619999999997</v>
      </c>
      <c r="N1760">
        <f>VLOOKUP(L1760,Key!$A$1:$C$72,3,FALSE)</f>
        <v>-87.917500000000004</v>
      </c>
      <c r="O1760">
        <v>15</v>
      </c>
      <c r="P1760">
        <v>0</v>
      </c>
      <c r="Q1760">
        <v>2.2999999999999998</v>
      </c>
      <c r="R1760">
        <v>2.1</v>
      </c>
      <c r="S1760">
        <v>90</v>
      </c>
      <c r="T1760">
        <f t="shared" si="251"/>
        <v>-1</v>
      </c>
      <c r="U1760" s="1">
        <v>42815</v>
      </c>
      <c r="V1760" s="3">
        <f t="shared" si="245"/>
        <v>42795</v>
      </c>
      <c r="W1760" s="4">
        <f t="shared" si="252"/>
        <v>42815</v>
      </c>
      <c r="X1760" s="1" t="str">
        <f t="shared" si="246"/>
        <v>Tuesday</v>
      </c>
      <c r="Y1760" s="2">
        <v>0.72399305555555549</v>
      </c>
      <c r="Z1760" s="2">
        <f t="shared" si="247"/>
        <v>0.70833333333333326</v>
      </c>
      <c r="AA1760">
        <f>1</f>
        <v>1</v>
      </c>
      <c r="AB1760" s="1">
        <v>42815</v>
      </c>
      <c r="AC1760" s="3">
        <f t="shared" si="248"/>
        <v>42795</v>
      </c>
      <c r="AD1760" s="4">
        <f t="shared" si="253"/>
        <v>42815</v>
      </c>
      <c r="AE1760" s="1" t="str">
        <f t="shared" si="249"/>
        <v>Tuesday</v>
      </c>
      <c r="AF1760" s="2">
        <v>0.73469907407407409</v>
      </c>
      <c r="AG1760" s="2">
        <f t="shared" si="250"/>
        <v>0.75</v>
      </c>
      <c r="AH1760" t="s">
        <v>27</v>
      </c>
    </row>
    <row r="1761" spans="1:34" x14ac:dyDescent="0.25">
      <c r="A1761">
        <v>1408049</v>
      </c>
      <c r="B1761" t="s">
        <v>20</v>
      </c>
      <c r="C1761" t="s">
        <v>28</v>
      </c>
      <c r="D1761" t="s">
        <v>22</v>
      </c>
      <c r="E1761">
        <v>53202</v>
      </c>
      <c r="F1761" t="s">
        <v>23</v>
      </c>
      <c r="G1761" t="s">
        <v>24</v>
      </c>
      <c r="H1761">
        <v>23</v>
      </c>
      <c r="I1761" t="s">
        <v>33</v>
      </c>
      <c r="J1761">
        <f>VLOOKUP(I1761,Key!$A$1:$C$72,2,FALSE)</f>
        <v>43.034619999999997</v>
      </c>
      <c r="K1761">
        <f>VLOOKUP(I1761,Key!$A$1:$C$72,3,FALSE)</f>
        <v>-87.917500000000004</v>
      </c>
      <c r="L1761" t="s">
        <v>40</v>
      </c>
      <c r="M1761">
        <f>VLOOKUP(L1761,Key!$A$1:$C$72,2,FALSE)</f>
        <v>43.031480000000002</v>
      </c>
      <c r="N1761">
        <f>VLOOKUP(L1761,Key!$A$1:$C$72,3,FALSE)</f>
        <v>-87.908169999999998</v>
      </c>
      <c r="O1761">
        <v>9</v>
      </c>
      <c r="P1761">
        <v>0</v>
      </c>
      <c r="Q1761">
        <v>1.4</v>
      </c>
      <c r="R1761">
        <v>1.3</v>
      </c>
      <c r="S1761">
        <v>54</v>
      </c>
      <c r="T1761">
        <f t="shared" si="251"/>
        <v>-1</v>
      </c>
      <c r="U1761" s="1">
        <v>42815</v>
      </c>
      <c r="V1761" s="3">
        <f t="shared" si="245"/>
        <v>42795</v>
      </c>
      <c r="W1761" s="4">
        <f t="shared" si="252"/>
        <v>42815</v>
      </c>
      <c r="X1761" s="1" t="str">
        <f t="shared" si="246"/>
        <v>Tuesday</v>
      </c>
      <c r="Y1761" s="2">
        <v>0.86104166666666659</v>
      </c>
      <c r="Z1761" s="2">
        <f t="shared" si="247"/>
        <v>0.875</v>
      </c>
      <c r="AA1761">
        <f>1</f>
        <v>1</v>
      </c>
      <c r="AB1761" s="1">
        <v>42815</v>
      </c>
      <c r="AC1761" s="3">
        <f t="shared" si="248"/>
        <v>42795</v>
      </c>
      <c r="AD1761" s="4">
        <f t="shared" si="253"/>
        <v>42815</v>
      </c>
      <c r="AE1761" s="1" t="str">
        <f t="shared" si="249"/>
        <v>Tuesday</v>
      </c>
      <c r="AF1761" s="2">
        <v>0.86729166666666668</v>
      </c>
      <c r="AG1761" s="2">
        <f t="shared" si="250"/>
        <v>0.875</v>
      </c>
      <c r="AH1761" t="s">
        <v>27</v>
      </c>
    </row>
    <row r="1762" spans="1:34" x14ac:dyDescent="0.25">
      <c r="A1762">
        <v>1357250</v>
      </c>
      <c r="B1762" t="s">
        <v>20</v>
      </c>
      <c r="C1762" t="s">
        <v>28</v>
      </c>
      <c r="D1762" t="s">
        <v>22</v>
      </c>
      <c r="E1762">
        <v>53202</v>
      </c>
      <c r="F1762" t="s">
        <v>23</v>
      </c>
      <c r="G1762" t="s">
        <v>24</v>
      </c>
      <c r="H1762">
        <v>361</v>
      </c>
      <c r="I1762" t="s">
        <v>69</v>
      </c>
      <c r="J1762">
        <f>VLOOKUP(I1762,Key!$A$1:$C$72,2,FALSE)</f>
        <v>43.048200000000001</v>
      </c>
      <c r="K1762">
        <f>VLOOKUP(I1762,Key!$A$1:$C$72,3,FALSE)</f>
        <v>-87.900859999999994</v>
      </c>
      <c r="L1762" t="s">
        <v>43</v>
      </c>
      <c r="M1762">
        <f>VLOOKUP(L1762,Key!$A$1:$C$72,2,FALSE)</f>
        <v>43.03886</v>
      </c>
      <c r="N1762">
        <f>VLOOKUP(L1762,Key!$A$1:$C$72,3,FALSE)</f>
        <v>-87.902720000000002</v>
      </c>
      <c r="O1762">
        <v>5</v>
      </c>
      <c r="P1762">
        <v>0</v>
      </c>
      <c r="Q1762">
        <v>0.8</v>
      </c>
      <c r="R1762">
        <v>0.7</v>
      </c>
      <c r="S1762">
        <v>30</v>
      </c>
      <c r="T1762">
        <f t="shared" si="251"/>
        <v>-1</v>
      </c>
      <c r="U1762" s="1">
        <v>42816</v>
      </c>
      <c r="V1762" s="3">
        <f t="shared" si="245"/>
        <v>42795</v>
      </c>
      <c r="W1762" s="4">
        <f t="shared" si="252"/>
        <v>42816</v>
      </c>
      <c r="X1762" s="1" t="str">
        <f t="shared" si="246"/>
        <v>Wednesday</v>
      </c>
      <c r="Y1762" s="2">
        <v>0.34922453703703704</v>
      </c>
      <c r="Z1762" s="2">
        <f t="shared" si="247"/>
        <v>0.33333333333333331</v>
      </c>
      <c r="AA1762">
        <f>1</f>
        <v>1</v>
      </c>
      <c r="AB1762" s="1">
        <v>42816</v>
      </c>
      <c r="AC1762" s="3">
        <f t="shared" si="248"/>
        <v>42795</v>
      </c>
      <c r="AD1762" s="4">
        <f t="shared" si="253"/>
        <v>42816</v>
      </c>
      <c r="AE1762" s="1" t="str">
        <f t="shared" si="249"/>
        <v>Wednesday</v>
      </c>
      <c r="AF1762" s="2">
        <v>0.3526157407407407</v>
      </c>
      <c r="AG1762" s="2">
        <f t="shared" si="250"/>
        <v>0.33333333333333331</v>
      </c>
      <c r="AH1762" t="s">
        <v>27</v>
      </c>
    </row>
    <row r="1763" spans="1:34" x14ac:dyDescent="0.25">
      <c r="A1763">
        <v>1468078</v>
      </c>
      <c r="B1763" t="s">
        <v>20</v>
      </c>
      <c r="C1763" t="s">
        <v>99</v>
      </c>
      <c r="D1763" t="s">
        <v>22</v>
      </c>
      <c r="E1763">
        <v>53209</v>
      </c>
      <c r="F1763" t="s">
        <v>23</v>
      </c>
      <c r="G1763" t="s">
        <v>24</v>
      </c>
      <c r="H1763">
        <v>11135</v>
      </c>
      <c r="I1763" t="s">
        <v>61</v>
      </c>
      <c r="J1763">
        <f>VLOOKUP(I1763,Key!$A$1:$C$72,2,FALSE)</f>
        <v>43.058619999999998</v>
      </c>
      <c r="K1763">
        <f>VLOOKUP(I1763,Key!$A$1:$C$72,3,FALSE)</f>
        <v>-87.885319999999993</v>
      </c>
      <c r="L1763" t="s">
        <v>54</v>
      </c>
      <c r="M1763">
        <f>VLOOKUP(L1763,Key!$A$1:$C$72,2,FALSE)</f>
        <v>43.046570000000003</v>
      </c>
      <c r="N1763">
        <f>VLOOKUP(L1763,Key!$A$1:$C$72,3,FALSE)</f>
        <v>-87.908720000000002</v>
      </c>
      <c r="O1763">
        <v>15</v>
      </c>
      <c r="P1763">
        <v>0</v>
      </c>
      <c r="Q1763">
        <v>2.2999999999999998</v>
      </c>
      <c r="R1763">
        <v>2.1</v>
      </c>
      <c r="S1763">
        <v>90</v>
      </c>
      <c r="T1763">
        <f t="shared" si="251"/>
        <v>-1</v>
      </c>
      <c r="U1763" s="1">
        <v>42816</v>
      </c>
      <c r="V1763" s="3">
        <f t="shared" si="245"/>
        <v>42795</v>
      </c>
      <c r="W1763" s="4">
        <f t="shared" si="252"/>
        <v>42816</v>
      </c>
      <c r="X1763" s="1" t="str">
        <f t="shared" si="246"/>
        <v>Wednesday</v>
      </c>
      <c r="Y1763" s="2">
        <v>0.36396990740740742</v>
      </c>
      <c r="Z1763" s="2">
        <f t="shared" si="247"/>
        <v>0.375</v>
      </c>
      <c r="AA1763">
        <f>1</f>
        <v>1</v>
      </c>
      <c r="AB1763" s="1">
        <v>42816</v>
      </c>
      <c r="AC1763" s="3">
        <f t="shared" si="248"/>
        <v>42795</v>
      </c>
      <c r="AD1763" s="4">
        <f t="shared" si="253"/>
        <v>42816</v>
      </c>
      <c r="AE1763" s="1" t="str">
        <f t="shared" si="249"/>
        <v>Wednesday</v>
      </c>
      <c r="AF1763" s="2">
        <v>0.37443287037037037</v>
      </c>
      <c r="AG1763" s="2">
        <f t="shared" si="250"/>
        <v>0.375</v>
      </c>
      <c r="AH1763" t="s">
        <v>27</v>
      </c>
    </row>
    <row r="1764" spans="1:34" x14ac:dyDescent="0.25">
      <c r="A1764">
        <v>1321282</v>
      </c>
      <c r="B1764" t="s">
        <v>20</v>
      </c>
      <c r="C1764" t="s">
        <v>28</v>
      </c>
      <c r="D1764" t="s">
        <v>22</v>
      </c>
      <c r="E1764">
        <v>53202</v>
      </c>
      <c r="F1764" t="s">
        <v>23</v>
      </c>
      <c r="G1764" t="s">
        <v>24</v>
      </c>
      <c r="H1764">
        <v>11114</v>
      </c>
      <c r="I1764" t="s">
        <v>39</v>
      </c>
      <c r="J1764">
        <f>VLOOKUP(I1764,Key!$A$1:$C$72,2,FALSE)</f>
        <v>43.03913</v>
      </c>
      <c r="K1764">
        <f>VLOOKUP(I1764,Key!$A$1:$C$72,3,FALSE)</f>
        <v>-87.916150000000002</v>
      </c>
      <c r="L1764" t="s">
        <v>41</v>
      </c>
      <c r="M1764">
        <f>VLOOKUP(L1764,Key!$A$1:$C$72,2,FALSE)</f>
        <v>43.04824</v>
      </c>
      <c r="N1764">
        <f>VLOOKUP(L1764,Key!$A$1:$C$72,3,FALSE)</f>
        <v>-87.904970000000006</v>
      </c>
      <c r="O1764">
        <v>10</v>
      </c>
      <c r="P1764">
        <v>0</v>
      </c>
      <c r="Q1764">
        <v>1.5</v>
      </c>
      <c r="R1764">
        <v>1.4</v>
      </c>
      <c r="S1764">
        <v>60</v>
      </c>
      <c r="T1764">
        <f t="shared" si="251"/>
        <v>-1</v>
      </c>
      <c r="U1764" s="1">
        <v>42816</v>
      </c>
      <c r="V1764" s="3">
        <f t="shared" si="245"/>
        <v>42795</v>
      </c>
      <c r="W1764" s="4">
        <f t="shared" si="252"/>
        <v>42816</v>
      </c>
      <c r="X1764" s="1" t="str">
        <f t="shared" si="246"/>
        <v>Wednesday</v>
      </c>
      <c r="Y1764" s="2">
        <v>0.72325231481481478</v>
      </c>
      <c r="Z1764" s="2">
        <f t="shared" si="247"/>
        <v>0.70833333333333326</v>
      </c>
      <c r="AA1764">
        <f>1</f>
        <v>1</v>
      </c>
      <c r="AB1764" s="1">
        <v>42816</v>
      </c>
      <c r="AC1764" s="3">
        <f t="shared" si="248"/>
        <v>42795</v>
      </c>
      <c r="AD1764" s="4">
        <f t="shared" si="253"/>
        <v>42816</v>
      </c>
      <c r="AE1764" s="1" t="str">
        <f t="shared" si="249"/>
        <v>Wednesday</v>
      </c>
      <c r="AF1764" s="2">
        <v>0.72995370370370372</v>
      </c>
      <c r="AG1764" s="2">
        <f t="shared" si="250"/>
        <v>0.75</v>
      </c>
      <c r="AH1764" t="s">
        <v>27</v>
      </c>
    </row>
    <row r="1765" spans="1:34" x14ac:dyDescent="0.25">
      <c r="A1765">
        <v>563412</v>
      </c>
      <c r="B1765" t="s">
        <v>20</v>
      </c>
      <c r="C1765" t="s">
        <v>45</v>
      </c>
      <c r="D1765" t="s">
        <v>46</v>
      </c>
      <c r="E1765">
        <v>60043</v>
      </c>
      <c r="F1765" t="s">
        <v>23</v>
      </c>
      <c r="G1765" t="s">
        <v>24</v>
      </c>
      <c r="H1765">
        <v>5531</v>
      </c>
      <c r="I1765" t="s">
        <v>47</v>
      </c>
      <c r="J1765">
        <f>VLOOKUP(I1765,Key!$A$1:$C$72,2,FALSE)</f>
        <v>43.049230000000001</v>
      </c>
      <c r="K1765">
        <f>VLOOKUP(I1765,Key!$A$1:$C$72,3,FALSE)</f>
        <v>-87.911940000000001</v>
      </c>
      <c r="L1765" t="s">
        <v>33</v>
      </c>
      <c r="M1765">
        <f>VLOOKUP(L1765,Key!$A$1:$C$72,2,FALSE)</f>
        <v>43.034619999999997</v>
      </c>
      <c r="N1765">
        <f>VLOOKUP(L1765,Key!$A$1:$C$72,3,FALSE)</f>
        <v>-87.917500000000004</v>
      </c>
      <c r="O1765">
        <v>15</v>
      </c>
      <c r="P1765">
        <v>0</v>
      </c>
      <c r="Q1765">
        <v>2.2999999999999998</v>
      </c>
      <c r="R1765">
        <v>2.1</v>
      </c>
      <c r="S1765">
        <v>90</v>
      </c>
      <c r="T1765">
        <f t="shared" si="251"/>
        <v>-1</v>
      </c>
      <c r="U1765" s="1">
        <v>42816</v>
      </c>
      <c r="V1765" s="3">
        <f t="shared" si="245"/>
        <v>42795</v>
      </c>
      <c r="W1765" s="4">
        <f t="shared" si="252"/>
        <v>42816</v>
      </c>
      <c r="X1765" s="1" t="str">
        <f t="shared" si="246"/>
        <v>Wednesday</v>
      </c>
      <c r="Y1765" s="2">
        <v>0.72403935185185186</v>
      </c>
      <c r="Z1765" s="2">
        <f t="shared" si="247"/>
        <v>0.70833333333333326</v>
      </c>
      <c r="AA1765">
        <f>1</f>
        <v>1</v>
      </c>
      <c r="AB1765" s="1">
        <v>42816</v>
      </c>
      <c r="AC1765" s="3">
        <f t="shared" si="248"/>
        <v>42795</v>
      </c>
      <c r="AD1765" s="4">
        <f t="shared" si="253"/>
        <v>42816</v>
      </c>
      <c r="AE1765" s="1" t="str">
        <f t="shared" si="249"/>
        <v>Wednesday</v>
      </c>
      <c r="AF1765" s="2">
        <v>0.73453703703703699</v>
      </c>
      <c r="AG1765" s="2">
        <f t="shared" si="250"/>
        <v>0.75</v>
      </c>
      <c r="AH1765" t="s">
        <v>27</v>
      </c>
    </row>
    <row r="1766" spans="1:34" x14ac:dyDescent="0.25">
      <c r="A1766">
        <v>1276651</v>
      </c>
      <c r="B1766" t="s">
        <v>20</v>
      </c>
      <c r="C1766" t="s">
        <v>28</v>
      </c>
      <c r="D1766" t="s">
        <v>22</v>
      </c>
      <c r="E1766">
        <v>53211</v>
      </c>
      <c r="F1766" t="s">
        <v>23</v>
      </c>
      <c r="G1766" t="s">
        <v>24</v>
      </c>
      <c r="H1766">
        <v>976</v>
      </c>
      <c r="I1766" t="s">
        <v>50</v>
      </c>
      <c r="J1766">
        <f>VLOOKUP(I1766,Key!$A$1:$C$72,2,FALSE)</f>
        <v>43.052549999999997</v>
      </c>
      <c r="K1766">
        <f>VLOOKUP(I1766,Key!$A$1:$C$72,3,FALSE)</f>
        <v>-87.909329999999997</v>
      </c>
      <c r="L1766" t="s">
        <v>87</v>
      </c>
      <c r="M1766">
        <f>VLOOKUP(L1766,Key!$A$1:$C$72,2,FALSE)</f>
        <v>43.077359999999999</v>
      </c>
      <c r="N1766">
        <f>VLOOKUP(L1766,Key!$A$1:$C$72,3,FALSE)</f>
        <v>-87.880769999999998</v>
      </c>
      <c r="O1766">
        <v>24</v>
      </c>
      <c r="P1766">
        <v>0</v>
      </c>
      <c r="Q1766">
        <v>3.6</v>
      </c>
      <c r="R1766">
        <v>3.4</v>
      </c>
      <c r="S1766">
        <v>144</v>
      </c>
      <c r="T1766">
        <f t="shared" si="251"/>
        <v>-1</v>
      </c>
      <c r="U1766" s="1">
        <v>42816</v>
      </c>
      <c r="V1766" s="3">
        <f t="shared" si="245"/>
        <v>42795</v>
      </c>
      <c r="W1766" s="4">
        <f t="shared" si="252"/>
        <v>42816</v>
      </c>
      <c r="X1766" s="1" t="str">
        <f t="shared" si="246"/>
        <v>Wednesday</v>
      </c>
      <c r="Y1766" s="2">
        <v>0.7715277777777777</v>
      </c>
      <c r="Z1766" s="2">
        <f t="shared" si="247"/>
        <v>0.79166666666666663</v>
      </c>
      <c r="AA1766">
        <f>1</f>
        <v>1</v>
      </c>
      <c r="AB1766" s="1">
        <v>42816</v>
      </c>
      <c r="AC1766" s="3">
        <f t="shared" si="248"/>
        <v>42795</v>
      </c>
      <c r="AD1766" s="4">
        <f t="shared" si="253"/>
        <v>42816</v>
      </c>
      <c r="AE1766" s="1" t="str">
        <f t="shared" si="249"/>
        <v>Wednesday</v>
      </c>
      <c r="AF1766" s="2">
        <v>0.7885416666666667</v>
      </c>
      <c r="AG1766" s="2">
        <f t="shared" si="250"/>
        <v>0.79166666666666663</v>
      </c>
      <c r="AH1766" t="s">
        <v>27</v>
      </c>
    </row>
    <row r="1767" spans="1:34" x14ac:dyDescent="0.25">
      <c r="A1767">
        <v>1088320</v>
      </c>
      <c r="B1767" t="s">
        <v>20</v>
      </c>
      <c r="C1767" t="s">
        <v>95</v>
      </c>
      <c r="D1767" t="s">
        <v>22</v>
      </c>
      <c r="E1767">
        <v>53202</v>
      </c>
      <c r="F1767" t="s">
        <v>23</v>
      </c>
      <c r="G1767" t="s">
        <v>24</v>
      </c>
      <c r="H1767">
        <v>38</v>
      </c>
      <c r="I1767" t="s">
        <v>68</v>
      </c>
      <c r="J1767">
        <f>VLOOKUP(I1767,Key!$A$1:$C$72,2,FALSE)</f>
        <v>43.04804</v>
      </c>
      <c r="K1767">
        <f>VLOOKUP(I1767,Key!$A$1:$C$72,3,FALSE)</f>
        <v>-87.896720000000002</v>
      </c>
      <c r="L1767" t="s">
        <v>43</v>
      </c>
      <c r="M1767">
        <f>VLOOKUP(L1767,Key!$A$1:$C$72,2,FALSE)</f>
        <v>43.03886</v>
      </c>
      <c r="N1767">
        <f>VLOOKUP(L1767,Key!$A$1:$C$72,3,FALSE)</f>
        <v>-87.902720000000002</v>
      </c>
      <c r="O1767">
        <v>11</v>
      </c>
      <c r="P1767">
        <v>0</v>
      </c>
      <c r="Q1767">
        <v>1.7</v>
      </c>
      <c r="R1767">
        <v>1.6</v>
      </c>
      <c r="S1767">
        <v>66</v>
      </c>
      <c r="T1767">
        <f t="shared" si="251"/>
        <v>-1</v>
      </c>
      <c r="U1767" s="1">
        <v>42817</v>
      </c>
      <c r="V1767" s="3">
        <f t="shared" si="245"/>
        <v>42795</v>
      </c>
      <c r="W1767" s="4">
        <f t="shared" si="252"/>
        <v>42817</v>
      </c>
      <c r="X1767" s="1" t="str">
        <f t="shared" si="246"/>
        <v>Thursday</v>
      </c>
      <c r="Y1767" s="2">
        <v>0.34366898148148151</v>
      </c>
      <c r="Z1767" s="2">
        <f t="shared" si="247"/>
        <v>0.33333333333333331</v>
      </c>
      <c r="AA1767">
        <f>1</f>
        <v>1</v>
      </c>
      <c r="AB1767" s="1">
        <v>42817</v>
      </c>
      <c r="AC1767" s="3">
        <f t="shared" si="248"/>
        <v>42795</v>
      </c>
      <c r="AD1767" s="4">
        <f t="shared" si="253"/>
        <v>42817</v>
      </c>
      <c r="AE1767" s="1" t="str">
        <f t="shared" si="249"/>
        <v>Thursday</v>
      </c>
      <c r="AF1767" s="2">
        <v>0.35079861111111116</v>
      </c>
      <c r="AG1767" s="2">
        <f t="shared" si="250"/>
        <v>0.33333333333333331</v>
      </c>
      <c r="AH1767" t="s">
        <v>27</v>
      </c>
    </row>
    <row r="1768" spans="1:34" x14ac:dyDescent="0.25">
      <c r="A1768">
        <v>1260485</v>
      </c>
      <c r="B1768" t="s">
        <v>20</v>
      </c>
      <c r="C1768" t="s">
        <v>101</v>
      </c>
      <c r="D1768" t="s">
        <v>22</v>
      </c>
      <c r="E1768">
        <v>53211</v>
      </c>
      <c r="F1768" t="s">
        <v>23</v>
      </c>
      <c r="G1768" t="s">
        <v>24</v>
      </c>
      <c r="H1768">
        <v>5558</v>
      </c>
      <c r="I1768" t="s">
        <v>32</v>
      </c>
      <c r="J1768">
        <f>VLOOKUP(I1768,Key!$A$1:$C$72,2,FALSE)</f>
        <v>43.038719999999998</v>
      </c>
      <c r="K1768">
        <f>VLOOKUP(I1768,Key!$A$1:$C$72,3,FALSE)</f>
        <v>-87.905339999999995</v>
      </c>
      <c r="L1768" t="s">
        <v>43</v>
      </c>
      <c r="M1768">
        <f>VLOOKUP(L1768,Key!$A$1:$C$72,2,FALSE)</f>
        <v>43.03886</v>
      </c>
      <c r="N1768">
        <f>VLOOKUP(L1768,Key!$A$1:$C$72,3,FALSE)</f>
        <v>-87.902720000000002</v>
      </c>
      <c r="O1768">
        <v>3</v>
      </c>
      <c r="P1768">
        <v>0</v>
      </c>
      <c r="Q1768">
        <v>0.5</v>
      </c>
      <c r="R1768">
        <v>0.4</v>
      </c>
      <c r="S1768">
        <v>18</v>
      </c>
      <c r="T1768">
        <f t="shared" si="251"/>
        <v>-1</v>
      </c>
      <c r="U1768" s="1">
        <v>42817</v>
      </c>
      <c r="V1768" s="3">
        <f t="shared" si="245"/>
        <v>42795</v>
      </c>
      <c r="W1768" s="4">
        <f t="shared" si="252"/>
        <v>42817</v>
      </c>
      <c r="X1768" s="1" t="str">
        <f t="shared" si="246"/>
        <v>Thursday</v>
      </c>
      <c r="Y1768" s="2">
        <v>0.36519675925925926</v>
      </c>
      <c r="Z1768" s="2">
        <f t="shared" si="247"/>
        <v>0.375</v>
      </c>
      <c r="AA1768">
        <f>1</f>
        <v>1</v>
      </c>
      <c r="AB1768" s="1">
        <v>42817</v>
      </c>
      <c r="AC1768" s="3">
        <f t="shared" si="248"/>
        <v>42795</v>
      </c>
      <c r="AD1768" s="4">
        <f t="shared" si="253"/>
        <v>42817</v>
      </c>
      <c r="AE1768" s="1" t="str">
        <f t="shared" si="249"/>
        <v>Thursday</v>
      </c>
      <c r="AF1768" s="2">
        <v>0.36670138888888887</v>
      </c>
      <c r="AG1768" s="2">
        <f t="shared" si="250"/>
        <v>0.375</v>
      </c>
      <c r="AH1768" t="s">
        <v>27</v>
      </c>
    </row>
    <row r="1769" spans="1:34" x14ac:dyDescent="0.25">
      <c r="A1769">
        <v>1391757</v>
      </c>
      <c r="B1769" t="s">
        <v>20</v>
      </c>
      <c r="C1769" t="s">
        <v>28</v>
      </c>
      <c r="D1769" t="s">
        <v>22</v>
      </c>
      <c r="E1769">
        <v>53211</v>
      </c>
      <c r="F1769" t="s">
        <v>23</v>
      </c>
      <c r="G1769" t="s">
        <v>24</v>
      </c>
      <c r="H1769">
        <v>5550</v>
      </c>
      <c r="I1769" t="s">
        <v>69</v>
      </c>
      <c r="J1769">
        <f>VLOOKUP(I1769,Key!$A$1:$C$72,2,FALSE)</f>
        <v>43.048200000000001</v>
      </c>
      <c r="K1769">
        <f>VLOOKUP(I1769,Key!$A$1:$C$72,3,FALSE)</f>
        <v>-87.900859999999994</v>
      </c>
      <c r="L1769" t="s">
        <v>43</v>
      </c>
      <c r="M1769">
        <f>VLOOKUP(L1769,Key!$A$1:$C$72,2,FALSE)</f>
        <v>43.03886</v>
      </c>
      <c r="N1769">
        <f>VLOOKUP(L1769,Key!$A$1:$C$72,3,FALSE)</f>
        <v>-87.902720000000002</v>
      </c>
      <c r="O1769">
        <v>6</v>
      </c>
      <c r="P1769">
        <v>0</v>
      </c>
      <c r="Q1769">
        <v>0.9</v>
      </c>
      <c r="R1769">
        <v>0.9</v>
      </c>
      <c r="S1769">
        <v>36</v>
      </c>
      <c r="T1769">
        <f t="shared" si="251"/>
        <v>-1</v>
      </c>
      <c r="U1769" s="1">
        <v>42817</v>
      </c>
      <c r="V1769" s="3">
        <f t="shared" si="245"/>
        <v>42795</v>
      </c>
      <c r="W1769" s="4">
        <f t="shared" si="252"/>
        <v>42817</v>
      </c>
      <c r="X1769" s="1" t="str">
        <f t="shared" si="246"/>
        <v>Thursday</v>
      </c>
      <c r="Y1769" s="2">
        <v>0.39850694444444446</v>
      </c>
      <c r="Z1769" s="2">
        <f t="shared" si="247"/>
        <v>0.41666666666666663</v>
      </c>
      <c r="AA1769">
        <f>1</f>
        <v>1</v>
      </c>
      <c r="AB1769" s="1">
        <v>42817</v>
      </c>
      <c r="AC1769" s="3">
        <f t="shared" si="248"/>
        <v>42795</v>
      </c>
      <c r="AD1769" s="4">
        <f t="shared" si="253"/>
        <v>42817</v>
      </c>
      <c r="AE1769" s="1" t="str">
        <f t="shared" si="249"/>
        <v>Thursday</v>
      </c>
      <c r="AF1769" s="2">
        <v>0.40236111111111111</v>
      </c>
      <c r="AG1769" s="2">
        <f t="shared" si="250"/>
        <v>0.41666666666666663</v>
      </c>
      <c r="AH1769" t="s">
        <v>27</v>
      </c>
    </row>
    <row r="1770" spans="1:34" x14ac:dyDescent="0.25">
      <c r="A1770">
        <v>1466945</v>
      </c>
      <c r="B1770" t="s">
        <v>20</v>
      </c>
      <c r="C1770" t="s">
        <v>28</v>
      </c>
      <c r="D1770" t="s">
        <v>22</v>
      </c>
      <c r="E1770">
        <v>53211</v>
      </c>
      <c r="F1770" t="s">
        <v>23</v>
      </c>
      <c r="G1770" t="s">
        <v>24</v>
      </c>
      <c r="H1770">
        <v>33</v>
      </c>
      <c r="I1770" t="s">
        <v>92</v>
      </c>
      <c r="J1770">
        <f>VLOOKUP(I1770,Key!$A$1:$C$72,2,FALSE)</f>
        <v>43.069021999999997</v>
      </c>
      <c r="K1770">
        <f>VLOOKUP(I1770,Key!$A$1:$C$72,3,FALSE)</f>
        <v>-87.887940999999998</v>
      </c>
      <c r="L1770" t="s">
        <v>67</v>
      </c>
      <c r="M1770">
        <f>VLOOKUP(L1770,Key!$A$1:$C$72,2,FALSE)</f>
        <v>43.074890000000003</v>
      </c>
      <c r="N1770">
        <f>VLOOKUP(L1770,Key!$A$1:$C$72,3,FALSE)</f>
        <v>-87.882810000000006</v>
      </c>
      <c r="O1770">
        <v>7</v>
      </c>
      <c r="P1770">
        <v>0</v>
      </c>
      <c r="Q1770">
        <v>1.1000000000000001</v>
      </c>
      <c r="R1770">
        <v>1</v>
      </c>
      <c r="S1770">
        <v>42</v>
      </c>
      <c r="T1770">
        <f t="shared" si="251"/>
        <v>-1</v>
      </c>
      <c r="U1770" s="1">
        <v>42817</v>
      </c>
      <c r="V1770" s="3">
        <f t="shared" si="245"/>
        <v>42795</v>
      </c>
      <c r="W1770" s="4">
        <f t="shared" si="252"/>
        <v>42817</v>
      </c>
      <c r="X1770" s="1" t="str">
        <f t="shared" si="246"/>
        <v>Thursday</v>
      </c>
      <c r="Y1770" s="2">
        <v>0.42473379629629626</v>
      </c>
      <c r="Z1770" s="2">
        <f t="shared" si="247"/>
        <v>0.41666666666666663</v>
      </c>
      <c r="AA1770">
        <f>1</f>
        <v>1</v>
      </c>
      <c r="AB1770" s="1">
        <v>42817</v>
      </c>
      <c r="AC1770" s="3">
        <f t="shared" si="248"/>
        <v>42795</v>
      </c>
      <c r="AD1770" s="4">
        <f t="shared" si="253"/>
        <v>42817</v>
      </c>
      <c r="AE1770" s="1" t="str">
        <f t="shared" si="249"/>
        <v>Thursday</v>
      </c>
      <c r="AF1770" s="2">
        <v>0.42961805555555554</v>
      </c>
      <c r="AG1770" s="2">
        <f t="shared" si="250"/>
        <v>0.41666666666666663</v>
      </c>
      <c r="AH1770" t="s">
        <v>27</v>
      </c>
    </row>
    <row r="1771" spans="1:34" x14ac:dyDescent="0.25">
      <c r="A1771">
        <v>1437870</v>
      </c>
      <c r="B1771" t="s">
        <v>20</v>
      </c>
      <c r="C1771" t="s">
        <v>28</v>
      </c>
      <c r="D1771" t="s">
        <v>22</v>
      </c>
      <c r="E1771">
        <v>53223</v>
      </c>
      <c r="F1771" t="s">
        <v>23</v>
      </c>
      <c r="G1771" t="s">
        <v>24</v>
      </c>
      <c r="H1771">
        <v>11138</v>
      </c>
      <c r="I1771" t="s">
        <v>76</v>
      </c>
      <c r="J1771">
        <f>VLOOKUP(I1771,Key!$A$1:$C$72,2,FALSE)</f>
        <v>43.063749000000001</v>
      </c>
      <c r="K1771">
        <f>VLOOKUP(I1771,Key!$A$1:$C$72,3,FALSE)</f>
        <v>-87.887962999999999</v>
      </c>
      <c r="L1771" t="s">
        <v>92</v>
      </c>
      <c r="M1771">
        <f>VLOOKUP(L1771,Key!$A$1:$C$72,2,FALSE)</f>
        <v>43.069021999999997</v>
      </c>
      <c r="N1771">
        <f>VLOOKUP(L1771,Key!$A$1:$C$72,3,FALSE)</f>
        <v>-87.887940999999998</v>
      </c>
      <c r="O1771">
        <v>4</v>
      </c>
      <c r="P1771">
        <v>0</v>
      </c>
      <c r="Q1771">
        <v>0.6</v>
      </c>
      <c r="R1771">
        <v>0.6</v>
      </c>
      <c r="S1771">
        <v>24</v>
      </c>
      <c r="T1771">
        <f t="shared" si="251"/>
        <v>-1</v>
      </c>
      <c r="U1771" s="1">
        <v>42817</v>
      </c>
      <c r="V1771" s="3">
        <f t="shared" si="245"/>
        <v>42795</v>
      </c>
      <c r="W1771" s="4">
        <f t="shared" si="252"/>
        <v>42817</v>
      </c>
      <c r="X1771" s="1" t="str">
        <f t="shared" si="246"/>
        <v>Thursday</v>
      </c>
      <c r="Y1771" s="2">
        <v>0.45790509259259254</v>
      </c>
      <c r="Z1771" s="2">
        <f t="shared" si="247"/>
        <v>0.45833333333333331</v>
      </c>
      <c r="AA1771">
        <f>1</f>
        <v>1</v>
      </c>
      <c r="AB1771" s="1">
        <v>42817</v>
      </c>
      <c r="AC1771" s="3">
        <f t="shared" si="248"/>
        <v>42795</v>
      </c>
      <c r="AD1771" s="4">
        <f t="shared" si="253"/>
        <v>42817</v>
      </c>
      <c r="AE1771" s="1" t="str">
        <f t="shared" si="249"/>
        <v>Thursday</v>
      </c>
      <c r="AF1771" s="2">
        <v>0.46042824074074074</v>
      </c>
      <c r="AG1771" s="2">
        <f t="shared" si="250"/>
        <v>0.45833333333333331</v>
      </c>
      <c r="AH1771" t="s">
        <v>27</v>
      </c>
    </row>
    <row r="1772" spans="1:34" x14ac:dyDescent="0.25">
      <c r="A1772">
        <v>545427</v>
      </c>
      <c r="B1772" t="s">
        <v>20</v>
      </c>
      <c r="C1772" t="s">
        <v>28</v>
      </c>
      <c r="D1772" t="s">
        <v>22</v>
      </c>
      <c r="E1772">
        <v>53211</v>
      </c>
      <c r="F1772" t="s">
        <v>23</v>
      </c>
      <c r="G1772" t="s">
        <v>24</v>
      </c>
      <c r="H1772">
        <v>5513</v>
      </c>
      <c r="I1772" t="s">
        <v>31</v>
      </c>
      <c r="J1772">
        <f>VLOOKUP(I1772,Key!$A$1:$C$72,2,FALSE)</f>
        <v>43.03519</v>
      </c>
      <c r="K1772">
        <f>VLOOKUP(I1772,Key!$A$1:$C$72,3,FALSE)</f>
        <v>-87.907390000000007</v>
      </c>
      <c r="L1772" t="s">
        <v>32</v>
      </c>
      <c r="M1772">
        <f>VLOOKUP(L1772,Key!$A$1:$C$72,2,FALSE)</f>
        <v>43.038719999999998</v>
      </c>
      <c r="N1772">
        <f>VLOOKUP(L1772,Key!$A$1:$C$72,3,FALSE)</f>
        <v>-87.905339999999995</v>
      </c>
      <c r="O1772">
        <v>5</v>
      </c>
      <c r="P1772">
        <v>0</v>
      </c>
      <c r="Q1772">
        <v>0.8</v>
      </c>
      <c r="R1772">
        <v>0.7</v>
      </c>
      <c r="S1772">
        <v>30</v>
      </c>
      <c r="T1772">
        <f t="shared" si="251"/>
        <v>-1</v>
      </c>
      <c r="U1772" s="1">
        <v>42817</v>
      </c>
      <c r="V1772" s="3">
        <f t="shared" si="245"/>
        <v>42795</v>
      </c>
      <c r="W1772" s="4">
        <f t="shared" si="252"/>
        <v>42817</v>
      </c>
      <c r="X1772" s="1" t="str">
        <f t="shared" si="246"/>
        <v>Thursday</v>
      </c>
      <c r="Y1772" s="2">
        <v>0.55762731481481487</v>
      </c>
      <c r="Z1772" s="2">
        <f t="shared" si="247"/>
        <v>0.54166666666666663</v>
      </c>
      <c r="AA1772">
        <f>1</f>
        <v>1</v>
      </c>
      <c r="AB1772" s="1">
        <v>42817</v>
      </c>
      <c r="AC1772" s="3">
        <f t="shared" si="248"/>
        <v>42795</v>
      </c>
      <c r="AD1772" s="4">
        <f t="shared" si="253"/>
        <v>42817</v>
      </c>
      <c r="AE1772" s="1" t="str">
        <f t="shared" si="249"/>
        <v>Thursday</v>
      </c>
      <c r="AF1772" s="2">
        <v>0.56074074074074076</v>
      </c>
      <c r="AG1772" s="2">
        <f t="shared" si="250"/>
        <v>0.54166666666666663</v>
      </c>
      <c r="AH1772" t="s">
        <v>27</v>
      </c>
    </row>
    <row r="1773" spans="1:34" x14ac:dyDescent="0.25">
      <c r="A1773">
        <v>1425087</v>
      </c>
      <c r="B1773" t="s">
        <v>20</v>
      </c>
      <c r="C1773" t="s">
        <v>95</v>
      </c>
      <c r="D1773" t="s">
        <v>22</v>
      </c>
      <c r="E1773">
        <v>53212</v>
      </c>
      <c r="F1773" t="s">
        <v>23</v>
      </c>
      <c r="G1773" t="s">
        <v>24</v>
      </c>
      <c r="H1773">
        <v>5555</v>
      </c>
      <c r="I1773" t="s">
        <v>39</v>
      </c>
      <c r="J1773">
        <f>VLOOKUP(I1773,Key!$A$1:$C$72,2,FALSE)</f>
        <v>43.03913</v>
      </c>
      <c r="K1773">
        <f>VLOOKUP(I1773,Key!$A$1:$C$72,3,FALSE)</f>
        <v>-87.916150000000002</v>
      </c>
      <c r="L1773" t="s">
        <v>81</v>
      </c>
      <c r="M1773">
        <f>VLOOKUP(L1773,Key!$A$1:$C$72,2,FALSE)</f>
        <v>43.06033</v>
      </c>
      <c r="N1773">
        <f>VLOOKUP(L1773,Key!$A$1:$C$72,3,FALSE)</f>
        <v>-87.89546</v>
      </c>
      <c r="O1773">
        <v>12</v>
      </c>
      <c r="P1773">
        <v>0</v>
      </c>
      <c r="Q1773">
        <v>1.8</v>
      </c>
      <c r="R1773">
        <v>1.7</v>
      </c>
      <c r="S1773">
        <v>72</v>
      </c>
      <c r="T1773">
        <f t="shared" si="251"/>
        <v>-1</v>
      </c>
      <c r="U1773" s="1">
        <v>42818</v>
      </c>
      <c r="V1773" s="3">
        <f t="shared" si="245"/>
        <v>42795</v>
      </c>
      <c r="W1773" s="4">
        <f t="shared" si="252"/>
        <v>42818</v>
      </c>
      <c r="X1773" s="1" t="str">
        <f t="shared" si="246"/>
        <v>Friday</v>
      </c>
      <c r="Y1773" s="2">
        <v>0.32855324074074072</v>
      </c>
      <c r="Z1773" s="2">
        <f t="shared" si="247"/>
        <v>0.33333333333333331</v>
      </c>
      <c r="AA1773">
        <f>1</f>
        <v>1</v>
      </c>
      <c r="AB1773" s="1">
        <v>42818</v>
      </c>
      <c r="AC1773" s="3">
        <f t="shared" si="248"/>
        <v>42795</v>
      </c>
      <c r="AD1773" s="4">
        <f t="shared" si="253"/>
        <v>42818</v>
      </c>
      <c r="AE1773" s="1" t="str">
        <f t="shared" si="249"/>
        <v>Friday</v>
      </c>
      <c r="AF1773" s="2">
        <v>0.33680555555555558</v>
      </c>
      <c r="AG1773" s="2">
        <f t="shared" si="250"/>
        <v>0.33333333333333331</v>
      </c>
      <c r="AH1773" t="s">
        <v>27</v>
      </c>
    </row>
    <row r="1774" spans="1:34" x14ac:dyDescent="0.25">
      <c r="A1774">
        <v>1135547</v>
      </c>
      <c r="B1774" t="s">
        <v>20</v>
      </c>
      <c r="C1774" t="s">
        <v>28</v>
      </c>
      <c r="D1774" t="s">
        <v>22</v>
      </c>
      <c r="E1774">
        <v>53202</v>
      </c>
      <c r="F1774" t="s">
        <v>23</v>
      </c>
      <c r="G1774" t="s">
        <v>24</v>
      </c>
      <c r="H1774">
        <v>13</v>
      </c>
      <c r="I1774" t="s">
        <v>41</v>
      </c>
      <c r="J1774">
        <f>VLOOKUP(I1774,Key!$A$1:$C$72,2,FALSE)</f>
        <v>43.04824</v>
      </c>
      <c r="K1774">
        <f>VLOOKUP(I1774,Key!$A$1:$C$72,3,FALSE)</f>
        <v>-87.904970000000006</v>
      </c>
      <c r="L1774" t="s">
        <v>39</v>
      </c>
      <c r="M1774">
        <f>VLOOKUP(L1774,Key!$A$1:$C$72,2,FALSE)</f>
        <v>43.03913</v>
      </c>
      <c r="N1774">
        <f>VLOOKUP(L1774,Key!$A$1:$C$72,3,FALSE)</f>
        <v>-87.916150000000002</v>
      </c>
      <c r="O1774">
        <v>53</v>
      </c>
      <c r="P1774">
        <v>0</v>
      </c>
      <c r="Q1774">
        <v>8</v>
      </c>
      <c r="R1774">
        <v>7.6</v>
      </c>
      <c r="S1774">
        <v>318</v>
      </c>
      <c r="T1774">
        <f t="shared" si="251"/>
        <v>-1</v>
      </c>
      <c r="U1774" s="1">
        <v>42818</v>
      </c>
      <c r="V1774" s="3">
        <f t="shared" si="245"/>
        <v>42795</v>
      </c>
      <c r="W1774" s="4">
        <f t="shared" si="252"/>
        <v>42818</v>
      </c>
      <c r="X1774" s="1" t="str">
        <f t="shared" si="246"/>
        <v>Friday</v>
      </c>
      <c r="Y1774" s="2">
        <v>0.47347222222222224</v>
      </c>
      <c r="Z1774" s="2">
        <f t="shared" si="247"/>
        <v>0.45833333333333331</v>
      </c>
      <c r="AA1774">
        <f>1</f>
        <v>1</v>
      </c>
      <c r="AB1774" s="1">
        <v>42818</v>
      </c>
      <c r="AC1774" s="3">
        <f t="shared" si="248"/>
        <v>42795</v>
      </c>
      <c r="AD1774" s="4">
        <f t="shared" si="253"/>
        <v>42818</v>
      </c>
      <c r="AE1774" s="1" t="str">
        <f t="shared" si="249"/>
        <v>Friday</v>
      </c>
      <c r="AF1774" s="2">
        <v>0.51033564814814814</v>
      </c>
      <c r="AG1774" s="2">
        <f t="shared" si="250"/>
        <v>0.5</v>
      </c>
      <c r="AH1774" t="s">
        <v>27</v>
      </c>
    </row>
    <row r="1775" spans="1:34" x14ac:dyDescent="0.25">
      <c r="A1775">
        <v>1260485</v>
      </c>
      <c r="B1775" t="s">
        <v>20</v>
      </c>
      <c r="C1775" t="s">
        <v>101</v>
      </c>
      <c r="D1775" t="s">
        <v>22</v>
      </c>
      <c r="E1775">
        <v>53211</v>
      </c>
      <c r="F1775" t="s">
        <v>23</v>
      </c>
      <c r="G1775" t="s">
        <v>24</v>
      </c>
      <c r="H1775">
        <v>11000</v>
      </c>
      <c r="I1775" t="s">
        <v>32</v>
      </c>
      <c r="J1775">
        <f>VLOOKUP(I1775,Key!$A$1:$C$72,2,FALSE)</f>
        <v>43.038719999999998</v>
      </c>
      <c r="K1775">
        <f>VLOOKUP(I1775,Key!$A$1:$C$72,3,FALSE)</f>
        <v>-87.905339999999995</v>
      </c>
      <c r="L1775" t="s">
        <v>43</v>
      </c>
      <c r="M1775">
        <f>VLOOKUP(L1775,Key!$A$1:$C$72,2,FALSE)</f>
        <v>43.03886</v>
      </c>
      <c r="N1775">
        <f>VLOOKUP(L1775,Key!$A$1:$C$72,3,FALSE)</f>
        <v>-87.902720000000002</v>
      </c>
      <c r="O1775">
        <v>2</v>
      </c>
      <c r="P1775">
        <v>0</v>
      </c>
      <c r="Q1775">
        <v>0.3</v>
      </c>
      <c r="R1775">
        <v>0.3</v>
      </c>
      <c r="S1775">
        <v>12</v>
      </c>
      <c r="T1775">
        <f t="shared" si="251"/>
        <v>-1</v>
      </c>
      <c r="U1775" s="1">
        <v>42818</v>
      </c>
      <c r="V1775" s="3">
        <f t="shared" si="245"/>
        <v>42795</v>
      </c>
      <c r="W1775" s="4">
        <f t="shared" si="252"/>
        <v>42818</v>
      </c>
      <c r="X1775" s="1" t="str">
        <f t="shared" si="246"/>
        <v>Friday</v>
      </c>
      <c r="Y1775" s="2">
        <v>0.57075231481481481</v>
      </c>
      <c r="Z1775" s="2">
        <f t="shared" si="247"/>
        <v>0.58333333333333326</v>
      </c>
      <c r="AA1775">
        <f>1</f>
        <v>1</v>
      </c>
      <c r="AB1775" s="1">
        <v>42818</v>
      </c>
      <c r="AC1775" s="3">
        <f t="shared" si="248"/>
        <v>42795</v>
      </c>
      <c r="AD1775" s="4">
        <f t="shared" si="253"/>
        <v>42818</v>
      </c>
      <c r="AE1775" s="1" t="str">
        <f t="shared" si="249"/>
        <v>Friday</v>
      </c>
      <c r="AF1775" s="2">
        <v>0.57208333333333339</v>
      </c>
      <c r="AG1775" s="2">
        <f t="shared" si="250"/>
        <v>0.58333333333333326</v>
      </c>
      <c r="AH1775" t="s">
        <v>27</v>
      </c>
    </row>
    <row r="1776" spans="1:34" x14ac:dyDescent="0.25">
      <c r="A1776">
        <v>1378271</v>
      </c>
      <c r="B1776" t="s">
        <v>20</v>
      </c>
      <c r="C1776" t="s">
        <v>28</v>
      </c>
      <c r="D1776" t="s">
        <v>22</v>
      </c>
      <c r="E1776">
        <v>53202</v>
      </c>
      <c r="F1776" t="s">
        <v>23</v>
      </c>
      <c r="G1776" t="s">
        <v>24</v>
      </c>
      <c r="H1776">
        <v>5527</v>
      </c>
      <c r="I1776" t="s">
        <v>77</v>
      </c>
      <c r="J1776">
        <f>VLOOKUP(I1776,Key!$A$1:$C$72,2,FALSE)</f>
        <v>43.074655999999997</v>
      </c>
      <c r="K1776">
        <f>VLOOKUP(I1776,Key!$A$1:$C$72,3,FALSE)</f>
        <v>-87.889011999999994</v>
      </c>
      <c r="L1776" t="s">
        <v>77</v>
      </c>
      <c r="M1776">
        <f>VLOOKUP(L1776,Key!$A$1:$C$72,2,FALSE)</f>
        <v>43.074655999999997</v>
      </c>
      <c r="N1776">
        <f>VLOOKUP(L1776,Key!$A$1:$C$72,3,FALSE)</f>
        <v>-87.889011999999994</v>
      </c>
      <c r="O1776">
        <v>2</v>
      </c>
      <c r="P1776">
        <v>0</v>
      </c>
      <c r="Q1776">
        <v>0.3</v>
      </c>
      <c r="R1776">
        <v>0.3</v>
      </c>
      <c r="S1776">
        <v>12</v>
      </c>
      <c r="T1776">
        <f t="shared" si="251"/>
        <v>-1</v>
      </c>
      <c r="U1776" s="1">
        <v>42818</v>
      </c>
      <c r="V1776" s="3">
        <f t="shared" si="245"/>
        <v>42795</v>
      </c>
      <c r="W1776" s="4">
        <f t="shared" si="252"/>
        <v>42818</v>
      </c>
      <c r="X1776" s="1" t="str">
        <f t="shared" si="246"/>
        <v>Friday</v>
      </c>
      <c r="Y1776" s="2">
        <v>0.78093749999999995</v>
      </c>
      <c r="Z1776" s="2">
        <f t="shared" si="247"/>
        <v>0.79166666666666663</v>
      </c>
      <c r="AA1776">
        <f>1</f>
        <v>1</v>
      </c>
      <c r="AB1776" s="1">
        <v>42818</v>
      </c>
      <c r="AC1776" s="3">
        <f t="shared" si="248"/>
        <v>42795</v>
      </c>
      <c r="AD1776" s="4">
        <f t="shared" si="253"/>
        <v>42818</v>
      </c>
      <c r="AE1776" s="1" t="str">
        <f t="shared" si="249"/>
        <v>Friday</v>
      </c>
      <c r="AF1776" s="2">
        <v>0.78218750000000004</v>
      </c>
      <c r="AG1776" s="2">
        <f t="shared" si="250"/>
        <v>0.79166666666666663</v>
      </c>
      <c r="AH1776" t="s">
        <v>35</v>
      </c>
    </row>
    <row r="1777" spans="1:34" x14ac:dyDescent="0.25">
      <c r="A1777">
        <v>1425087</v>
      </c>
      <c r="B1777" t="s">
        <v>20</v>
      </c>
      <c r="C1777" t="s">
        <v>95</v>
      </c>
      <c r="D1777" t="s">
        <v>22</v>
      </c>
      <c r="E1777">
        <v>53212</v>
      </c>
      <c r="F1777" t="s">
        <v>23</v>
      </c>
      <c r="G1777" t="s">
        <v>24</v>
      </c>
      <c r="H1777">
        <v>5555</v>
      </c>
      <c r="I1777" t="s">
        <v>39</v>
      </c>
      <c r="J1777">
        <f>VLOOKUP(I1777,Key!$A$1:$C$72,2,FALSE)</f>
        <v>43.03913</v>
      </c>
      <c r="K1777">
        <f>VLOOKUP(I1777,Key!$A$1:$C$72,3,FALSE)</f>
        <v>-87.916150000000002</v>
      </c>
      <c r="L1777" t="s">
        <v>30</v>
      </c>
      <c r="M1777">
        <f>VLOOKUP(L1777,Key!$A$1:$C$72,2,FALSE)</f>
        <v>43.05847</v>
      </c>
      <c r="N1777">
        <f>VLOOKUP(L1777,Key!$A$1:$C$72,3,FALSE)</f>
        <v>-87.898079999999993</v>
      </c>
      <c r="O1777">
        <v>12</v>
      </c>
      <c r="P1777">
        <v>0</v>
      </c>
      <c r="Q1777">
        <v>1.8</v>
      </c>
      <c r="R1777">
        <v>1.7</v>
      </c>
      <c r="S1777">
        <v>72</v>
      </c>
      <c r="T1777">
        <f t="shared" si="251"/>
        <v>-1</v>
      </c>
      <c r="U1777" s="1">
        <v>42818</v>
      </c>
      <c r="V1777" s="3">
        <f t="shared" si="245"/>
        <v>42795</v>
      </c>
      <c r="W1777" s="4">
        <f t="shared" si="252"/>
        <v>42818</v>
      </c>
      <c r="X1777" s="1" t="str">
        <f t="shared" si="246"/>
        <v>Friday</v>
      </c>
      <c r="Y1777" s="2">
        <v>0.83381944444444445</v>
      </c>
      <c r="Z1777" s="2">
        <f t="shared" si="247"/>
        <v>0.83333333333333326</v>
      </c>
      <c r="AA1777">
        <f>1</f>
        <v>1</v>
      </c>
      <c r="AB1777" s="1">
        <v>42818</v>
      </c>
      <c r="AC1777" s="3">
        <f t="shared" si="248"/>
        <v>42795</v>
      </c>
      <c r="AD1777" s="4">
        <f t="shared" si="253"/>
        <v>42818</v>
      </c>
      <c r="AE1777" s="1" t="str">
        <f t="shared" si="249"/>
        <v>Friday</v>
      </c>
      <c r="AF1777" s="2">
        <v>0.84218749999999998</v>
      </c>
      <c r="AG1777" s="2">
        <f t="shared" si="250"/>
        <v>0.83333333333333326</v>
      </c>
      <c r="AH1777" t="s">
        <v>27</v>
      </c>
    </row>
    <row r="1778" spans="1:34" x14ac:dyDescent="0.25">
      <c r="A1778">
        <v>1425087</v>
      </c>
      <c r="B1778" t="s">
        <v>20</v>
      </c>
      <c r="C1778" t="s">
        <v>95</v>
      </c>
      <c r="D1778" t="s">
        <v>22</v>
      </c>
      <c r="E1778">
        <v>53212</v>
      </c>
      <c r="F1778" t="s">
        <v>23</v>
      </c>
      <c r="G1778" t="s">
        <v>24</v>
      </c>
      <c r="H1778">
        <v>11157</v>
      </c>
      <c r="I1778" t="s">
        <v>81</v>
      </c>
      <c r="J1778">
        <f>VLOOKUP(I1778,Key!$A$1:$C$72,2,FALSE)</f>
        <v>43.06033</v>
      </c>
      <c r="K1778">
        <f>VLOOKUP(I1778,Key!$A$1:$C$72,3,FALSE)</f>
        <v>-87.89546</v>
      </c>
      <c r="L1778" t="s">
        <v>39</v>
      </c>
      <c r="M1778">
        <f>VLOOKUP(L1778,Key!$A$1:$C$72,2,FALSE)</f>
        <v>43.03913</v>
      </c>
      <c r="N1778">
        <f>VLOOKUP(L1778,Key!$A$1:$C$72,3,FALSE)</f>
        <v>-87.916150000000002</v>
      </c>
      <c r="O1778">
        <v>14</v>
      </c>
      <c r="P1778">
        <v>0</v>
      </c>
      <c r="Q1778">
        <v>2.1</v>
      </c>
      <c r="R1778">
        <v>2</v>
      </c>
      <c r="S1778">
        <v>84</v>
      </c>
      <c r="T1778">
        <f t="shared" si="251"/>
        <v>-1</v>
      </c>
      <c r="U1778" s="1">
        <v>42819</v>
      </c>
      <c r="V1778" s="3">
        <f t="shared" si="245"/>
        <v>42795</v>
      </c>
      <c r="W1778" s="4">
        <f t="shared" si="252"/>
        <v>42819</v>
      </c>
      <c r="X1778" s="1" t="str">
        <f t="shared" si="246"/>
        <v>Saturday</v>
      </c>
      <c r="Y1778" s="2">
        <v>0.2323726851851852</v>
      </c>
      <c r="Z1778" s="2">
        <f t="shared" si="247"/>
        <v>0.25</v>
      </c>
      <c r="AA1778">
        <f>1</f>
        <v>1</v>
      </c>
      <c r="AB1778" s="1">
        <v>42819</v>
      </c>
      <c r="AC1778" s="3">
        <f t="shared" si="248"/>
        <v>42795</v>
      </c>
      <c r="AD1778" s="4">
        <f t="shared" si="253"/>
        <v>42819</v>
      </c>
      <c r="AE1778" s="1" t="str">
        <f t="shared" si="249"/>
        <v>Saturday</v>
      </c>
      <c r="AF1778" s="2">
        <v>0.24173611111111112</v>
      </c>
      <c r="AG1778" s="2">
        <f t="shared" si="250"/>
        <v>0.25</v>
      </c>
      <c r="AH1778" t="s">
        <v>27</v>
      </c>
    </row>
    <row r="1779" spans="1:34" x14ac:dyDescent="0.25">
      <c r="A1779">
        <v>1357250</v>
      </c>
      <c r="B1779" t="s">
        <v>20</v>
      </c>
      <c r="C1779" t="s">
        <v>28</v>
      </c>
      <c r="D1779" t="s">
        <v>22</v>
      </c>
      <c r="E1779">
        <v>53202</v>
      </c>
      <c r="F1779" t="s">
        <v>23</v>
      </c>
      <c r="G1779" t="s">
        <v>24</v>
      </c>
      <c r="H1779">
        <v>114</v>
      </c>
      <c r="I1779" t="s">
        <v>44</v>
      </c>
      <c r="J1779">
        <f>VLOOKUP(I1779,Key!$A$1:$C$72,2,FALSE)</f>
        <v>43.045712999999999</v>
      </c>
      <c r="K1779">
        <f>VLOOKUP(I1779,Key!$A$1:$C$72,3,FALSE)</f>
        <v>-87.899756999999994</v>
      </c>
      <c r="L1779" t="s">
        <v>43</v>
      </c>
      <c r="M1779">
        <f>VLOOKUP(L1779,Key!$A$1:$C$72,2,FALSE)</f>
        <v>43.03886</v>
      </c>
      <c r="N1779">
        <f>VLOOKUP(L1779,Key!$A$1:$C$72,3,FALSE)</f>
        <v>-87.902720000000002</v>
      </c>
      <c r="O1779">
        <v>4</v>
      </c>
      <c r="P1779">
        <v>0</v>
      </c>
      <c r="Q1779">
        <v>0.6</v>
      </c>
      <c r="R1779">
        <v>0.6</v>
      </c>
      <c r="S1779">
        <v>24</v>
      </c>
      <c r="T1779">
        <f t="shared" si="251"/>
        <v>-1</v>
      </c>
      <c r="U1779" s="1">
        <v>42819</v>
      </c>
      <c r="V1779" s="3">
        <f t="shared" si="245"/>
        <v>42795</v>
      </c>
      <c r="W1779" s="4">
        <f t="shared" si="252"/>
        <v>42819</v>
      </c>
      <c r="X1779" s="1" t="str">
        <f t="shared" si="246"/>
        <v>Saturday</v>
      </c>
      <c r="Y1779" s="2">
        <v>0.55478009259259264</v>
      </c>
      <c r="Z1779" s="2">
        <f t="shared" si="247"/>
        <v>0.54166666666666663</v>
      </c>
      <c r="AA1779">
        <f>1</f>
        <v>1</v>
      </c>
      <c r="AB1779" s="1">
        <v>42819</v>
      </c>
      <c r="AC1779" s="3">
        <f t="shared" si="248"/>
        <v>42795</v>
      </c>
      <c r="AD1779" s="4">
        <f t="shared" si="253"/>
        <v>42819</v>
      </c>
      <c r="AE1779" s="1" t="str">
        <f t="shared" si="249"/>
        <v>Saturday</v>
      </c>
      <c r="AF1779" s="2">
        <v>0.55708333333333326</v>
      </c>
      <c r="AG1779" s="2">
        <f t="shared" si="250"/>
        <v>0.54166666666666663</v>
      </c>
      <c r="AH1779" t="s">
        <v>27</v>
      </c>
    </row>
    <row r="1780" spans="1:34" x14ac:dyDescent="0.25">
      <c r="A1780">
        <v>1224715</v>
      </c>
      <c r="B1780" t="s">
        <v>20</v>
      </c>
      <c r="C1780" t="s">
        <v>28</v>
      </c>
      <c r="D1780" t="s">
        <v>22</v>
      </c>
      <c r="E1780">
        <v>53212</v>
      </c>
      <c r="F1780" t="s">
        <v>23</v>
      </c>
      <c r="G1780" t="s">
        <v>24</v>
      </c>
      <c r="H1780">
        <v>11085</v>
      </c>
      <c r="I1780" t="s">
        <v>30</v>
      </c>
      <c r="J1780">
        <f>VLOOKUP(I1780,Key!$A$1:$C$72,2,FALSE)</f>
        <v>43.05847</v>
      </c>
      <c r="K1780">
        <f>VLOOKUP(I1780,Key!$A$1:$C$72,3,FALSE)</f>
        <v>-87.898079999999993</v>
      </c>
      <c r="L1780" t="s">
        <v>32</v>
      </c>
      <c r="M1780">
        <f>VLOOKUP(L1780,Key!$A$1:$C$72,2,FALSE)</f>
        <v>43.038719999999998</v>
      </c>
      <c r="N1780">
        <f>VLOOKUP(L1780,Key!$A$1:$C$72,3,FALSE)</f>
        <v>-87.905339999999995</v>
      </c>
      <c r="O1780">
        <v>10</v>
      </c>
      <c r="P1780">
        <v>0</v>
      </c>
      <c r="Q1780">
        <v>1.5</v>
      </c>
      <c r="R1780">
        <v>1.4</v>
      </c>
      <c r="S1780">
        <v>60</v>
      </c>
      <c r="T1780">
        <f t="shared" si="251"/>
        <v>-1</v>
      </c>
      <c r="U1780" s="1">
        <v>42820</v>
      </c>
      <c r="V1780" s="3">
        <f t="shared" si="245"/>
        <v>42795</v>
      </c>
      <c r="W1780" s="4">
        <f t="shared" si="252"/>
        <v>42820</v>
      </c>
      <c r="X1780" s="1" t="str">
        <f t="shared" si="246"/>
        <v>Sunday</v>
      </c>
      <c r="Y1780" s="2">
        <v>0.71707175925925926</v>
      </c>
      <c r="Z1780" s="2">
        <f t="shared" si="247"/>
        <v>0.70833333333333326</v>
      </c>
      <c r="AA1780">
        <f>1</f>
        <v>1</v>
      </c>
      <c r="AB1780" s="1">
        <v>42820</v>
      </c>
      <c r="AC1780" s="3">
        <f t="shared" si="248"/>
        <v>42795</v>
      </c>
      <c r="AD1780" s="4">
        <f t="shared" si="253"/>
        <v>42820</v>
      </c>
      <c r="AE1780" s="1" t="str">
        <f t="shared" si="249"/>
        <v>Sunday</v>
      </c>
      <c r="AF1780" s="2">
        <v>0.72373842592592597</v>
      </c>
      <c r="AG1780" s="2">
        <f t="shared" si="250"/>
        <v>0.70833333333333326</v>
      </c>
      <c r="AH1780" t="s">
        <v>27</v>
      </c>
    </row>
    <row r="1781" spans="1:34" x14ac:dyDescent="0.25">
      <c r="A1781">
        <v>1358589</v>
      </c>
      <c r="B1781" t="s">
        <v>20</v>
      </c>
      <c r="C1781" t="s">
        <v>28</v>
      </c>
      <c r="D1781" t="s">
        <v>22</v>
      </c>
      <c r="E1781">
        <v>53211</v>
      </c>
      <c r="F1781" t="s">
        <v>23</v>
      </c>
      <c r="G1781" t="s">
        <v>24</v>
      </c>
      <c r="H1781">
        <v>5435</v>
      </c>
      <c r="I1781" t="s">
        <v>44</v>
      </c>
      <c r="J1781">
        <f>VLOOKUP(I1781,Key!$A$1:$C$72,2,FALSE)</f>
        <v>43.045712999999999</v>
      </c>
      <c r="K1781">
        <f>VLOOKUP(I1781,Key!$A$1:$C$72,3,FALSE)</f>
        <v>-87.899756999999994</v>
      </c>
      <c r="L1781" t="s">
        <v>41</v>
      </c>
      <c r="M1781">
        <f>VLOOKUP(L1781,Key!$A$1:$C$72,2,FALSE)</f>
        <v>43.04824</v>
      </c>
      <c r="N1781">
        <f>VLOOKUP(L1781,Key!$A$1:$C$72,3,FALSE)</f>
        <v>-87.904970000000006</v>
      </c>
      <c r="O1781">
        <v>5</v>
      </c>
      <c r="P1781">
        <v>0</v>
      </c>
      <c r="Q1781">
        <v>0.8</v>
      </c>
      <c r="R1781">
        <v>0.7</v>
      </c>
      <c r="S1781">
        <v>30</v>
      </c>
      <c r="T1781">
        <f t="shared" si="251"/>
        <v>-1</v>
      </c>
      <c r="U1781" s="1">
        <v>42820</v>
      </c>
      <c r="V1781" s="3">
        <f t="shared" si="245"/>
        <v>42795</v>
      </c>
      <c r="W1781" s="4">
        <f t="shared" si="252"/>
        <v>42820</v>
      </c>
      <c r="X1781" s="1" t="str">
        <f t="shared" si="246"/>
        <v>Sunday</v>
      </c>
      <c r="Y1781" s="2">
        <v>0.86917824074074079</v>
      </c>
      <c r="Z1781" s="2">
        <f t="shared" si="247"/>
        <v>0.875</v>
      </c>
      <c r="AA1781">
        <f>1</f>
        <v>1</v>
      </c>
      <c r="AB1781" s="1">
        <v>42820</v>
      </c>
      <c r="AC1781" s="3">
        <f t="shared" si="248"/>
        <v>42795</v>
      </c>
      <c r="AD1781" s="4">
        <f t="shared" si="253"/>
        <v>42820</v>
      </c>
      <c r="AE1781" s="1" t="str">
        <f t="shared" si="249"/>
        <v>Sunday</v>
      </c>
      <c r="AF1781" s="2">
        <v>0.87237268518518529</v>
      </c>
      <c r="AG1781" s="2">
        <f t="shared" si="250"/>
        <v>0.875</v>
      </c>
      <c r="AH1781" t="s">
        <v>27</v>
      </c>
    </row>
    <row r="1782" spans="1:34" x14ac:dyDescent="0.25">
      <c r="A1782">
        <v>1408049</v>
      </c>
      <c r="B1782" t="s">
        <v>20</v>
      </c>
      <c r="C1782" t="s">
        <v>28</v>
      </c>
      <c r="D1782" t="s">
        <v>22</v>
      </c>
      <c r="E1782">
        <v>53202</v>
      </c>
      <c r="F1782" t="s">
        <v>23</v>
      </c>
      <c r="G1782" t="s">
        <v>24</v>
      </c>
      <c r="H1782">
        <v>128</v>
      </c>
      <c r="I1782" t="s">
        <v>31</v>
      </c>
      <c r="J1782">
        <f>VLOOKUP(I1782,Key!$A$1:$C$72,2,FALSE)</f>
        <v>43.03519</v>
      </c>
      <c r="K1782">
        <f>VLOOKUP(I1782,Key!$A$1:$C$72,3,FALSE)</f>
        <v>-87.907390000000007</v>
      </c>
      <c r="L1782" t="s">
        <v>33</v>
      </c>
      <c r="M1782">
        <f>VLOOKUP(L1782,Key!$A$1:$C$72,2,FALSE)</f>
        <v>43.034619999999997</v>
      </c>
      <c r="N1782">
        <f>VLOOKUP(L1782,Key!$A$1:$C$72,3,FALSE)</f>
        <v>-87.917500000000004</v>
      </c>
      <c r="O1782">
        <v>11</v>
      </c>
      <c r="P1782">
        <v>0</v>
      </c>
      <c r="Q1782">
        <v>1.7</v>
      </c>
      <c r="R1782">
        <v>1.6</v>
      </c>
      <c r="S1782">
        <v>66</v>
      </c>
      <c r="T1782">
        <f t="shared" si="251"/>
        <v>-1</v>
      </c>
      <c r="U1782" s="1">
        <v>42821</v>
      </c>
      <c r="V1782" s="3">
        <f t="shared" si="245"/>
        <v>42795</v>
      </c>
      <c r="W1782" s="4">
        <f t="shared" si="252"/>
        <v>42821</v>
      </c>
      <c r="X1782" s="1" t="str">
        <f t="shared" si="246"/>
        <v>Monday</v>
      </c>
      <c r="Y1782" s="2">
        <v>0.26769675925925923</v>
      </c>
      <c r="Z1782" s="2">
        <f t="shared" si="247"/>
        <v>0.25</v>
      </c>
      <c r="AA1782">
        <f>1</f>
        <v>1</v>
      </c>
      <c r="AB1782" s="1">
        <v>42821</v>
      </c>
      <c r="AC1782" s="3">
        <f t="shared" si="248"/>
        <v>42795</v>
      </c>
      <c r="AD1782" s="4">
        <f t="shared" si="253"/>
        <v>42821</v>
      </c>
      <c r="AE1782" s="1" t="str">
        <f t="shared" si="249"/>
        <v>Monday</v>
      </c>
      <c r="AF1782" s="2">
        <v>0.2751736111111111</v>
      </c>
      <c r="AG1782" s="2">
        <f t="shared" si="250"/>
        <v>0.29166666666666663</v>
      </c>
      <c r="AH1782" t="s">
        <v>27</v>
      </c>
    </row>
    <row r="1783" spans="1:34" x14ac:dyDescent="0.25">
      <c r="A1783">
        <v>1478009</v>
      </c>
      <c r="B1783" t="s">
        <v>20</v>
      </c>
      <c r="C1783" t="s">
        <v>28</v>
      </c>
      <c r="D1783" t="s">
        <v>22</v>
      </c>
      <c r="E1783">
        <v>53211</v>
      </c>
      <c r="F1783" t="s">
        <v>23</v>
      </c>
      <c r="G1783" t="s">
        <v>24</v>
      </c>
      <c r="H1783">
        <v>5508</v>
      </c>
      <c r="I1783" t="s">
        <v>77</v>
      </c>
      <c r="J1783">
        <f>VLOOKUP(I1783,Key!$A$1:$C$72,2,FALSE)</f>
        <v>43.074655999999997</v>
      </c>
      <c r="K1783">
        <f>VLOOKUP(I1783,Key!$A$1:$C$72,3,FALSE)</f>
        <v>-87.889011999999994</v>
      </c>
      <c r="L1783" t="s">
        <v>77</v>
      </c>
      <c r="M1783">
        <f>VLOOKUP(L1783,Key!$A$1:$C$72,2,FALSE)</f>
        <v>43.074655999999997</v>
      </c>
      <c r="N1783">
        <f>VLOOKUP(L1783,Key!$A$1:$C$72,3,FALSE)</f>
        <v>-87.889011999999994</v>
      </c>
      <c r="O1783">
        <v>2</v>
      </c>
      <c r="P1783">
        <v>0</v>
      </c>
      <c r="Q1783">
        <v>0.3</v>
      </c>
      <c r="R1783">
        <v>0.3</v>
      </c>
      <c r="S1783">
        <v>12</v>
      </c>
      <c r="T1783">
        <f t="shared" si="251"/>
        <v>-1</v>
      </c>
      <c r="U1783" s="1">
        <v>42821</v>
      </c>
      <c r="V1783" s="3">
        <f t="shared" si="245"/>
        <v>42795</v>
      </c>
      <c r="W1783" s="4">
        <f t="shared" si="252"/>
        <v>42821</v>
      </c>
      <c r="X1783" s="1" t="str">
        <f t="shared" si="246"/>
        <v>Monday</v>
      </c>
      <c r="Y1783" s="2">
        <v>0.3180439814814815</v>
      </c>
      <c r="Z1783" s="2">
        <f t="shared" si="247"/>
        <v>0.33333333333333331</v>
      </c>
      <c r="AA1783">
        <f>1</f>
        <v>1</v>
      </c>
      <c r="AB1783" s="1">
        <v>42821</v>
      </c>
      <c r="AC1783" s="3">
        <f t="shared" si="248"/>
        <v>42795</v>
      </c>
      <c r="AD1783" s="4">
        <f t="shared" si="253"/>
        <v>42821</v>
      </c>
      <c r="AE1783" s="1" t="str">
        <f t="shared" si="249"/>
        <v>Monday</v>
      </c>
      <c r="AF1783" s="2">
        <v>0.3190162037037037</v>
      </c>
      <c r="AG1783" s="2">
        <f t="shared" si="250"/>
        <v>0.33333333333333331</v>
      </c>
      <c r="AH1783" t="s">
        <v>35</v>
      </c>
    </row>
    <row r="1784" spans="1:34" x14ac:dyDescent="0.25">
      <c r="A1784">
        <v>1478009</v>
      </c>
      <c r="B1784" t="s">
        <v>20</v>
      </c>
      <c r="C1784" t="s">
        <v>28</v>
      </c>
      <c r="D1784" t="s">
        <v>22</v>
      </c>
      <c r="E1784">
        <v>53211</v>
      </c>
      <c r="F1784" t="s">
        <v>23</v>
      </c>
      <c r="G1784" t="s">
        <v>24</v>
      </c>
      <c r="H1784">
        <v>11132</v>
      </c>
      <c r="I1784" t="s">
        <v>77</v>
      </c>
      <c r="J1784">
        <f>VLOOKUP(I1784,Key!$A$1:$C$72,2,FALSE)</f>
        <v>43.074655999999997</v>
      </c>
      <c r="K1784">
        <f>VLOOKUP(I1784,Key!$A$1:$C$72,3,FALSE)</f>
        <v>-87.889011999999994</v>
      </c>
      <c r="L1784" t="s">
        <v>36</v>
      </c>
      <c r="M1784">
        <f>VLOOKUP(L1784,Key!$A$1:$C$72,2,FALSE)</f>
        <v>43.038580000000003</v>
      </c>
      <c r="N1784">
        <f>VLOOKUP(L1784,Key!$A$1:$C$72,3,FALSE)</f>
        <v>-87.90934</v>
      </c>
      <c r="O1784">
        <v>26</v>
      </c>
      <c r="P1784">
        <v>0</v>
      </c>
      <c r="Q1784">
        <v>3.9</v>
      </c>
      <c r="R1784">
        <v>3.7</v>
      </c>
      <c r="S1784">
        <v>156</v>
      </c>
      <c r="T1784">
        <f t="shared" si="251"/>
        <v>-1</v>
      </c>
      <c r="U1784" s="1">
        <v>42821</v>
      </c>
      <c r="V1784" s="3">
        <f t="shared" si="245"/>
        <v>42795</v>
      </c>
      <c r="W1784" s="4">
        <f t="shared" si="252"/>
        <v>42821</v>
      </c>
      <c r="X1784" s="1" t="str">
        <f t="shared" si="246"/>
        <v>Monday</v>
      </c>
      <c r="Y1784" s="2">
        <v>0.31916666666666665</v>
      </c>
      <c r="Z1784" s="2">
        <f t="shared" si="247"/>
        <v>0.33333333333333331</v>
      </c>
      <c r="AA1784">
        <f>1</f>
        <v>1</v>
      </c>
      <c r="AB1784" s="1">
        <v>42821</v>
      </c>
      <c r="AC1784" s="3">
        <f t="shared" si="248"/>
        <v>42795</v>
      </c>
      <c r="AD1784" s="4">
        <f t="shared" si="253"/>
        <v>42821</v>
      </c>
      <c r="AE1784" s="1" t="str">
        <f t="shared" si="249"/>
        <v>Monday</v>
      </c>
      <c r="AF1784" s="2">
        <v>0.33726851851851852</v>
      </c>
      <c r="AG1784" s="2">
        <f t="shared" si="250"/>
        <v>0.33333333333333331</v>
      </c>
      <c r="AH1784" t="s">
        <v>27</v>
      </c>
    </row>
    <row r="1785" spans="1:34" x14ac:dyDescent="0.25">
      <c r="A1785">
        <v>1360591</v>
      </c>
      <c r="B1785" t="s">
        <v>20</v>
      </c>
      <c r="C1785" t="s">
        <v>102</v>
      </c>
      <c r="D1785" t="s">
        <v>22</v>
      </c>
      <c r="E1785">
        <v>53538</v>
      </c>
      <c r="F1785" t="s">
        <v>23</v>
      </c>
      <c r="G1785" t="s">
        <v>24</v>
      </c>
      <c r="H1785">
        <v>5524</v>
      </c>
      <c r="I1785" t="s">
        <v>63</v>
      </c>
      <c r="J1785">
        <f>VLOOKUP(I1785,Key!$A$1:$C$72,2,FALSE)</f>
        <v>43.078530000000001</v>
      </c>
      <c r="K1785">
        <f>VLOOKUP(I1785,Key!$A$1:$C$72,3,FALSE)</f>
        <v>-87.882620000000003</v>
      </c>
      <c r="L1785" t="s">
        <v>66</v>
      </c>
      <c r="M1785">
        <f>VLOOKUP(L1785,Key!$A$1:$C$72,2,FALSE)</f>
        <v>43.060155999999999</v>
      </c>
      <c r="N1785">
        <f>VLOOKUP(L1785,Key!$A$1:$C$72,3,FALSE)</f>
        <v>-87.881258000000003</v>
      </c>
      <c r="O1785">
        <v>13</v>
      </c>
      <c r="P1785">
        <v>0</v>
      </c>
      <c r="Q1785">
        <v>2</v>
      </c>
      <c r="R1785">
        <v>1.9</v>
      </c>
      <c r="S1785">
        <v>78</v>
      </c>
      <c r="T1785">
        <f t="shared" si="251"/>
        <v>-1</v>
      </c>
      <c r="U1785" s="1">
        <v>42821</v>
      </c>
      <c r="V1785" s="3">
        <f t="shared" si="245"/>
        <v>42795</v>
      </c>
      <c r="W1785" s="4">
        <f t="shared" si="252"/>
        <v>42821</v>
      </c>
      <c r="X1785" s="1" t="str">
        <f t="shared" si="246"/>
        <v>Monday</v>
      </c>
      <c r="Y1785" s="2">
        <v>0.63180555555555562</v>
      </c>
      <c r="Z1785" s="2">
        <f t="shared" si="247"/>
        <v>0.625</v>
      </c>
      <c r="AA1785">
        <f>1</f>
        <v>1</v>
      </c>
      <c r="AB1785" s="1">
        <v>42821</v>
      </c>
      <c r="AC1785" s="3">
        <f t="shared" si="248"/>
        <v>42795</v>
      </c>
      <c r="AD1785" s="4">
        <f t="shared" si="253"/>
        <v>42821</v>
      </c>
      <c r="AE1785" s="1" t="str">
        <f t="shared" si="249"/>
        <v>Monday</v>
      </c>
      <c r="AF1785" s="2">
        <v>0.64047453703703705</v>
      </c>
      <c r="AG1785" s="2">
        <f t="shared" si="250"/>
        <v>0.625</v>
      </c>
      <c r="AH1785" t="s">
        <v>27</v>
      </c>
    </row>
    <row r="1786" spans="1:34" x14ac:dyDescent="0.25">
      <c r="A1786">
        <v>1489319</v>
      </c>
      <c r="B1786" t="s">
        <v>20</v>
      </c>
      <c r="C1786" t="s">
        <v>100</v>
      </c>
      <c r="D1786" t="s">
        <v>22</v>
      </c>
      <c r="E1786">
        <v>53045</v>
      </c>
      <c r="F1786" t="s">
        <v>23</v>
      </c>
      <c r="G1786" t="s">
        <v>24</v>
      </c>
      <c r="H1786">
        <v>11077</v>
      </c>
      <c r="I1786" t="s">
        <v>67</v>
      </c>
      <c r="J1786">
        <f>VLOOKUP(I1786,Key!$A$1:$C$72,2,FALSE)</f>
        <v>43.074890000000003</v>
      </c>
      <c r="K1786">
        <f>VLOOKUP(I1786,Key!$A$1:$C$72,3,FALSE)</f>
        <v>-87.882810000000006</v>
      </c>
      <c r="L1786" t="s">
        <v>65</v>
      </c>
      <c r="M1786">
        <f>VLOOKUP(L1786,Key!$A$1:$C$72,2,FALSE)</f>
        <v>43.060786</v>
      </c>
      <c r="N1786">
        <f>VLOOKUP(L1786,Key!$A$1:$C$72,3,FALSE)</f>
        <v>-87.883825999999999</v>
      </c>
      <c r="O1786">
        <v>7</v>
      </c>
      <c r="P1786">
        <v>0</v>
      </c>
      <c r="Q1786">
        <v>1.1000000000000001</v>
      </c>
      <c r="R1786">
        <v>1</v>
      </c>
      <c r="S1786">
        <v>42</v>
      </c>
      <c r="T1786">
        <f t="shared" si="251"/>
        <v>-1</v>
      </c>
      <c r="U1786" s="1">
        <v>42821</v>
      </c>
      <c r="V1786" s="3">
        <f t="shared" si="245"/>
        <v>42795</v>
      </c>
      <c r="W1786" s="4">
        <f t="shared" si="252"/>
        <v>42821</v>
      </c>
      <c r="X1786" s="1" t="str">
        <f t="shared" si="246"/>
        <v>Monday</v>
      </c>
      <c r="Y1786" s="2">
        <v>0.71300925925925929</v>
      </c>
      <c r="Z1786" s="2">
        <f t="shared" si="247"/>
        <v>0.70833333333333326</v>
      </c>
      <c r="AA1786">
        <f>1</f>
        <v>1</v>
      </c>
      <c r="AB1786" s="1">
        <v>42821</v>
      </c>
      <c r="AC1786" s="3">
        <f t="shared" si="248"/>
        <v>42795</v>
      </c>
      <c r="AD1786" s="4">
        <f t="shared" si="253"/>
        <v>42821</v>
      </c>
      <c r="AE1786" s="1" t="str">
        <f t="shared" si="249"/>
        <v>Monday</v>
      </c>
      <c r="AF1786" s="2">
        <v>0.71782407407407411</v>
      </c>
      <c r="AG1786" s="2">
        <f t="shared" si="250"/>
        <v>0.70833333333333326</v>
      </c>
      <c r="AH1786" t="s">
        <v>27</v>
      </c>
    </row>
    <row r="1787" spans="1:34" x14ac:dyDescent="0.25">
      <c r="A1787">
        <v>1408049</v>
      </c>
      <c r="B1787" t="s">
        <v>20</v>
      </c>
      <c r="C1787" t="s">
        <v>28</v>
      </c>
      <c r="D1787" t="s">
        <v>22</v>
      </c>
      <c r="E1787">
        <v>53202</v>
      </c>
      <c r="F1787" t="s">
        <v>23</v>
      </c>
      <c r="G1787" t="s">
        <v>24</v>
      </c>
      <c r="H1787">
        <v>271</v>
      </c>
      <c r="I1787" t="s">
        <v>31</v>
      </c>
      <c r="J1787">
        <f>VLOOKUP(I1787,Key!$A$1:$C$72,2,FALSE)</f>
        <v>43.03519</v>
      </c>
      <c r="K1787">
        <f>VLOOKUP(I1787,Key!$A$1:$C$72,3,FALSE)</f>
        <v>-87.907390000000007</v>
      </c>
      <c r="L1787" t="s">
        <v>33</v>
      </c>
      <c r="M1787">
        <f>VLOOKUP(L1787,Key!$A$1:$C$72,2,FALSE)</f>
        <v>43.034619999999997</v>
      </c>
      <c r="N1787">
        <f>VLOOKUP(L1787,Key!$A$1:$C$72,3,FALSE)</f>
        <v>-87.917500000000004</v>
      </c>
      <c r="O1787">
        <v>9</v>
      </c>
      <c r="P1787">
        <v>0</v>
      </c>
      <c r="Q1787">
        <v>1.4</v>
      </c>
      <c r="R1787">
        <v>1.3</v>
      </c>
      <c r="S1787">
        <v>54</v>
      </c>
      <c r="T1787">
        <f t="shared" si="251"/>
        <v>-1</v>
      </c>
      <c r="U1787" s="1">
        <v>42822</v>
      </c>
      <c r="V1787" s="3">
        <f t="shared" si="245"/>
        <v>42795</v>
      </c>
      <c r="W1787" s="4">
        <f t="shared" si="252"/>
        <v>42822</v>
      </c>
      <c r="X1787" s="1" t="str">
        <f t="shared" si="246"/>
        <v>Tuesday</v>
      </c>
      <c r="Y1787" s="2">
        <v>0.27390046296296294</v>
      </c>
      <c r="Z1787" s="2">
        <f t="shared" si="247"/>
        <v>0.29166666666666663</v>
      </c>
      <c r="AA1787">
        <f>1</f>
        <v>1</v>
      </c>
      <c r="AB1787" s="1">
        <v>42822</v>
      </c>
      <c r="AC1787" s="3">
        <f t="shared" si="248"/>
        <v>42795</v>
      </c>
      <c r="AD1787" s="4">
        <f t="shared" si="253"/>
        <v>42822</v>
      </c>
      <c r="AE1787" s="1" t="str">
        <f t="shared" si="249"/>
        <v>Tuesday</v>
      </c>
      <c r="AF1787" s="2">
        <v>0.27988425925925925</v>
      </c>
      <c r="AG1787" s="2">
        <f t="shared" si="250"/>
        <v>0.29166666666666663</v>
      </c>
      <c r="AH1787" t="s">
        <v>27</v>
      </c>
    </row>
    <row r="1788" spans="1:34" x14ac:dyDescent="0.25">
      <c r="A1788">
        <v>1437870</v>
      </c>
      <c r="B1788" t="s">
        <v>20</v>
      </c>
      <c r="C1788" t="s">
        <v>28</v>
      </c>
      <c r="D1788" t="s">
        <v>22</v>
      </c>
      <c r="E1788">
        <v>53223</v>
      </c>
      <c r="F1788" t="s">
        <v>23</v>
      </c>
      <c r="G1788" t="s">
        <v>24</v>
      </c>
      <c r="H1788">
        <v>11161</v>
      </c>
      <c r="I1788" t="s">
        <v>29</v>
      </c>
      <c r="J1788">
        <f>VLOOKUP(I1788,Key!$A$1:$C$72,2,FALSE)</f>
        <v>43.042490000000001</v>
      </c>
      <c r="K1788">
        <f>VLOOKUP(I1788,Key!$A$1:$C$72,3,FALSE)</f>
        <v>-87.909959999999998</v>
      </c>
      <c r="L1788" t="s">
        <v>78</v>
      </c>
      <c r="M1788">
        <f>VLOOKUP(L1788,Key!$A$1:$C$72,2,FALSE)</f>
        <v>43.060250000000003</v>
      </c>
      <c r="N1788">
        <f>VLOOKUP(L1788,Key!$A$1:$C$72,3,FALSE)</f>
        <v>-87.892169999999993</v>
      </c>
      <c r="O1788">
        <v>23</v>
      </c>
      <c r="P1788">
        <v>0</v>
      </c>
      <c r="Q1788">
        <v>3.5</v>
      </c>
      <c r="R1788">
        <v>3.3</v>
      </c>
      <c r="S1788">
        <v>138</v>
      </c>
      <c r="T1788">
        <f t="shared" si="251"/>
        <v>-1</v>
      </c>
      <c r="U1788" s="1">
        <v>42822</v>
      </c>
      <c r="V1788" s="3">
        <f t="shared" si="245"/>
        <v>42795</v>
      </c>
      <c r="W1788" s="4">
        <f t="shared" si="252"/>
        <v>42822</v>
      </c>
      <c r="X1788" s="1" t="str">
        <f t="shared" si="246"/>
        <v>Tuesday</v>
      </c>
      <c r="Y1788" s="2">
        <v>0.41339120370370369</v>
      </c>
      <c r="Z1788" s="2">
        <f t="shared" si="247"/>
        <v>0.41666666666666663</v>
      </c>
      <c r="AA1788">
        <f>1</f>
        <v>1</v>
      </c>
      <c r="AB1788" s="1">
        <v>42822</v>
      </c>
      <c r="AC1788" s="3">
        <f t="shared" si="248"/>
        <v>42795</v>
      </c>
      <c r="AD1788" s="4">
        <f t="shared" si="253"/>
        <v>42822</v>
      </c>
      <c r="AE1788" s="1" t="str">
        <f t="shared" si="249"/>
        <v>Tuesday</v>
      </c>
      <c r="AF1788" s="2">
        <v>0.42983796296296295</v>
      </c>
      <c r="AG1788" s="2">
        <f t="shared" si="250"/>
        <v>0.41666666666666663</v>
      </c>
      <c r="AH1788" t="s">
        <v>27</v>
      </c>
    </row>
    <row r="1789" spans="1:34" x14ac:dyDescent="0.25">
      <c r="A1789">
        <v>1449580</v>
      </c>
      <c r="B1789" t="s">
        <v>20</v>
      </c>
      <c r="C1789" t="s">
        <v>139</v>
      </c>
      <c r="D1789" t="s">
        <v>140</v>
      </c>
      <c r="E1789">
        <v>55746</v>
      </c>
      <c r="F1789" t="s">
        <v>23</v>
      </c>
      <c r="G1789" t="s">
        <v>24</v>
      </c>
      <c r="H1789">
        <v>33</v>
      </c>
      <c r="I1789" t="s">
        <v>67</v>
      </c>
      <c r="J1789">
        <f>VLOOKUP(I1789,Key!$A$1:$C$72,2,FALSE)</f>
        <v>43.074890000000003</v>
      </c>
      <c r="K1789">
        <f>VLOOKUP(I1789,Key!$A$1:$C$72,3,FALSE)</f>
        <v>-87.882810000000006</v>
      </c>
      <c r="L1789" t="s">
        <v>60</v>
      </c>
      <c r="M1789">
        <f>VLOOKUP(L1789,Key!$A$1:$C$72,2,FALSE)</f>
        <v>43.066893999999998</v>
      </c>
      <c r="N1789">
        <f>VLOOKUP(L1789,Key!$A$1:$C$72,3,FALSE)</f>
        <v>-87.877936000000005</v>
      </c>
      <c r="O1789">
        <v>6</v>
      </c>
      <c r="P1789">
        <v>0</v>
      </c>
      <c r="Q1789">
        <v>0.9</v>
      </c>
      <c r="R1789">
        <v>0.9</v>
      </c>
      <c r="S1789">
        <v>36</v>
      </c>
      <c r="T1789">
        <f t="shared" si="251"/>
        <v>-1</v>
      </c>
      <c r="U1789" s="1">
        <v>42822</v>
      </c>
      <c r="V1789" s="3">
        <f t="shared" si="245"/>
        <v>42795</v>
      </c>
      <c r="W1789" s="4">
        <f t="shared" si="252"/>
        <v>42822</v>
      </c>
      <c r="X1789" s="1" t="str">
        <f t="shared" si="246"/>
        <v>Tuesday</v>
      </c>
      <c r="Y1789" s="2">
        <v>0.72590277777777779</v>
      </c>
      <c r="Z1789" s="2">
        <f t="shared" si="247"/>
        <v>0.70833333333333326</v>
      </c>
      <c r="AA1789">
        <f>1</f>
        <v>1</v>
      </c>
      <c r="AB1789" s="1">
        <v>42822</v>
      </c>
      <c r="AC1789" s="3">
        <f t="shared" si="248"/>
        <v>42795</v>
      </c>
      <c r="AD1789" s="4">
        <f t="shared" si="253"/>
        <v>42822</v>
      </c>
      <c r="AE1789" s="1" t="str">
        <f t="shared" si="249"/>
        <v>Tuesday</v>
      </c>
      <c r="AF1789" s="2">
        <v>0.73024305555555558</v>
      </c>
      <c r="AG1789" s="2">
        <f t="shared" si="250"/>
        <v>0.75</v>
      </c>
      <c r="AH1789" t="s">
        <v>27</v>
      </c>
    </row>
    <row r="1790" spans="1:34" x14ac:dyDescent="0.25">
      <c r="A1790">
        <v>1164700</v>
      </c>
      <c r="B1790" t="s">
        <v>20</v>
      </c>
      <c r="C1790" t="s">
        <v>28</v>
      </c>
      <c r="D1790" t="s">
        <v>22</v>
      </c>
      <c r="E1790">
        <v>53202</v>
      </c>
      <c r="F1790" t="s">
        <v>23</v>
      </c>
      <c r="G1790" t="s">
        <v>24</v>
      </c>
      <c r="H1790">
        <v>5555</v>
      </c>
      <c r="I1790" t="s">
        <v>30</v>
      </c>
      <c r="J1790">
        <f>VLOOKUP(I1790,Key!$A$1:$C$72,2,FALSE)</f>
        <v>43.05847</v>
      </c>
      <c r="K1790">
        <f>VLOOKUP(I1790,Key!$A$1:$C$72,3,FALSE)</f>
        <v>-87.898079999999993</v>
      </c>
      <c r="L1790" t="s">
        <v>50</v>
      </c>
      <c r="M1790">
        <f>VLOOKUP(L1790,Key!$A$1:$C$72,2,FALSE)</f>
        <v>43.052549999999997</v>
      </c>
      <c r="N1790">
        <f>VLOOKUP(L1790,Key!$A$1:$C$72,3,FALSE)</f>
        <v>-87.909329999999997</v>
      </c>
      <c r="O1790">
        <v>3</v>
      </c>
      <c r="P1790">
        <v>0</v>
      </c>
      <c r="Q1790">
        <v>0.5</v>
      </c>
      <c r="R1790">
        <v>0.4</v>
      </c>
      <c r="S1790">
        <v>18</v>
      </c>
      <c r="T1790">
        <f t="shared" si="251"/>
        <v>-1</v>
      </c>
      <c r="U1790" s="1">
        <v>42822</v>
      </c>
      <c r="V1790" s="3">
        <f t="shared" si="245"/>
        <v>42795</v>
      </c>
      <c r="W1790" s="4">
        <f t="shared" si="252"/>
        <v>42822</v>
      </c>
      <c r="X1790" s="1" t="str">
        <f t="shared" si="246"/>
        <v>Tuesday</v>
      </c>
      <c r="Y1790" s="2">
        <v>0.8256944444444444</v>
      </c>
      <c r="Z1790" s="2">
        <f t="shared" si="247"/>
        <v>0.83333333333333326</v>
      </c>
      <c r="AA1790">
        <f>1</f>
        <v>1</v>
      </c>
      <c r="AB1790" s="1">
        <v>42822</v>
      </c>
      <c r="AC1790" s="3">
        <f t="shared" si="248"/>
        <v>42795</v>
      </c>
      <c r="AD1790" s="4">
        <f t="shared" si="253"/>
        <v>42822</v>
      </c>
      <c r="AE1790" s="1" t="str">
        <f t="shared" si="249"/>
        <v>Tuesday</v>
      </c>
      <c r="AF1790" s="2">
        <v>0.82797453703703694</v>
      </c>
      <c r="AG1790" s="2">
        <f t="shared" si="250"/>
        <v>0.83333333333333326</v>
      </c>
      <c r="AH1790" t="s">
        <v>27</v>
      </c>
    </row>
    <row r="1791" spans="1:34" x14ac:dyDescent="0.25">
      <c r="A1791">
        <v>1408049</v>
      </c>
      <c r="B1791" t="s">
        <v>20</v>
      </c>
      <c r="C1791" t="s">
        <v>28</v>
      </c>
      <c r="D1791" t="s">
        <v>22</v>
      </c>
      <c r="E1791">
        <v>53202</v>
      </c>
      <c r="F1791" t="s">
        <v>23</v>
      </c>
      <c r="G1791" t="s">
        <v>24</v>
      </c>
      <c r="H1791">
        <v>271</v>
      </c>
      <c r="I1791" t="s">
        <v>33</v>
      </c>
      <c r="J1791">
        <f>VLOOKUP(I1791,Key!$A$1:$C$72,2,FALSE)</f>
        <v>43.034619999999997</v>
      </c>
      <c r="K1791">
        <f>VLOOKUP(I1791,Key!$A$1:$C$72,3,FALSE)</f>
        <v>-87.917500000000004</v>
      </c>
      <c r="L1791" t="s">
        <v>40</v>
      </c>
      <c r="M1791">
        <f>VLOOKUP(L1791,Key!$A$1:$C$72,2,FALSE)</f>
        <v>43.031480000000002</v>
      </c>
      <c r="N1791">
        <f>VLOOKUP(L1791,Key!$A$1:$C$72,3,FALSE)</f>
        <v>-87.908169999999998</v>
      </c>
      <c r="O1791">
        <v>8</v>
      </c>
      <c r="P1791">
        <v>0</v>
      </c>
      <c r="Q1791">
        <v>1.2</v>
      </c>
      <c r="R1791">
        <v>1.1000000000000001</v>
      </c>
      <c r="S1791">
        <v>48</v>
      </c>
      <c r="T1791">
        <f t="shared" si="251"/>
        <v>-1</v>
      </c>
      <c r="U1791" s="1">
        <v>42822</v>
      </c>
      <c r="V1791" s="3">
        <f t="shared" si="245"/>
        <v>42795</v>
      </c>
      <c r="W1791" s="4">
        <f t="shared" si="252"/>
        <v>42822</v>
      </c>
      <c r="X1791" s="1" t="str">
        <f t="shared" si="246"/>
        <v>Tuesday</v>
      </c>
      <c r="Y1791" s="2">
        <v>0.85982638888888896</v>
      </c>
      <c r="Z1791" s="2">
        <f t="shared" si="247"/>
        <v>0.875</v>
      </c>
      <c r="AA1791">
        <f>1</f>
        <v>1</v>
      </c>
      <c r="AB1791" s="1">
        <v>42822</v>
      </c>
      <c r="AC1791" s="3">
        <f t="shared" si="248"/>
        <v>42795</v>
      </c>
      <c r="AD1791" s="4">
        <f t="shared" si="253"/>
        <v>42822</v>
      </c>
      <c r="AE1791" s="1" t="str">
        <f t="shared" si="249"/>
        <v>Tuesday</v>
      </c>
      <c r="AF1791" s="2">
        <v>0.86571759259259251</v>
      </c>
      <c r="AG1791" s="2">
        <f t="shared" si="250"/>
        <v>0.875</v>
      </c>
      <c r="AH1791" t="s">
        <v>27</v>
      </c>
    </row>
    <row r="1792" spans="1:34" x14ac:dyDescent="0.25">
      <c r="A1792">
        <v>1369145</v>
      </c>
      <c r="B1792" t="s">
        <v>20</v>
      </c>
      <c r="C1792" t="s">
        <v>28</v>
      </c>
      <c r="D1792" t="s">
        <v>22</v>
      </c>
      <c r="E1792">
        <v>53211</v>
      </c>
      <c r="F1792" t="s">
        <v>23</v>
      </c>
      <c r="G1792" t="s">
        <v>24</v>
      </c>
      <c r="H1792">
        <v>214</v>
      </c>
      <c r="I1792" t="s">
        <v>63</v>
      </c>
      <c r="J1792">
        <f>VLOOKUP(I1792,Key!$A$1:$C$72,2,FALSE)</f>
        <v>43.078530000000001</v>
      </c>
      <c r="K1792">
        <f>VLOOKUP(I1792,Key!$A$1:$C$72,3,FALSE)</f>
        <v>-87.882620000000003</v>
      </c>
      <c r="L1792" t="s">
        <v>63</v>
      </c>
      <c r="M1792">
        <f>VLOOKUP(L1792,Key!$A$1:$C$72,2,FALSE)</f>
        <v>43.078530000000001</v>
      </c>
      <c r="N1792">
        <f>VLOOKUP(L1792,Key!$A$1:$C$72,3,FALSE)</f>
        <v>-87.882620000000003</v>
      </c>
      <c r="O1792">
        <v>17</v>
      </c>
      <c r="P1792">
        <v>0</v>
      </c>
      <c r="Q1792">
        <v>2.6</v>
      </c>
      <c r="R1792">
        <v>2.4</v>
      </c>
      <c r="S1792">
        <v>102</v>
      </c>
      <c r="T1792">
        <f t="shared" si="251"/>
        <v>-1</v>
      </c>
      <c r="U1792" s="1">
        <v>42823</v>
      </c>
      <c r="V1792" s="3">
        <f t="shared" si="245"/>
        <v>42795</v>
      </c>
      <c r="W1792" s="4">
        <f t="shared" si="252"/>
        <v>42823</v>
      </c>
      <c r="X1792" s="1" t="str">
        <f t="shared" si="246"/>
        <v>Wednesday</v>
      </c>
      <c r="Y1792" s="2">
        <v>0.75812500000000005</v>
      </c>
      <c r="Z1792" s="2">
        <f t="shared" si="247"/>
        <v>0.75</v>
      </c>
      <c r="AA1792">
        <f>1</f>
        <v>1</v>
      </c>
      <c r="AB1792" s="1">
        <v>42823</v>
      </c>
      <c r="AC1792" s="3">
        <f t="shared" si="248"/>
        <v>42795</v>
      </c>
      <c r="AD1792" s="4">
        <f t="shared" si="253"/>
        <v>42823</v>
      </c>
      <c r="AE1792" s="1" t="str">
        <f t="shared" si="249"/>
        <v>Wednesday</v>
      </c>
      <c r="AF1792" s="2">
        <v>0.76950231481481479</v>
      </c>
      <c r="AG1792" s="2">
        <f t="shared" si="250"/>
        <v>0.75</v>
      </c>
      <c r="AH1792" t="s">
        <v>35</v>
      </c>
    </row>
    <row r="1793" spans="1:34" x14ac:dyDescent="0.25">
      <c r="A1793">
        <v>1276651</v>
      </c>
      <c r="B1793" t="s">
        <v>20</v>
      </c>
      <c r="C1793" t="s">
        <v>28</v>
      </c>
      <c r="D1793" t="s">
        <v>22</v>
      </c>
      <c r="E1793">
        <v>53211</v>
      </c>
      <c r="F1793" t="s">
        <v>23</v>
      </c>
      <c r="G1793" t="s">
        <v>24</v>
      </c>
      <c r="H1793">
        <v>19</v>
      </c>
      <c r="I1793" t="s">
        <v>48</v>
      </c>
      <c r="J1793">
        <f>VLOOKUP(I1793,Key!$A$1:$C$72,2,FALSE)</f>
        <v>43.05097</v>
      </c>
      <c r="K1793">
        <f>VLOOKUP(I1793,Key!$A$1:$C$72,3,FALSE)</f>
        <v>-87.906440000000003</v>
      </c>
      <c r="L1793" t="s">
        <v>87</v>
      </c>
      <c r="M1793">
        <f>VLOOKUP(L1793,Key!$A$1:$C$72,2,FALSE)</f>
        <v>43.077359999999999</v>
      </c>
      <c r="N1793">
        <f>VLOOKUP(L1793,Key!$A$1:$C$72,3,FALSE)</f>
        <v>-87.880769999999998</v>
      </c>
      <c r="O1793">
        <v>25</v>
      </c>
      <c r="P1793">
        <v>0</v>
      </c>
      <c r="Q1793">
        <v>3.8</v>
      </c>
      <c r="R1793">
        <v>3.6</v>
      </c>
      <c r="S1793">
        <v>150</v>
      </c>
      <c r="T1793">
        <f t="shared" si="251"/>
        <v>-1</v>
      </c>
      <c r="U1793" s="1">
        <v>42823</v>
      </c>
      <c r="V1793" s="3">
        <f t="shared" si="245"/>
        <v>42795</v>
      </c>
      <c r="W1793" s="4">
        <f t="shared" si="252"/>
        <v>42823</v>
      </c>
      <c r="X1793" s="1" t="str">
        <f t="shared" si="246"/>
        <v>Wednesday</v>
      </c>
      <c r="Y1793" s="2">
        <v>0.7752430555555555</v>
      </c>
      <c r="Z1793" s="2">
        <f t="shared" si="247"/>
        <v>0.79166666666666663</v>
      </c>
      <c r="AA1793">
        <f>1</f>
        <v>1</v>
      </c>
      <c r="AB1793" s="1">
        <v>42823</v>
      </c>
      <c r="AC1793" s="3">
        <f t="shared" si="248"/>
        <v>42795</v>
      </c>
      <c r="AD1793" s="4">
        <f t="shared" si="253"/>
        <v>42823</v>
      </c>
      <c r="AE1793" s="1" t="str">
        <f t="shared" si="249"/>
        <v>Wednesday</v>
      </c>
      <c r="AF1793" s="2">
        <v>0.7925578703703704</v>
      </c>
      <c r="AG1793" s="2">
        <f t="shared" si="250"/>
        <v>0.79166666666666663</v>
      </c>
      <c r="AH1793" t="s">
        <v>27</v>
      </c>
    </row>
    <row r="1794" spans="1:34" x14ac:dyDescent="0.25">
      <c r="A1794">
        <v>1088320</v>
      </c>
      <c r="B1794" t="s">
        <v>20</v>
      </c>
      <c r="C1794" t="s">
        <v>95</v>
      </c>
      <c r="D1794" t="s">
        <v>22</v>
      </c>
      <c r="E1794">
        <v>53202</v>
      </c>
      <c r="F1794" t="s">
        <v>23</v>
      </c>
      <c r="G1794" t="s">
        <v>24</v>
      </c>
      <c r="H1794">
        <v>106</v>
      </c>
      <c r="I1794" t="s">
        <v>43</v>
      </c>
      <c r="J1794">
        <f>VLOOKUP(I1794,Key!$A$1:$C$72,2,FALSE)</f>
        <v>43.03886</v>
      </c>
      <c r="K1794">
        <f>VLOOKUP(I1794,Key!$A$1:$C$72,3,FALSE)</f>
        <v>-87.902720000000002</v>
      </c>
      <c r="L1794" t="s">
        <v>68</v>
      </c>
      <c r="M1794">
        <f>VLOOKUP(L1794,Key!$A$1:$C$72,2,FALSE)</f>
        <v>43.04804</v>
      </c>
      <c r="N1794">
        <f>VLOOKUP(L1794,Key!$A$1:$C$72,3,FALSE)</f>
        <v>-87.896720000000002</v>
      </c>
      <c r="O1794">
        <v>9</v>
      </c>
      <c r="P1794">
        <v>0</v>
      </c>
      <c r="Q1794">
        <v>1.4</v>
      </c>
      <c r="R1794">
        <v>1.3</v>
      </c>
      <c r="S1794">
        <v>54</v>
      </c>
      <c r="T1794">
        <f t="shared" si="251"/>
        <v>-1</v>
      </c>
      <c r="U1794" s="1">
        <v>42824</v>
      </c>
      <c r="V1794" s="3">
        <f t="shared" ref="V1794:V1857" si="254">DATE(YEAR(U1794), MONTH(U1794), 1)</f>
        <v>42795</v>
      </c>
      <c r="W1794" s="4">
        <f t="shared" si="252"/>
        <v>42824</v>
      </c>
      <c r="X1794" s="1" t="str">
        <f t="shared" ref="X1794:X1857" si="255">TEXT(W1794,"dddd")</f>
        <v>Thursday</v>
      </c>
      <c r="Y1794" s="2">
        <v>0.76362268518518517</v>
      </c>
      <c r="Z1794" s="2">
        <f t="shared" ref="Z1794:Z1857" si="256">MROUND(Y1794, "1:00")</f>
        <v>0.75</v>
      </c>
      <c r="AA1794">
        <f>1</f>
        <v>1</v>
      </c>
      <c r="AB1794" s="1">
        <v>42824</v>
      </c>
      <c r="AC1794" s="3">
        <f t="shared" ref="AC1794:AC1857" si="257">DATE(YEAR(AB1794), MONTH(AB1794), 1)</f>
        <v>42795</v>
      </c>
      <c r="AD1794" s="4">
        <f t="shared" si="253"/>
        <v>42824</v>
      </c>
      <c r="AE1794" s="1" t="str">
        <f t="shared" ref="AE1794:AE1857" si="258">TEXT(AD1794,"dddd")</f>
        <v>Thursday</v>
      </c>
      <c r="AF1794" s="2">
        <v>0.7696412037037037</v>
      </c>
      <c r="AG1794" s="2">
        <f t="shared" ref="AG1794:AG1857" si="259">MROUND(AF1794, "1:00")</f>
        <v>0.75</v>
      </c>
      <c r="AH1794" t="s">
        <v>27</v>
      </c>
    </row>
    <row r="1795" spans="1:34" x14ac:dyDescent="0.25">
      <c r="A1795">
        <v>1251113</v>
      </c>
      <c r="B1795" t="s">
        <v>20</v>
      </c>
      <c r="C1795" t="s">
        <v>114</v>
      </c>
      <c r="D1795" t="s">
        <v>22</v>
      </c>
      <c r="E1795">
        <v>54956</v>
      </c>
      <c r="F1795" t="s">
        <v>23</v>
      </c>
      <c r="G1795" t="s">
        <v>96</v>
      </c>
      <c r="H1795">
        <v>46</v>
      </c>
      <c r="I1795" t="s">
        <v>78</v>
      </c>
      <c r="J1795">
        <f>VLOOKUP(I1795,Key!$A$1:$C$72,2,FALSE)</f>
        <v>43.060250000000003</v>
      </c>
      <c r="K1795">
        <f>VLOOKUP(I1795,Key!$A$1:$C$72,3,FALSE)</f>
        <v>-87.892169999999993</v>
      </c>
      <c r="L1795" t="s">
        <v>78</v>
      </c>
      <c r="M1795">
        <f>VLOOKUP(L1795,Key!$A$1:$C$72,2,FALSE)</f>
        <v>43.060250000000003</v>
      </c>
      <c r="N1795">
        <f>VLOOKUP(L1795,Key!$A$1:$C$72,3,FALSE)</f>
        <v>-87.892169999999993</v>
      </c>
      <c r="O1795">
        <v>7</v>
      </c>
      <c r="P1795">
        <v>0</v>
      </c>
      <c r="Q1795">
        <v>1.1000000000000001</v>
      </c>
      <c r="R1795">
        <v>1</v>
      </c>
      <c r="S1795">
        <v>42</v>
      </c>
      <c r="T1795">
        <f t="shared" ref="T1795:T1858" si="260">-1</f>
        <v>-1</v>
      </c>
      <c r="U1795" s="1">
        <v>42824</v>
      </c>
      <c r="V1795" s="3">
        <f t="shared" si="254"/>
        <v>42795</v>
      </c>
      <c r="W1795" s="4">
        <f t="shared" ref="W1795:W1858" si="261">U1795</f>
        <v>42824</v>
      </c>
      <c r="X1795" s="1" t="str">
        <f t="shared" si="255"/>
        <v>Thursday</v>
      </c>
      <c r="Y1795" s="2">
        <v>0.79516203703703703</v>
      </c>
      <c r="Z1795" s="2">
        <f t="shared" si="256"/>
        <v>0.79166666666666663</v>
      </c>
      <c r="AA1795">
        <f>1</f>
        <v>1</v>
      </c>
      <c r="AB1795" s="1">
        <v>42824</v>
      </c>
      <c r="AC1795" s="3">
        <f t="shared" si="257"/>
        <v>42795</v>
      </c>
      <c r="AD1795" s="4">
        <f t="shared" ref="AD1795:AD1858" si="262">AB1795</f>
        <v>42824</v>
      </c>
      <c r="AE1795" s="1" t="str">
        <f t="shared" si="258"/>
        <v>Thursday</v>
      </c>
      <c r="AF1795" s="2">
        <v>0.80001157407407408</v>
      </c>
      <c r="AG1795" s="2">
        <f t="shared" si="259"/>
        <v>0.79166666666666663</v>
      </c>
      <c r="AH1795" t="s">
        <v>35</v>
      </c>
    </row>
    <row r="1796" spans="1:34" x14ac:dyDescent="0.25">
      <c r="A1796">
        <v>1260485</v>
      </c>
      <c r="B1796" t="s">
        <v>20</v>
      </c>
      <c r="C1796" t="s">
        <v>101</v>
      </c>
      <c r="D1796" t="s">
        <v>22</v>
      </c>
      <c r="E1796">
        <v>53211</v>
      </c>
      <c r="F1796" t="s">
        <v>23</v>
      </c>
      <c r="G1796" t="s">
        <v>24</v>
      </c>
      <c r="H1796">
        <v>5585</v>
      </c>
      <c r="I1796" t="s">
        <v>69</v>
      </c>
      <c r="J1796">
        <f>VLOOKUP(I1796,Key!$A$1:$C$72,2,FALSE)</f>
        <v>43.048200000000001</v>
      </c>
      <c r="K1796">
        <f>VLOOKUP(I1796,Key!$A$1:$C$72,3,FALSE)</f>
        <v>-87.900859999999994</v>
      </c>
      <c r="L1796" t="s">
        <v>43</v>
      </c>
      <c r="M1796">
        <f>VLOOKUP(L1796,Key!$A$1:$C$72,2,FALSE)</f>
        <v>43.03886</v>
      </c>
      <c r="N1796">
        <f>VLOOKUP(L1796,Key!$A$1:$C$72,3,FALSE)</f>
        <v>-87.902720000000002</v>
      </c>
      <c r="O1796">
        <v>5</v>
      </c>
      <c r="P1796">
        <v>0</v>
      </c>
      <c r="Q1796">
        <v>0.8</v>
      </c>
      <c r="R1796">
        <v>0.7</v>
      </c>
      <c r="S1796">
        <v>30</v>
      </c>
      <c r="T1796">
        <f t="shared" si="260"/>
        <v>-1</v>
      </c>
      <c r="U1796" s="1">
        <v>42825</v>
      </c>
      <c r="V1796" s="3">
        <f t="shared" si="254"/>
        <v>42795</v>
      </c>
      <c r="W1796" s="4">
        <f t="shared" si="261"/>
        <v>42825</v>
      </c>
      <c r="X1796" s="1" t="str">
        <f t="shared" si="255"/>
        <v>Friday</v>
      </c>
      <c r="Y1796" s="2">
        <v>0.32796296296296296</v>
      </c>
      <c r="Z1796" s="2">
        <f t="shared" si="256"/>
        <v>0.33333333333333331</v>
      </c>
      <c r="AA1796">
        <f>1</f>
        <v>1</v>
      </c>
      <c r="AB1796" s="1">
        <v>42825</v>
      </c>
      <c r="AC1796" s="3">
        <f t="shared" si="257"/>
        <v>42795</v>
      </c>
      <c r="AD1796" s="4">
        <f t="shared" si="262"/>
        <v>42825</v>
      </c>
      <c r="AE1796" s="1" t="str">
        <f t="shared" si="258"/>
        <v>Friday</v>
      </c>
      <c r="AF1796" s="2">
        <v>0.33185185185185184</v>
      </c>
      <c r="AG1796" s="2">
        <f t="shared" si="259"/>
        <v>0.33333333333333331</v>
      </c>
      <c r="AH1796" t="s">
        <v>27</v>
      </c>
    </row>
    <row r="1797" spans="1:34" x14ac:dyDescent="0.25">
      <c r="A1797">
        <v>1328721</v>
      </c>
      <c r="B1797" t="s">
        <v>20</v>
      </c>
      <c r="C1797" t="s">
        <v>28</v>
      </c>
      <c r="D1797" t="s">
        <v>22</v>
      </c>
      <c r="E1797">
        <v>53207</v>
      </c>
      <c r="F1797" t="s">
        <v>23</v>
      </c>
      <c r="G1797" t="s">
        <v>24</v>
      </c>
      <c r="H1797">
        <v>997</v>
      </c>
      <c r="I1797" t="s">
        <v>82</v>
      </c>
      <c r="J1797">
        <f>VLOOKUP(I1797,Key!$A$1:$C$72,2,FALSE)</f>
        <v>43.026229999999998</v>
      </c>
      <c r="K1797">
        <f>VLOOKUP(I1797,Key!$A$1:$C$72,3,FALSE)</f>
        <v>-87.912809999999993</v>
      </c>
      <c r="L1797" t="s">
        <v>93</v>
      </c>
      <c r="M1797">
        <f>VLOOKUP(L1797,Key!$A$1:$C$72,2,FALSE)</f>
        <v>43.051119999999997</v>
      </c>
      <c r="N1797">
        <f>VLOOKUP(L1797,Key!$A$1:$C$72,3,FALSE)</f>
        <v>-87.918819999999997</v>
      </c>
      <c r="O1797">
        <v>12</v>
      </c>
      <c r="P1797">
        <v>0</v>
      </c>
      <c r="Q1797">
        <v>1.8</v>
      </c>
      <c r="R1797">
        <v>1.7</v>
      </c>
      <c r="S1797">
        <v>72</v>
      </c>
      <c r="T1797">
        <f t="shared" si="260"/>
        <v>-1</v>
      </c>
      <c r="U1797" s="1">
        <v>42825</v>
      </c>
      <c r="V1797" s="3">
        <f t="shared" si="254"/>
        <v>42795</v>
      </c>
      <c r="W1797" s="4">
        <f t="shared" si="261"/>
        <v>42825</v>
      </c>
      <c r="X1797" s="1" t="str">
        <f t="shared" si="255"/>
        <v>Friday</v>
      </c>
      <c r="Y1797" s="2">
        <v>0.34364583333333337</v>
      </c>
      <c r="Z1797" s="2">
        <f t="shared" si="256"/>
        <v>0.33333333333333331</v>
      </c>
      <c r="AA1797">
        <f>1</f>
        <v>1</v>
      </c>
      <c r="AB1797" s="1">
        <v>42825</v>
      </c>
      <c r="AC1797" s="3">
        <f t="shared" si="257"/>
        <v>42795</v>
      </c>
      <c r="AD1797" s="4">
        <f t="shared" si="262"/>
        <v>42825</v>
      </c>
      <c r="AE1797" s="1" t="str">
        <f t="shared" si="258"/>
        <v>Friday</v>
      </c>
      <c r="AF1797" s="2">
        <v>0.35189814814814818</v>
      </c>
      <c r="AG1797" s="2">
        <f t="shared" si="259"/>
        <v>0.33333333333333331</v>
      </c>
      <c r="AH1797" t="s">
        <v>27</v>
      </c>
    </row>
    <row r="1798" spans="1:34" x14ac:dyDescent="0.25">
      <c r="A1798">
        <v>1328721</v>
      </c>
      <c r="B1798" t="s">
        <v>20</v>
      </c>
      <c r="C1798" t="s">
        <v>28</v>
      </c>
      <c r="D1798" t="s">
        <v>22</v>
      </c>
      <c r="E1798">
        <v>53207</v>
      </c>
      <c r="F1798" t="s">
        <v>23</v>
      </c>
      <c r="G1798" t="s">
        <v>24</v>
      </c>
      <c r="H1798">
        <v>43</v>
      </c>
      <c r="I1798" t="s">
        <v>93</v>
      </c>
      <c r="J1798">
        <f>VLOOKUP(I1798,Key!$A$1:$C$72,2,FALSE)</f>
        <v>43.051119999999997</v>
      </c>
      <c r="K1798">
        <f>VLOOKUP(I1798,Key!$A$1:$C$72,3,FALSE)</f>
        <v>-87.918819999999997</v>
      </c>
      <c r="L1798" t="s">
        <v>85</v>
      </c>
      <c r="M1798">
        <f>VLOOKUP(L1798,Key!$A$1:$C$72,2,FALSE)</f>
        <v>43.041646999999998</v>
      </c>
      <c r="N1798">
        <f>VLOOKUP(L1798,Key!$A$1:$C$72,3,FALSE)</f>
        <v>-87.927257999999995</v>
      </c>
      <c r="O1798">
        <v>5</v>
      </c>
      <c r="P1798">
        <v>0</v>
      </c>
      <c r="Q1798">
        <v>0.8</v>
      </c>
      <c r="R1798">
        <v>0.7</v>
      </c>
      <c r="S1798">
        <v>30</v>
      </c>
      <c r="T1798">
        <f t="shared" si="260"/>
        <v>-1</v>
      </c>
      <c r="U1798" s="1">
        <v>42825</v>
      </c>
      <c r="V1798" s="3">
        <f t="shared" si="254"/>
        <v>42795</v>
      </c>
      <c r="W1798" s="4">
        <f t="shared" si="261"/>
        <v>42825</v>
      </c>
      <c r="X1798" s="1" t="str">
        <f t="shared" si="255"/>
        <v>Friday</v>
      </c>
      <c r="Y1798" s="2">
        <v>0.41120370370370374</v>
      </c>
      <c r="Z1798" s="2">
        <f t="shared" si="256"/>
        <v>0.41666666666666663</v>
      </c>
      <c r="AA1798">
        <f>1</f>
        <v>1</v>
      </c>
      <c r="AB1798" s="1">
        <v>42825</v>
      </c>
      <c r="AC1798" s="3">
        <f t="shared" si="257"/>
        <v>42795</v>
      </c>
      <c r="AD1798" s="4">
        <f t="shared" si="262"/>
        <v>42825</v>
      </c>
      <c r="AE1798" s="1" t="str">
        <f t="shared" si="258"/>
        <v>Friday</v>
      </c>
      <c r="AF1798" s="2">
        <v>0.41525462962962961</v>
      </c>
      <c r="AG1798" s="2">
        <f t="shared" si="259"/>
        <v>0.41666666666666663</v>
      </c>
      <c r="AH1798" t="s">
        <v>27</v>
      </c>
    </row>
    <row r="1799" spans="1:34" x14ac:dyDescent="0.25">
      <c r="A1799">
        <v>1358119</v>
      </c>
      <c r="B1799" t="s">
        <v>20</v>
      </c>
      <c r="C1799" t="s">
        <v>162</v>
      </c>
      <c r="D1799" t="s">
        <v>22</v>
      </c>
      <c r="E1799">
        <v>53050</v>
      </c>
      <c r="F1799" t="s">
        <v>23</v>
      </c>
      <c r="G1799" t="s">
        <v>24</v>
      </c>
      <c r="H1799">
        <v>5525</v>
      </c>
      <c r="I1799" t="s">
        <v>81</v>
      </c>
      <c r="J1799">
        <f>VLOOKUP(I1799,Key!$A$1:$C$72,2,FALSE)</f>
        <v>43.06033</v>
      </c>
      <c r="K1799">
        <f>VLOOKUP(I1799,Key!$A$1:$C$72,3,FALSE)</f>
        <v>-87.89546</v>
      </c>
      <c r="L1799" t="s">
        <v>61</v>
      </c>
      <c r="M1799">
        <f>VLOOKUP(L1799,Key!$A$1:$C$72,2,FALSE)</f>
        <v>43.058619999999998</v>
      </c>
      <c r="N1799">
        <f>VLOOKUP(L1799,Key!$A$1:$C$72,3,FALSE)</f>
        <v>-87.885319999999993</v>
      </c>
      <c r="O1799">
        <v>8</v>
      </c>
      <c r="P1799">
        <v>0</v>
      </c>
      <c r="Q1799">
        <v>1.2</v>
      </c>
      <c r="R1799">
        <v>1.1000000000000001</v>
      </c>
      <c r="S1799">
        <v>48</v>
      </c>
      <c r="T1799">
        <f t="shared" si="260"/>
        <v>-1</v>
      </c>
      <c r="U1799" s="1">
        <v>42825</v>
      </c>
      <c r="V1799" s="3">
        <f t="shared" si="254"/>
        <v>42795</v>
      </c>
      <c r="W1799" s="4">
        <f t="shared" si="261"/>
        <v>42825</v>
      </c>
      <c r="X1799" s="1" t="str">
        <f t="shared" si="255"/>
        <v>Friday</v>
      </c>
      <c r="Y1799" s="2">
        <v>0.62194444444444441</v>
      </c>
      <c r="Z1799" s="2">
        <f t="shared" si="256"/>
        <v>0.625</v>
      </c>
      <c r="AA1799">
        <f>1</f>
        <v>1</v>
      </c>
      <c r="AB1799" s="1">
        <v>42825</v>
      </c>
      <c r="AC1799" s="3">
        <f t="shared" si="257"/>
        <v>42795</v>
      </c>
      <c r="AD1799" s="4">
        <f t="shared" si="262"/>
        <v>42825</v>
      </c>
      <c r="AE1799" s="1" t="str">
        <f t="shared" si="258"/>
        <v>Friday</v>
      </c>
      <c r="AF1799" s="2">
        <v>0.62710648148148151</v>
      </c>
      <c r="AG1799" s="2">
        <f t="shared" si="259"/>
        <v>0.625</v>
      </c>
      <c r="AH1799" t="s">
        <v>27</v>
      </c>
    </row>
    <row r="1800" spans="1:34" x14ac:dyDescent="0.25">
      <c r="A1800">
        <v>1391757</v>
      </c>
      <c r="B1800" t="s">
        <v>20</v>
      </c>
      <c r="C1800" t="s">
        <v>28</v>
      </c>
      <c r="D1800" t="s">
        <v>22</v>
      </c>
      <c r="E1800">
        <v>53211</v>
      </c>
      <c r="F1800" t="s">
        <v>23</v>
      </c>
      <c r="G1800" t="s">
        <v>24</v>
      </c>
      <c r="H1800">
        <v>11138</v>
      </c>
      <c r="I1800" t="s">
        <v>76</v>
      </c>
      <c r="J1800">
        <f>VLOOKUP(I1800,Key!$A$1:$C$72,2,FALSE)</f>
        <v>43.063749000000001</v>
      </c>
      <c r="K1800">
        <f>VLOOKUP(I1800,Key!$A$1:$C$72,3,FALSE)</f>
        <v>-87.887962999999999</v>
      </c>
      <c r="L1800" t="s">
        <v>76</v>
      </c>
      <c r="M1800">
        <f>VLOOKUP(L1800,Key!$A$1:$C$72,2,FALSE)</f>
        <v>43.063749000000001</v>
      </c>
      <c r="N1800">
        <f>VLOOKUP(L1800,Key!$A$1:$C$72,3,FALSE)</f>
        <v>-87.887962999999999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f t="shared" si="260"/>
        <v>-1</v>
      </c>
      <c r="U1800" s="1">
        <v>42825</v>
      </c>
      <c r="V1800" s="3">
        <f t="shared" si="254"/>
        <v>42795</v>
      </c>
      <c r="W1800" s="4">
        <f t="shared" si="261"/>
        <v>42825</v>
      </c>
      <c r="X1800" s="1" t="str">
        <f t="shared" si="255"/>
        <v>Friday</v>
      </c>
      <c r="Y1800" s="2">
        <v>0.69586805555555553</v>
      </c>
      <c r="Z1800" s="2">
        <f t="shared" si="256"/>
        <v>0.70833333333333326</v>
      </c>
      <c r="AA1800">
        <f>1</f>
        <v>1</v>
      </c>
      <c r="AB1800" s="1">
        <v>42825</v>
      </c>
      <c r="AC1800" s="3">
        <f t="shared" si="257"/>
        <v>42795</v>
      </c>
      <c r="AD1800" s="4">
        <f t="shared" si="262"/>
        <v>42825</v>
      </c>
      <c r="AE1800" s="1" t="str">
        <f t="shared" si="258"/>
        <v>Friday</v>
      </c>
      <c r="AF1800" s="2">
        <v>0.69643518518518521</v>
      </c>
      <c r="AG1800" s="2">
        <f t="shared" si="259"/>
        <v>0.70833333333333326</v>
      </c>
      <c r="AH1800" t="s">
        <v>35</v>
      </c>
    </row>
    <row r="1801" spans="1:34" x14ac:dyDescent="0.25">
      <c r="A1801">
        <v>1400126</v>
      </c>
      <c r="B1801" t="s">
        <v>20</v>
      </c>
      <c r="C1801" t="s">
        <v>28</v>
      </c>
      <c r="D1801" t="s">
        <v>22</v>
      </c>
      <c r="E1801">
        <v>53211</v>
      </c>
      <c r="F1801" t="s">
        <v>23</v>
      </c>
      <c r="G1801" t="s">
        <v>24</v>
      </c>
      <c r="H1801">
        <v>100</v>
      </c>
      <c r="I1801" t="s">
        <v>81</v>
      </c>
      <c r="J1801">
        <f>VLOOKUP(I1801,Key!$A$1:$C$72,2,FALSE)</f>
        <v>43.06033</v>
      </c>
      <c r="K1801">
        <f>VLOOKUP(I1801,Key!$A$1:$C$72,3,FALSE)</f>
        <v>-87.89546</v>
      </c>
      <c r="L1801" t="s">
        <v>60</v>
      </c>
      <c r="M1801">
        <f>VLOOKUP(L1801,Key!$A$1:$C$72,2,FALSE)</f>
        <v>43.066893999999998</v>
      </c>
      <c r="N1801">
        <f>VLOOKUP(L1801,Key!$A$1:$C$72,3,FALSE)</f>
        <v>-87.877936000000005</v>
      </c>
      <c r="O1801">
        <v>10</v>
      </c>
      <c r="P1801">
        <v>0</v>
      </c>
      <c r="Q1801">
        <v>1.5</v>
      </c>
      <c r="R1801">
        <v>1.4</v>
      </c>
      <c r="S1801">
        <v>60</v>
      </c>
      <c r="T1801">
        <f t="shared" si="260"/>
        <v>-1</v>
      </c>
      <c r="U1801" s="1">
        <v>42825</v>
      </c>
      <c r="V1801" s="3">
        <f t="shared" si="254"/>
        <v>42795</v>
      </c>
      <c r="W1801" s="4">
        <f t="shared" si="261"/>
        <v>42825</v>
      </c>
      <c r="X1801" s="1" t="str">
        <f t="shared" si="255"/>
        <v>Friday</v>
      </c>
      <c r="Y1801" s="2">
        <v>0.79962962962962969</v>
      </c>
      <c r="Z1801" s="2">
        <f t="shared" si="256"/>
        <v>0.79166666666666663</v>
      </c>
      <c r="AA1801">
        <f>1</f>
        <v>1</v>
      </c>
      <c r="AB1801" s="1">
        <v>42825</v>
      </c>
      <c r="AC1801" s="3">
        <f t="shared" si="257"/>
        <v>42795</v>
      </c>
      <c r="AD1801" s="4">
        <f t="shared" si="262"/>
        <v>42825</v>
      </c>
      <c r="AE1801" s="1" t="str">
        <f t="shared" si="258"/>
        <v>Friday</v>
      </c>
      <c r="AF1801" s="2">
        <v>0.80646990740740743</v>
      </c>
      <c r="AG1801" s="2">
        <f t="shared" si="259"/>
        <v>0.79166666666666663</v>
      </c>
      <c r="AH1801" t="s">
        <v>27</v>
      </c>
    </row>
    <row r="1802" spans="1:34" x14ac:dyDescent="0.25">
      <c r="A1802">
        <v>1408049</v>
      </c>
      <c r="B1802" t="s">
        <v>20</v>
      </c>
      <c r="C1802" t="s">
        <v>28</v>
      </c>
      <c r="D1802" t="s">
        <v>22</v>
      </c>
      <c r="E1802">
        <v>53202</v>
      </c>
      <c r="F1802" t="s">
        <v>23</v>
      </c>
      <c r="G1802" t="s">
        <v>24</v>
      </c>
      <c r="H1802">
        <v>153</v>
      </c>
      <c r="I1802" t="s">
        <v>33</v>
      </c>
      <c r="J1802">
        <f>VLOOKUP(I1802,Key!$A$1:$C$72,2,FALSE)</f>
        <v>43.034619999999997</v>
      </c>
      <c r="K1802">
        <f>VLOOKUP(I1802,Key!$A$1:$C$72,3,FALSE)</f>
        <v>-87.917500000000004</v>
      </c>
      <c r="L1802" t="s">
        <v>40</v>
      </c>
      <c r="M1802">
        <f>VLOOKUP(L1802,Key!$A$1:$C$72,2,FALSE)</f>
        <v>43.031480000000002</v>
      </c>
      <c r="N1802">
        <f>VLOOKUP(L1802,Key!$A$1:$C$72,3,FALSE)</f>
        <v>-87.908169999999998</v>
      </c>
      <c r="O1802">
        <v>10</v>
      </c>
      <c r="P1802">
        <v>0</v>
      </c>
      <c r="Q1802">
        <v>1.5</v>
      </c>
      <c r="R1802">
        <v>1.4</v>
      </c>
      <c r="S1802">
        <v>60</v>
      </c>
      <c r="T1802">
        <f t="shared" si="260"/>
        <v>-1</v>
      </c>
      <c r="U1802" s="1">
        <v>42825</v>
      </c>
      <c r="V1802" s="3">
        <f t="shared" si="254"/>
        <v>42795</v>
      </c>
      <c r="W1802" s="4">
        <f t="shared" si="261"/>
        <v>42825</v>
      </c>
      <c r="X1802" s="1" t="str">
        <f t="shared" si="255"/>
        <v>Friday</v>
      </c>
      <c r="Y1802" s="2">
        <v>0.85650462962962959</v>
      </c>
      <c r="Z1802" s="2">
        <f t="shared" si="256"/>
        <v>0.875</v>
      </c>
      <c r="AA1802">
        <f>1</f>
        <v>1</v>
      </c>
      <c r="AB1802" s="1">
        <v>42825</v>
      </c>
      <c r="AC1802" s="3">
        <f t="shared" si="257"/>
        <v>42795</v>
      </c>
      <c r="AD1802" s="4">
        <f t="shared" si="262"/>
        <v>42825</v>
      </c>
      <c r="AE1802" s="1" t="str">
        <f t="shared" si="258"/>
        <v>Friday</v>
      </c>
      <c r="AF1802" s="2">
        <v>0.8633912037037037</v>
      </c>
      <c r="AG1802" s="2">
        <f t="shared" si="259"/>
        <v>0.875</v>
      </c>
      <c r="AH1802" t="s">
        <v>27</v>
      </c>
    </row>
    <row r="1803" spans="1:34" x14ac:dyDescent="0.25">
      <c r="A1803">
        <v>1269318</v>
      </c>
      <c r="B1803" t="s">
        <v>20</v>
      </c>
      <c r="C1803" t="s">
        <v>28</v>
      </c>
      <c r="D1803" t="s">
        <v>22</v>
      </c>
      <c r="E1803">
        <v>53204</v>
      </c>
      <c r="F1803" t="s">
        <v>23</v>
      </c>
      <c r="G1803" t="s">
        <v>24</v>
      </c>
      <c r="H1803">
        <v>5506</v>
      </c>
      <c r="I1803" t="s">
        <v>72</v>
      </c>
      <c r="J1803">
        <f>VLOOKUP(I1803,Key!$A$1:$C$72,2,FALSE)</f>
        <v>43.02948</v>
      </c>
      <c r="K1803">
        <f>VLOOKUP(I1803,Key!$A$1:$C$72,3,FALSE)</f>
        <v>-87.912819999999996</v>
      </c>
      <c r="L1803" t="s">
        <v>40</v>
      </c>
      <c r="M1803">
        <f>VLOOKUP(L1803,Key!$A$1:$C$72,2,FALSE)</f>
        <v>43.031480000000002</v>
      </c>
      <c r="N1803">
        <f>VLOOKUP(L1803,Key!$A$1:$C$72,3,FALSE)</f>
        <v>-87.908169999999998</v>
      </c>
      <c r="O1803">
        <v>3</v>
      </c>
      <c r="P1803">
        <v>0</v>
      </c>
      <c r="Q1803">
        <v>0.5</v>
      </c>
      <c r="R1803">
        <v>0.4</v>
      </c>
      <c r="S1803">
        <v>18</v>
      </c>
      <c r="T1803">
        <f t="shared" si="260"/>
        <v>-1</v>
      </c>
      <c r="U1803" s="1">
        <v>42795</v>
      </c>
      <c r="V1803" s="3">
        <f t="shared" si="254"/>
        <v>42795</v>
      </c>
      <c r="W1803" s="4">
        <f t="shared" si="261"/>
        <v>42795</v>
      </c>
      <c r="X1803" s="1" t="str">
        <f t="shared" si="255"/>
        <v>Wednesday</v>
      </c>
      <c r="Y1803" s="2">
        <v>0.45173611111111112</v>
      </c>
      <c r="Z1803" s="2">
        <f t="shared" si="256"/>
        <v>0.45833333333333331</v>
      </c>
      <c r="AA1803">
        <f>1</f>
        <v>1</v>
      </c>
      <c r="AB1803" s="1">
        <v>42795</v>
      </c>
      <c r="AC1803" s="3">
        <f t="shared" si="257"/>
        <v>42795</v>
      </c>
      <c r="AD1803" s="4">
        <f t="shared" si="262"/>
        <v>42795</v>
      </c>
      <c r="AE1803" s="1" t="str">
        <f t="shared" si="258"/>
        <v>Wednesday</v>
      </c>
      <c r="AF1803" s="2">
        <v>0.4538194444444445</v>
      </c>
      <c r="AG1803" s="2">
        <f t="shared" si="259"/>
        <v>0.45833333333333331</v>
      </c>
      <c r="AH1803" t="s">
        <v>27</v>
      </c>
    </row>
    <row r="1804" spans="1:34" x14ac:dyDescent="0.25">
      <c r="A1804">
        <v>1260485</v>
      </c>
      <c r="B1804" t="s">
        <v>20</v>
      </c>
      <c r="C1804" t="s">
        <v>101</v>
      </c>
      <c r="D1804" t="s">
        <v>22</v>
      </c>
      <c r="E1804">
        <v>53211</v>
      </c>
      <c r="F1804" t="s">
        <v>23</v>
      </c>
      <c r="G1804" t="s">
        <v>24</v>
      </c>
      <c r="H1804">
        <v>11066</v>
      </c>
      <c r="I1804" t="s">
        <v>32</v>
      </c>
      <c r="J1804">
        <f>VLOOKUP(I1804,Key!$A$1:$C$72,2,FALSE)</f>
        <v>43.038719999999998</v>
      </c>
      <c r="K1804">
        <f>VLOOKUP(I1804,Key!$A$1:$C$72,3,FALSE)</f>
        <v>-87.905339999999995</v>
      </c>
      <c r="L1804" t="s">
        <v>43</v>
      </c>
      <c r="M1804">
        <f>VLOOKUP(L1804,Key!$A$1:$C$72,2,FALSE)</f>
        <v>43.03886</v>
      </c>
      <c r="N1804">
        <f>VLOOKUP(L1804,Key!$A$1:$C$72,3,FALSE)</f>
        <v>-87.902720000000002</v>
      </c>
      <c r="O1804">
        <v>2</v>
      </c>
      <c r="P1804">
        <v>0</v>
      </c>
      <c r="Q1804">
        <v>0.3</v>
      </c>
      <c r="R1804">
        <v>0.3</v>
      </c>
      <c r="S1804">
        <v>12</v>
      </c>
      <c r="T1804">
        <f t="shared" si="260"/>
        <v>-1</v>
      </c>
      <c r="U1804" s="1">
        <v>42795</v>
      </c>
      <c r="V1804" s="3">
        <f t="shared" si="254"/>
        <v>42795</v>
      </c>
      <c r="W1804" s="4">
        <f t="shared" si="261"/>
        <v>42795</v>
      </c>
      <c r="X1804" s="1" t="str">
        <f t="shared" si="255"/>
        <v>Wednesday</v>
      </c>
      <c r="Y1804" s="2">
        <v>0.57887731481481486</v>
      </c>
      <c r="Z1804" s="2">
        <f t="shared" si="256"/>
        <v>0.58333333333333326</v>
      </c>
      <c r="AA1804">
        <f>1</f>
        <v>1</v>
      </c>
      <c r="AB1804" s="1">
        <v>42795</v>
      </c>
      <c r="AC1804" s="3">
        <f t="shared" si="257"/>
        <v>42795</v>
      </c>
      <c r="AD1804" s="4">
        <f t="shared" si="262"/>
        <v>42795</v>
      </c>
      <c r="AE1804" s="1" t="str">
        <f t="shared" si="258"/>
        <v>Wednesday</v>
      </c>
      <c r="AF1804" s="2">
        <v>0.58035879629629628</v>
      </c>
      <c r="AG1804" s="2">
        <f t="shared" si="259"/>
        <v>0.58333333333333326</v>
      </c>
      <c r="AH1804" t="s">
        <v>27</v>
      </c>
    </row>
    <row r="1805" spans="1:34" x14ac:dyDescent="0.25">
      <c r="A1805">
        <v>1523390</v>
      </c>
      <c r="B1805" t="s">
        <v>20</v>
      </c>
      <c r="C1805" t="s">
        <v>28</v>
      </c>
      <c r="D1805" t="s">
        <v>22</v>
      </c>
      <c r="E1805">
        <v>53212</v>
      </c>
      <c r="F1805" t="s">
        <v>23</v>
      </c>
      <c r="G1805" t="s">
        <v>107</v>
      </c>
      <c r="H1805">
        <v>145</v>
      </c>
      <c r="I1805" t="s">
        <v>30</v>
      </c>
      <c r="J1805">
        <f>VLOOKUP(I1805,Key!$A$1:$C$72,2,FALSE)</f>
        <v>43.05847</v>
      </c>
      <c r="K1805">
        <f>VLOOKUP(I1805,Key!$A$1:$C$72,3,FALSE)</f>
        <v>-87.898079999999993</v>
      </c>
      <c r="L1805" t="s">
        <v>44</v>
      </c>
      <c r="M1805">
        <f>VLOOKUP(L1805,Key!$A$1:$C$72,2,FALSE)</f>
        <v>43.045712999999999</v>
      </c>
      <c r="N1805">
        <f>VLOOKUP(L1805,Key!$A$1:$C$72,3,FALSE)</f>
        <v>-87.899756999999994</v>
      </c>
      <c r="O1805">
        <v>8</v>
      </c>
      <c r="P1805">
        <v>2</v>
      </c>
      <c r="Q1805">
        <v>1.2</v>
      </c>
      <c r="R1805">
        <v>1.1000000000000001</v>
      </c>
      <c r="S1805">
        <v>48</v>
      </c>
      <c r="T1805">
        <f t="shared" si="260"/>
        <v>-1</v>
      </c>
      <c r="U1805" s="1">
        <v>42795</v>
      </c>
      <c r="V1805" s="3">
        <f t="shared" si="254"/>
        <v>42795</v>
      </c>
      <c r="W1805" s="4">
        <f t="shared" si="261"/>
        <v>42795</v>
      </c>
      <c r="X1805" s="1" t="str">
        <f t="shared" si="255"/>
        <v>Wednesday</v>
      </c>
      <c r="Y1805" s="2">
        <v>0.61803240740740739</v>
      </c>
      <c r="Z1805" s="2">
        <f t="shared" si="256"/>
        <v>0.625</v>
      </c>
      <c r="AA1805">
        <f>1</f>
        <v>1</v>
      </c>
      <c r="AB1805" s="1">
        <v>42795</v>
      </c>
      <c r="AC1805" s="3">
        <f t="shared" si="257"/>
        <v>42795</v>
      </c>
      <c r="AD1805" s="4">
        <f t="shared" si="262"/>
        <v>42795</v>
      </c>
      <c r="AE1805" s="1" t="str">
        <f t="shared" si="258"/>
        <v>Wednesday</v>
      </c>
      <c r="AF1805" s="2">
        <v>0.62347222222222221</v>
      </c>
      <c r="AG1805" s="2">
        <f t="shared" si="259"/>
        <v>0.625</v>
      </c>
      <c r="AH1805" t="s">
        <v>27</v>
      </c>
    </row>
    <row r="1806" spans="1:34" x14ac:dyDescent="0.25">
      <c r="A1806">
        <v>825934</v>
      </c>
      <c r="B1806" t="s">
        <v>20</v>
      </c>
      <c r="C1806" t="s">
        <v>28</v>
      </c>
      <c r="D1806" t="s">
        <v>22</v>
      </c>
      <c r="E1806">
        <v>53208</v>
      </c>
      <c r="F1806" t="s">
        <v>23</v>
      </c>
      <c r="G1806" t="s">
        <v>24</v>
      </c>
      <c r="H1806">
        <v>242</v>
      </c>
      <c r="I1806" t="s">
        <v>29</v>
      </c>
      <c r="J1806">
        <f>VLOOKUP(I1806,Key!$A$1:$C$72,2,FALSE)</f>
        <v>43.042490000000001</v>
      </c>
      <c r="K1806">
        <f>VLOOKUP(I1806,Key!$A$1:$C$72,3,FALSE)</f>
        <v>-87.909959999999998</v>
      </c>
      <c r="L1806" t="s">
        <v>54</v>
      </c>
      <c r="M1806">
        <f>VLOOKUP(L1806,Key!$A$1:$C$72,2,FALSE)</f>
        <v>43.046570000000003</v>
      </c>
      <c r="N1806">
        <f>VLOOKUP(L1806,Key!$A$1:$C$72,3,FALSE)</f>
        <v>-87.908720000000002</v>
      </c>
      <c r="O1806">
        <v>4</v>
      </c>
      <c r="P1806">
        <v>0</v>
      </c>
      <c r="Q1806">
        <v>0.6</v>
      </c>
      <c r="R1806">
        <v>0.6</v>
      </c>
      <c r="S1806">
        <v>24</v>
      </c>
      <c r="T1806">
        <f t="shared" si="260"/>
        <v>-1</v>
      </c>
      <c r="U1806" s="1">
        <v>42795</v>
      </c>
      <c r="V1806" s="3">
        <f t="shared" si="254"/>
        <v>42795</v>
      </c>
      <c r="W1806" s="4">
        <f t="shared" si="261"/>
        <v>42795</v>
      </c>
      <c r="X1806" s="1" t="str">
        <f t="shared" si="255"/>
        <v>Wednesday</v>
      </c>
      <c r="Y1806" s="2">
        <v>0.71370370370370362</v>
      </c>
      <c r="Z1806" s="2">
        <f t="shared" si="256"/>
        <v>0.70833333333333326</v>
      </c>
      <c r="AA1806">
        <f>1</f>
        <v>1</v>
      </c>
      <c r="AB1806" s="1">
        <v>42795</v>
      </c>
      <c r="AC1806" s="3">
        <f t="shared" si="257"/>
        <v>42795</v>
      </c>
      <c r="AD1806" s="4">
        <f t="shared" si="262"/>
        <v>42795</v>
      </c>
      <c r="AE1806" s="1" t="str">
        <f t="shared" si="258"/>
        <v>Wednesday</v>
      </c>
      <c r="AF1806" s="2">
        <v>0.71633101851851855</v>
      </c>
      <c r="AG1806" s="2">
        <f t="shared" si="259"/>
        <v>0.70833333333333326</v>
      </c>
      <c r="AH1806" t="s">
        <v>27</v>
      </c>
    </row>
    <row r="1807" spans="1:34" x14ac:dyDescent="0.25">
      <c r="A1807">
        <v>1370752</v>
      </c>
      <c r="B1807" t="s">
        <v>20</v>
      </c>
      <c r="C1807" t="s">
        <v>113</v>
      </c>
      <c r="D1807" t="s">
        <v>22</v>
      </c>
      <c r="E1807">
        <v>53105</v>
      </c>
      <c r="F1807" t="s">
        <v>23</v>
      </c>
      <c r="G1807" t="s">
        <v>24</v>
      </c>
      <c r="H1807">
        <v>994</v>
      </c>
      <c r="I1807" t="s">
        <v>81</v>
      </c>
      <c r="J1807">
        <f>VLOOKUP(I1807,Key!$A$1:$C$72,2,FALSE)</f>
        <v>43.06033</v>
      </c>
      <c r="K1807">
        <f>VLOOKUP(I1807,Key!$A$1:$C$72,3,FALSE)</f>
        <v>-87.89546</v>
      </c>
      <c r="L1807" t="s">
        <v>78</v>
      </c>
      <c r="M1807">
        <f>VLOOKUP(L1807,Key!$A$1:$C$72,2,FALSE)</f>
        <v>43.060250000000003</v>
      </c>
      <c r="N1807">
        <f>VLOOKUP(L1807,Key!$A$1:$C$72,3,FALSE)</f>
        <v>-87.892169999999993</v>
      </c>
      <c r="O1807">
        <v>1</v>
      </c>
      <c r="P1807">
        <v>0</v>
      </c>
      <c r="Q1807">
        <v>0.2</v>
      </c>
      <c r="R1807">
        <v>0.1</v>
      </c>
      <c r="S1807">
        <v>6</v>
      </c>
      <c r="T1807">
        <f t="shared" si="260"/>
        <v>-1</v>
      </c>
      <c r="U1807" s="1">
        <v>42796</v>
      </c>
      <c r="V1807" s="3">
        <f t="shared" si="254"/>
        <v>42795</v>
      </c>
      <c r="W1807" s="4">
        <f t="shared" si="261"/>
        <v>42796</v>
      </c>
      <c r="X1807" s="1" t="str">
        <f t="shared" si="255"/>
        <v>Thursday</v>
      </c>
      <c r="Y1807" s="2">
        <v>1.5474537037037038E-2</v>
      </c>
      <c r="Z1807" s="2">
        <f t="shared" si="256"/>
        <v>0</v>
      </c>
      <c r="AA1807">
        <f>1</f>
        <v>1</v>
      </c>
      <c r="AB1807" s="1">
        <v>42796</v>
      </c>
      <c r="AC1807" s="3">
        <f t="shared" si="257"/>
        <v>42795</v>
      </c>
      <c r="AD1807" s="4">
        <f t="shared" si="262"/>
        <v>42796</v>
      </c>
      <c r="AE1807" s="1" t="str">
        <f t="shared" si="258"/>
        <v>Thursday</v>
      </c>
      <c r="AF1807" s="2">
        <v>1.6493055555555556E-2</v>
      </c>
      <c r="AG1807" s="2">
        <f t="shared" si="259"/>
        <v>0</v>
      </c>
      <c r="AH1807" t="s">
        <v>27</v>
      </c>
    </row>
    <row r="1808" spans="1:34" x14ac:dyDescent="0.25">
      <c r="A1808">
        <v>1328721</v>
      </c>
      <c r="B1808" t="s">
        <v>20</v>
      </c>
      <c r="C1808" t="s">
        <v>28</v>
      </c>
      <c r="D1808" t="s">
        <v>22</v>
      </c>
      <c r="E1808">
        <v>53207</v>
      </c>
      <c r="F1808" t="s">
        <v>23</v>
      </c>
      <c r="G1808" t="s">
        <v>24</v>
      </c>
      <c r="H1808">
        <v>315</v>
      </c>
      <c r="I1808" t="s">
        <v>74</v>
      </c>
      <c r="J1808">
        <f>VLOOKUP(I1808,Key!$A$1:$C$72,2,FALSE)</f>
        <v>43.040154000000001</v>
      </c>
      <c r="K1808">
        <f>VLOOKUP(I1808,Key!$A$1:$C$72,3,FALSE)</f>
        <v>-87.932113000000001</v>
      </c>
      <c r="L1808" t="s">
        <v>82</v>
      </c>
      <c r="M1808">
        <f>VLOOKUP(L1808,Key!$A$1:$C$72,2,FALSE)</f>
        <v>43.026229999999998</v>
      </c>
      <c r="N1808">
        <f>VLOOKUP(L1808,Key!$A$1:$C$72,3,FALSE)</f>
        <v>-87.912809999999993</v>
      </c>
      <c r="O1808">
        <v>9</v>
      </c>
      <c r="P1808">
        <v>0</v>
      </c>
      <c r="Q1808">
        <v>1.4</v>
      </c>
      <c r="R1808">
        <v>1.3</v>
      </c>
      <c r="S1808">
        <v>54</v>
      </c>
      <c r="T1808">
        <f t="shared" si="260"/>
        <v>-1</v>
      </c>
      <c r="U1808" s="1">
        <v>42796</v>
      </c>
      <c r="V1808" s="3">
        <f t="shared" si="254"/>
        <v>42795</v>
      </c>
      <c r="W1808" s="4">
        <f t="shared" si="261"/>
        <v>42796</v>
      </c>
      <c r="X1808" s="1" t="str">
        <f t="shared" si="255"/>
        <v>Thursday</v>
      </c>
      <c r="Y1808" s="2">
        <v>0.49457175925925928</v>
      </c>
      <c r="Z1808" s="2">
        <f t="shared" si="256"/>
        <v>0.5</v>
      </c>
      <c r="AA1808">
        <f>1</f>
        <v>1</v>
      </c>
      <c r="AB1808" s="1">
        <v>42796</v>
      </c>
      <c r="AC1808" s="3">
        <f t="shared" si="257"/>
        <v>42795</v>
      </c>
      <c r="AD1808" s="4">
        <f t="shared" si="262"/>
        <v>42796</v>
      </c>
      <c r="AE1808" s="1" t="str">
        <f t="shared" si="258"/>
        <v>Thursday</v>
      </c>
      <c r="AF1808" s="2">
        <v>0.50087962962962962</v>
      </c>
      <c r="AG1808" s="2">
        <f t="shared" si="259"/>
        <v>0.5</v>
      </c>
      <c r="AH1808" t="s">
        <v>27</v>
      </c>
    </row>
    <row r="1809" spans="1:34" x14ac:dyDescent="0.25">
      <c r="A1809">
        <v>1260485</v>
      </c>
      <c r="B1809" t="s">
        <v>20</v>
      </c>
      <c r="C1809" t="s">
        <v>101</v>
      </c>
      <c r="D1809" t="s">
        <v>22</v>
      </c>
      <c r="E1809">
        <v>53211</v>
      </c>
      <c r="F1809" t="s">
        <v>23</v>
      </c>
      <c r="G1809" t="s">
        <v>24</v>
      </c>
      <c r="H1809">
        <v>5440</v>
      </c>
      <c r="I1809" t="s">
        <v>43</v>
      </c>
      <c r="J1809">
        <f>VLOOKUP(I1809,Key!$A$1:$C$72,2,FALSE)</f>
        <v>43.03886</v>
      </c>
      <c r="K1809">
        <f>VLOOKUP(I1809,Key!$A$1:$C$72,3,FALSE)</f>
        <v>-87.902720000000002</v>
      </c>
      <c r="L1809" t="s">
        <v>32</v>
      </c>
      <c r="M1809">
        <f>VLOOKUP(L1809,Key!$A$1:$C$72,2,FALSE)</f>
        <v>43.038719999999998</v>
      </c>
      <c r="N1809">
        <f>VLOOKUP(L1809,Key!$A$1:$C$72,3,FALSE)</f>
        <v>-87.905339999999995</v>
      </c>
      <c r="O1809">
        <v>2</v>
      </c>
      <c r="P1809">
        <v>0</v>
      </c>
      <c r="Q1809">
        <v>0.3</v>
      </c>
      <c r="R1809">
        <v>0.3</v>
      </c>
      <c r="S1809">
        <v>12</v>
      </c>
      <c r="T1809">
        <f t="shared" si="260"/>
        <v>-1</v>
      </c>
      <c r="U1809" s="1">
        <v>42796</v>
      </c>
      <c r="V1809" s="3">
        <f t="shared" si="254"/>
        <v>42795</v>
      </c>
      <c r="W1809" s="4">
        <f t="shared" si="261"/>
        <v>42796</v>
      </c>
      <c r="X1809" s="1" t="str">
        <f t="shared" si="255"/>
        <v>Thursday</v>
      </c>
      <c r="Y1809" s="2">
        <v>0.52239583333333328</v>
      </c>
      <c r="Z1809" s="2">
        <f t="shared" si="256"/>
        <v>0.54166666666666663</v>
      </c>
      <c r="AA1809">
        <f>1</f>
        <v>1</v>
      </c>
      <c r="AB1809" s="1">
        <v>42796</v>
      </c>
      <c r="AC1809" s="3">
        <f t="shared" si="257"/>
        <v>42795</v>
      </c>
      <c r="AD1809" s="4">
        <f t="shared" si="262"/>
        <v>42796</v>
      </c>
      <c r="AE1809" s="1" t="str">
        <f t="shared" si="258"/>
        <v>Thursday</v>
      </c>
      <c r="AF1809" s="2">
        <v>0.52387731481481481</v>
      </c>
      <c r="AG1809" s="2">
        <f t="shared" si="259"/>
        <v>0.54166666666666663</v>
      </c>
      <c r="AH1809" t="s">
        <v>27</v>
      </c>
    </row>
    <row r="1810" spans="1:34" x14ac:dyDescent="0.25">
      <c r="A1810">
        <v>1345070</v>
      </c>
      <c r="B1810" t="s">
        <v>20</v>
      </c>
      <c r="C1810" t="s">
        <v>28</v>
      </c>
      <c r="D1810" t="s">
        <v>22</v>
      </c>
      <c r="E1810">
        <v>53211</v>
      </c>
      <c r="F1810" t="s">
        <v>23</v>
      </c>
      <c r="G1810" t="s">
        <v>24</v>
      </c>
      <c r="H1810">
        <v>5519</v>
      </c>
      <c r="I1810" t="s">
        <v>60</v>
      </c>
      <c r="J1810">
        <f>VLOOKUP(I1810,Key!$A$1:$C$72,2,FALSE)</f>
        <v>43.066893999999998</v>
      </c>
      <c r="K1810">
        <f>VLOOKUP(I1810,Key!$A$1:$C$72,3,FALSE)</f>
        <v>-87.877936000000005</v>
      </c>
      <c r="L1810" t="s">
        <v>87</v>
      </c>
      <c r="M1810">
        <f>VLOOKUP(L1810,Key!$A$1:$C$72,2,FALSE)</f>
        <v>43.077359999999999</v>
      </c>
      <c r="N1810">
        <f>VLOOKUP(L1810,Key!$A$1:$C$72,3,FALSE)</f>
        <v>-87.880769999999998</v>
      </c>
      <c r="O1810">
        <v>5</v>
      </c>
      <c r="P1810">
        <v>0</v>
      </c>
      <c r="Q1810">
        <v>0.8</v>
      </c>
      <c r="R1810">
        <v>0.7</v>
      </c>
      <c r="S1810">
        <v>30</v>
      </c>
      <c r="T1810">
        <f t="shared" si="260"/>
        <v>-1</v>
      </c>
      <c r="U1810" s="1">
        <v>42796</v>
      </c>
      <c r="V1810" s="3">
        <f t="shared" si="254"/>
        <v>42795</v>
      </c>
      <c r="W1810" s="4">
        <f t="shared" si="261"/>
        <v>42796</v>
      </c>
      <c r="X1810" s="1" t="str">
        <f t="shared" si="255"/>
        <v>Thursday</v>
      </c>
      <c r="Y1810" s="2">
        <v>0.61624999999999996</v>
      </c>
      <c r="Z1810" s="2">
        <f t="shared" si="256"/>
        <v>0.625</v>
      </c>
      <c r="AA1810">
        <f>1</f>
        <v>1</v>
      </c>
      <c r="AB1810" s="1">
        <v>42796</v>
      </c>
      <c r="AC1810" s="3">
        <f t="shared" si="257"/>
        <v>42795</v>
      </c>
      <c r="AD1810" s="4">
        <f t="shared" si="262"/>
        <v>42796</v>
      </c>
      <c r="AE1810" s="1" t="str">
        <f t="shared" si="258"/>
        <v>Thursday</v>
      </c>
      <c r="AF1810" s="2">
        <v>0.61957175925925922</v>
      </c>
      <c r="AG1810" s="2">
        <f t="shared" si="259"/>
        <v>0.625</v>
      </c>
      <c r="AH1810" t="s">
        <v>27</v>
      </c>
    </row>
    <row r="1811" spans="1:34" x14ac:dyDescent="0.25">
      <c r="A1811">
        <v>1088320</v>
      </c>
      <c r="B1811" t="s">
        <v>20</v>
      </c>
      <c r="C1811" t="s">
        <v>95</v>
      </c>
      <c r="D1811" t="s">
        <v>22</v>
      </c>
      <c r="E1811">
        <v>53202</v>
      </c>
      <c r="F1811" t="s">
        <v>23</v>
      </c>
      <c r="G1811" t="s">
        <v>24</v>
      </c>
      <c r="H1811">
        <v>16</v>
      </c>
      <c r="I1811" t="s">
        <v>41</v>
      </c>
      <c r="J1811">
        <f>VLOOKUP(I1811,Key!$A$1:$C$72,2,FALSE)</f>
        <v>43.04824</v>
      </c>
      <c r="K1811">
        <f>VLOOKUP(I1811,Key!$A$1:$C$72,3,FALSE)</f>
        <v>-87.904970000000006</v>
      </c>
      <c r="L1811" t="s">
        <v>70</v>
      </c>
      <c r="M1811">
        <f>VLOOKUP(L1811,Key!$A$1:$C$72,2,FALSE)</f>
        <v>43.053040000000003</v>
      </c>
      <c r="N1811">
        <f>VLOOKUP(L1811,Key!$A$1:$C$72,3,FALSE)</f>
        <v>-87.897660000000002</v>
      </c>
      <c r="O1811">
        <v>369</v>
      </c>
      <c r="P1811">
        <v>0</v>
      </c>
      <c r="Q1811">
        <v>18</v>
      </c>
      <c r="R1811">
        <v>17.100000000000001</v>
      </c>
      <c r="S1811">
        <v>720</v>
      </c>
      <c r="T1811">
        <f t="shared" si="260"/>
        <v>-1</v>
      </c>
      <c r="U1811" s="1">
        <v>42796</v>
      </c>
      <c r="V1811" s="3">
        <f t="shared" si="254"/>
        <v>42795</v>
      </c>
      <c r="W1811" s="4">
        <f t="shared" si="261"/>
        <v>42796</v>
      </c>
      <c r="X1811" s="1" t="str">
        <f t="shared" si="255"/>
        <v>Thursday</v>
      </c>
      <c r="Y1811" s="2">
        <v>0.74517361111111102</v>
      </c>
      <c r="Z1811" s="2">
        <f t="shared" si="256"/>
        <v>0.75</v>
      </c>
      <c r="AA1811">
        <f>1</f>
        <v>1</v>
      </c>
      <c r="AB1811" s="1">
        <v>42797</v>
      </c>
      <c r="AC1811" s="3">
        <f t="shared" si="257"/>
        <v>42795</v>
      </c>
      <c r="AD1811" s="4">
        <f t="shared" si="262"/>
        <v>42797</v>
      </c>
      <c r="AE1811" s="1" t="str">
        <f t="shared" si="258"/>
        <v>Friday</v>
      </c>
      <c r="AF1811" s="2">
        <v>1.3888888888888889E-3</v>
      </c>
      <c r="AG1811" s="2">
        <f t="shared" si="259"/>
        <v>0</v>
      </c>
      <c r="AH1811" t="s">
        <v>27</v>
      </c>
    </row>
    <row r="1812" spans="1:34" x14ac:dyDescent="0.25">
      <c r="A1812">
        <v>1252398</v>
      </c>
      <c r="B1812" t="s">
        <v>20</v>
      </c>
      <c r="C1812" t="s">
        <v>109</v>
      </c>
      <c r="D1812" t="s">
        <v>46</v>
      </c>
      <c r="E1812">
        <v>60076</v>
      </c>
      <c r="F1812" t="s">
        <v>23</v>
      </c>
      <c r="G1812" t="s">
        <v>96</v>
      </c>
      <c r="H1812">
        <v>276</v>
      </c>
      <c r="I1812" t="s">
        <v>77</v>
      </c>
      <c r="J1812">
        <f>VLOOKUP(I1812,Key!$A$1:$C$72,2,FALSE)</f>
        <v>43.074655999999997</v>
      </c>
      <c r="K1812">
        <f>VLOOKUP(I1812,Key!$A$1:$C$72,3,FALSE)</f>
        <v>-87.889011999999994</v>
      </c>
      <c r="L1812" t="s">
        <v>63</v>
      </c>
      <c r="M1812">
        <f>VLOOKUP(L1812,Key!$A$1:$C$72,2,FALSE)</f>
        <v>43.078530000000001</v>
      </c>
      <c r="N1812">
        <f>VLOOKUP(L1812,Key!$A$1:$C$72,3,FALSE)</f>
        <v>-87.882620000000003</v>
      </c>
      <c r="O1812">
        <v>6</v>
      </c>
      <c r="P1812">
        <v>0</v>
      </c>
      <c r="Q1812">
        <v>0.9</v>
      </c>
      <c r="R1812">
        <v>0.9</v>
      </c>
      <c r="S1812">
        <v>36</v>
      </c>
      <c r="T1812">
        <f t="shared" si="260"/>
        <v>-1</v>
      </c>
      <c r="U1812" s="1">
        <v>42796</v>
      </c>
      <c r="V1812" s="3">
        <f t="shared" si="254"/>
        <v>42795</v>
      </c>
      <c r="W1812" s="4">
        <f t="shared" si="261"/>
        <v>42796</v>
      </c>
      <c r="X1812" s="1" t="str">
        <f t="shared" si="255"/>
        <v>Thursday</v>
      </c>
      <c r="Y1812" s="2">
        <v>0.78216435185185185</v>
      </c>
      <c r="Z1812" s="2">
        <f t="shared" si="256"/>
        <v>0.79166666666666663</v>
      </c>
      <c r="AA1812">
        <f>1</f>
        <v>1</v>
      </c>
      <c r="AB1812" s="1">
        <v>42796</v>
      </c>
      <c r="AC1812" s="3">
        <f t="shared" si="257"/>
        <v>42795</v>
      </c>
      <c r="AD1812" s="4">
        <f t="shared" si="262"/>
        <v>42796</v>
      </c>
      <c r="AE1812" s="1" t="str">
        <f t="shared" si="258"/>
        <v>Thursday</v>
      </c>
      <c r="AF1812" s="2">
        <v>0.78611111111111109</v>
      </c>
      <c r="AG1812" s="2">
        <f t="shared" si="259"/>
        <v>0.79166666666666663</v>
      </c>
      <c r="AH1812" t="s">
        <v>27</v>
      </c>
    </row>
    <row r="1813" spans="1:34" x14ac:dyDescent="0.25">
      <c r="A1813">
        <v>1407702</v>
      </c>
      <c r="B1813" t="s">
        <v>20</v>
      </c>
      <c r="C1813" t="s">
        <v>28</v>
      </c>
      <c r="D1813" t="s">
        <v>22</v>
      </c>
      <c r="E1813">
        <v>53202</v>
      </c>
      <c r="F1813" t="s">
        <v>23</v>
      </c>
      <c r="G1813" t="s">
        <v>24</v>
      </c>
      <c r="H1813">
        <v>46</v>
      </c>
      <c r="I1813" t="s">
        <v>63</v>
      </c>
      <c r="J1813">
        <f>VLOOKUP(I1813,Key!$A$1:$C$72,2,FALSE)</f>
        <v>43.078530000000001</v>
      </c>
      <c r="K1813">
        <f>VLOOKUP(I1813,Key!$A$1:$C$72,3,FALSE)</f>
        <v>-87.882620000000003</v>
      </c>
      <c r="L1813" t="s">
        <v>77</v>
      </c>
      <c r="M1813">
        <f>VLOOKUP(L1813,Key!$A$1:$C$72,2,FALSE)</f>
        <v>43.074655999999997</v>
      </c>
      <c r="N1813">
        <f>VLOOKUP(L1813,Key!$A$1:$C$72,3,FALSE)</f>
        <v>-87.889011999999994</v>
      </c>
      <c r="O1813">
        <v>4</v>
      </c>
      <c r="P1813">
        <v>0</v>
      </c>
      <c r="Q1813">
        <v>0.6</v>
      </c>
      <c r="R1813">
        <v>0.6</v>
      </c>
      <c r="S1813">
        <v>24</v>
      </c>
      <c r="T1813">
        <f t="shared" si="260"/>
        <v>-1</v>
      </c>
      <c r="U1813" s="1">
        <v>42796</v>
      </c>
      <c r="V1813" s="3">
        <f t="shared" si="254"/>
        <v>42795</v>
      </c>
      <c r="W1813" s="4">
        <f t="shared" si="261"/>
        <v>42796</v>
      </c>
      <c r="X1813" s="1" t="str">
        <f t="shared" si="255"/>
        <v>Thursday</v>
      </c>
      <c r="Y1813" s="2">
        <v>0.86408564814814814</v>
      </c>
      <c r="Z1813" s="2">
        <f t="shared" si="256"/>
        <v>0.875</v>
      </c>
      <c r="AA1813">
        <f>1</f>
        <v>1</v>
      </c>
      <c r="AB1813" s="1">
        <v>42796</v>
      </c>
      <c r="AC1813" s="3">
        <f t="shared" si="257"/>
        <v>42795</v>
      </c>
      <c r="AD1813" s="4">
        <f t="shared" si="262"/>
        <v>42796</v>
      </c>
      <c r="AE1813" s="1" t="str">
        <f t="shared" si="258"/>
        <v>Thursday</v>
      </c>
      <c r="AF1813" s="2">
        <v>0.86722222222222223</v>
      </c>
      <c r="AG1813" s="2">
        <f t="shared" si="259"/>
        <v>0.875</v>
      </c>
      <c r="AH1813" t="s">
        <v>27</v>
      </c>
    </row>
    <row r="1814" spans="1:34" x14ac:dyDescent="0.25">
      <c r="A1814">
        <v>1357250</v>
      </c>
      <c r="B1814" t="s">
        <v>20</v>
      </c>
      <c r="C1814" t="s">
        <v>28</v>
      </c>
      <c r="D1814" t="s">
        <v>22</v>
      </c>
      <c r="E1814">
        <v>53202</v>
      </c>
      <c r="F1814" t="s">
        <v>23</v>
      </c>
      <c r="G1814" t="s">
        <v>24</v>
      </c>
      <c r="H1814">
        <v>5544</v>
      </c>
      <c r="I1814" t="s">
        <v>69</v>
      </c>
      <c r="J1814">
        <f>VLOOKUP(I1814,Key!$A$1:$C$72,2,FALSE)</f>
        <v>43.048200000000001</v>
      </c>
      <c r="K1814">
        <f>VLOOKUP(I1814,Key!$A$1:$C$72,3,FALSE)</f>
        <v>-87.900859999999994</v>
      </c>
      <c r="L1814" t="s">
        <v>43</v>
      </c>
      <c r="M1814">
        <f>VLOOKUP(L1814,Key!$A$1:$C$72,2,FALSE)</f>
        <v>43.03886</v>
      </c>
      <c r="N1814">
        <f>VLOOKUP(L1814,Key!$A$1:$C$72,3,FALSE)</f>
        <v>-87.902720000000002</v>
      </c>
      <c r="O1814">
        <v>4</v>
      </c>
      <c r="P1814">
        <v>0</v>
      </c>
      <c r="Q1814">
        <v>0.6</v>
      </c>
      <c r="R1814">
        <v>0.6</v>
      </c>
      <c r="S1814">
        <v>24</v>
      </c>
      <c r="T1814">
        <f t="shared" si="260"/>
        <v>-1</v>
      </c>
      <c r="U1814" s="1">
        <v>42797</v>
      </c>
      <c r="V1814" s="3">
        <f t="shared" si="254"/>
        <v>42795</v>
      </c>
      <c r="W1814" s="4">
        <f t="shared" si="261"/>
        <v>42797</v>
      </c>
      <c r="X1814" s="1" t="str">
        <f t="shared" si="255"/>
        <v>Friday</v>
      </c>
      <c r="Y1814" s="2">
        <v>0.27437499999999998</v>
      </c>
      <c r="Z1814" s="2">
        <f t="shared" si="256"/>
        <v>0.29166666666666663</v>
      </c>
      <c r="AA1814">
        <f>1</f>
        <v>1</v>
      </c>
      <c r="AB1814" s="1">
        <v>42797</v>
      </c>
      <c r="AC1814" s="3">
        <f t="shared" si="257"/>
        <v>42795</v>
      </c>
      <c r="AD1814" s="4">
        <f t="shared" si="262"/>
        <v>42797</v>
      </c>
      <c r="AE1814" s="1" t="str">
        <f t="shared" si="258"/>
        <v>Friday</v>
      </c>
      <c r="AF1814" s="2">
        <v>0.27766203703703701</v>
      </c>
      <c r="AG1814" s="2">
        <f t="shared" si="259"/>
        <v>0.29166666666666663</v>
      </c>
      <c r="AH1814" t="s">
        <v>27</v>
      </c>
    </row>
    <row r="1815" spans="1:34" x14ac:dyDescent="0.25">
      <c r="A1815">
        <v>1246588</v>
      </c>
      <c r="B1815" t="s">
        <v>20</v>
      </c>
      <c r="C1815" t="s">
        <v>28</v>
      </c>
      <c r="D1815" t="s">
        <v>22</v>
      </c>
      <c r="E1815">
        <v>53218</v>
      </c>
      <c r="F1815" t="s">
        <v>23</v>
      </c>
      <c r="G1815" t="s">
        <v>96</v>
      </c>
      <c r="H1815">
        <v>5476</v>
      </c>
      <c r="I1815" t="s">
        <v>87</v>
      </c>
      <c r="J1815">
        <f>VLOOKUP(I1815,Key!$A$1:$C$72,2,FALSE)</f>
        <v>43.077359999999999</v>
      </c>
      <c r="K1815">
        <f>VLOOKUP(I1815,Key!$A$1:$C$72,3,FALSE)</f>
        <v>-87.880769999999998</v>
      </c>
      <c r="L1815" t="s">
        <v>87</v>
      </c>
      <c r="M1815">
        <f>VLOOKUP(L1815,Key!$A$1:$C$72,2,FALSE)</f>
        <v>43.077359999999999</v>
      </c>
      <c r="N1815">
        <f>VLOOKUP(L1815,Key!$A$1:$C$72,3,FALSE)</f>
        <v>-87.880769999999998</v>
      </c>
      <c r="O1815">
        <v>4</v>
      </c>
      <c r="P1815">
        <v>0</v>
      </c>
      <c r="Q1815">
        <v>0.6</v>
      </c>
      <c r="R1815">
        <v>0.6</v>
      </c>
      <c r="S1815">
        <v>24</v>
      </c>
      <c r="T1815">
        <f t="shared" si="260"/>
        <v>-1</v>
      </c>
      <c r="U1815" s="1">
        <v>42797</v>
      </c>
      <c r="V1815" s="3">
        <f t="shared" si="254"/>
        <v>42795</v>
      </c>
      <c r="W1815" s="4">
        <f t="shared" si="261"/>
        <v>42797</v>
      </c>
      <c r="X1815" s="1" t="str">
        <f t="shared" si="255"/>
        <v>Friday</v>
      </c>
      <c r="Y1815" s="2">
        <v>0.66526620370370371</v>
      </c>
      <c r="Z1815" s="2">
        <f t="shared" si="256"/>
        <v>0.66666666666666663</v>
      </c>
      <c r="AA1815">
        <f>1</f>
        <v>1</v>
      </c>
      <c r="AB1815" s="1">
        <v>42797</v>
      </c>
      <c r="AC1815" s="3">
        <f t="shared" si="257"/>
        <v>42795</v>
      </c>
      <c r="AD1815" s="4">
        <f t="shared" si="262"/>
        <v>42797</v>
      </c>
      <c r="AE1815" s="1" t="str">
        <f t="shared" si="258"/>
        <v>Friday</v>
      </c>
      <c r="AF1815" s="2">
        <v>0.66800925925925936</v>
      </c>
      <c r="AG1815" s="2">
        <f t="shared" si="259"/>
        <v>0.66666666666666663</v>
      </c>
      <c r="AH1815" t="s">
        <v>35</v>
      </c>
    </row>
    <row r="1816" spans="1:34" x14ac:dyDescent="0.25">
      <c r="A1816">
        <v>1276651</v>
      </c>
      <c r="B1816" t="s">
        <v>20</v>
      </c>
      <c r="C1816" t="s">
        <v>28</v>
      </c>
      <c r="D1816" t="s">
        <v>22</v>
      </c>
      <c r="E1816">
        <v>53211</v>
      </c>
      <c r="F1816" t="s">
        <v>23</v>
      </c>
      <c r="G1816" t="s">
        <v>24</v>
      </c>
      <c r="H1816">
        <v>112</v>
      </c>
      <c r="I1816" t="s">
        <v>50</v>
      </c>
      <c r="J1816">
        <f>VLOOKUP(I1816,Key!$A$1:$C$72,2,FALSE)</f>
        <v>43.052549999999997</v>
      </c>
      <c r="K1816">
        <f>VLOOKUP(I1816,Key!$A$1:$C$72,3,FALSE)</f>
        <v>-87.909329999999997</v>
      </c>
      <c r="L1816" t="s">
        <v>51</v>
      </c>
      <c r="M1816">
        <f>VLOOKUP(L1816,Key!$A$1:$C$72,2,FALSE)</f>
        <v>43.05536</v>
      </c>
      <c r="N1816">
        <f>VLOOKUP(L1816,Key!$A$1:$C$72,3,FALSE)</f>
        <v>-87.90504</v>
      </c>
      <c r="O1816">
        <v>2</v>
      </c>
      <c r="P1816">
        <v>0</v>
      </c>
      <c r="Q1816">
        <v>0.3</v>
      </c>
      <c r="R1816">
        <v>0.3</v>
      </c>
      <c r="S1816">
        <v>12</v>
      </c>
      <c r="T1816">
        <f t="shared" si="260"/>
        <v>-1</v>
      </c>
      <c r="U1816" s="1">
        <v>42797</v>
      </c>
      <c r="V1816" s="3">
        <f t="shared" si="254"/>
        <v>42795</v>
      </c>
      <c r="W1816" s="4">
        <f t="shared" si="261"/>
        <v>42797</v>
      </c>
      <c r="X1816" s="1" t="str">
        <f t="shared" si="255"/>
        <v>Friday</v>
      </c>
      <c r="Y1816" s="2">
        <v>0.73137731481481483</v>
      </c>
      <c r="Z1816" s="2">
        <f t="shared" si="256"/>
        <v>0.75</v>
      </c>
      <c r="AA1816">
        <f>1</f>
        <v>1</v>
      </c>
      <c r="AB1816" s="1">
        <v>42797</v>
      </c>
      <c r="AC1816" s="3">
        <f t="shared" si="257"/>
        <v>42795</v>
      </c>
      <c r="AD1816" s="4">
        <f t="shared" si="262"/>
        <v>42797</v>
      </c>
      <c r="AE1816" s="1" t="str">
        <f t="shared" si="258"/>
        <v>Friday</v>
      </c>
      <c r="AF1816" s="2">
        <v>0.73306712962962972</v>
      </c>
      <c r="AG1816" s="2">
        <f t="shared" si="259"/>
        <v>0.75</v>
      </c>
      <c r="AH1816" t="s">
        <v>27</v>
      </c>
    </row>
    <row r="1817" spans="1:34" x14ac:dyDescent="0.25">
      <c r="A1817">
        <v>1391757</v>
      </c>
      <c r="B1817" t="s">
        <v>20</v>
      </c>
      <c r="C1817" t="s">
        <v>28</v>
      </c>
      <c r="D1817" t="s">
        <v>22</v>
      </c>
      <c r="E1817">
        <v>53211</v>
      </c>
      <c r="F1817" t="s">
        <v>23</v>
      </c>
      <c r="G1817" t="s">
        <v>24</v>
      </c>
      <c r="H1817">
        <v>5544</v>
      </c>
      <c r="I1817" t="s">
        <v>43</v>
      </c>
      <c r="J1817">
        <f>VLOOKUP(I1817,Key!$A$1:$C$72,2,FALSE)</f>
        <v>43.03886</v>
      </c>
      <c r="K1817">
        <f>VLOOKUP(I1817,Key!$A$1:$C$72,3,FALSE)</f>
        <v>-87.902720000000002</v>
      </c>
      <c r="L1817" t="s">
        <v>29</v>
      </c>
      <c r="M1817">
        <f>VLOOKUP(L1817,Key!$A$1:$C$72,2,FALSE)</f>
        <v>43.042490000000001</v>
      </c>
      <c r="N1817">
        <f>VLOOKUP(L1817,Key!$A$1:$C$72,3,FALSE)</f>
        <v>-87.909959999999998</v>
      </c>
      <c r="O1817">
        <v>8</v>
      </c>
      <c r="P1817">
        <v>0</v>
      </c>
      <c r="Q1817">
        <v>1.2</v>
      </c>
      <c r="R1817">
        <v>1.1000000000000001</v>
      </c>
      <c r="S1817">
        <v>48</v>
      </c>
      <c r="T1817">
        <f t="shared" si="260"/>
        <v>-1</v>
      </c>
      <c r="U1817" s="1">
        <v>42797</v>
      </c>
      <c r="V1817" s="3">
        <f t="shared" si="254"/>
        <v>42795</v>
      </c>
      <c r="W1817" s="4">
        <f t="shared" si="261"/>
        <v>42797</v>
      </c>
      <c r="X1817" s="1" t="str">
        <f t="shared" si="255"/>
        <v>Friday</v>
      </c>
      <c r="Y1817" s="2">
        <v>0.74207175925925928</v>
      </c>
      <c r="Z1817" s="2">
        <f t="shared" si="256"/>
        <v>0.75</v>
      </c>
      <c r="AA1817">
        <f>1</f>
        <v>1</v>
      </c>
      <c r="AB1817" s="1">
        <v>42797</v>
      </c>
      <c r="AC1817" s="3">
        <f t="shared" si="257"/>
        <v>42795</v>
      </c>
      <c r="AD1817" s="4">
        <f t="shared" si="262"/>
        <v>42797</v>
      </c>
      <c r="AE1817" s="1" t="str">
        <f t="shared" si="258"/>
        <v>Friday</v>
      </c>
      <c r="AF1817" s="2">
        <v>0.74722222222222223</v>
      </c>
      <c r="AG1817" s="2">
        <f t="shared" si="259"/>
        <v>0.75</v>
      </c>
      <c r="AH1817" t="s">
        <v>27</v>
      </c>
    </row>
    <row r="1818" spans="1:34" x14ac:dyDescent="0.25">
      <c r="A1818">
        <v>1328721</v>
      </c>
      <c r="B1818" t="s">
        <v>20</v>
      </c>
      <c r="C1818" t="s">
        <v>28</v>
      </c>
      <c r="D1818" t="s">
        <v>22</v>
      </c>
      <c r="E1818">
        <v>53207</v>
      </c>
      <c r="F1818" t="s">
        <v>23</v>
      </c>
      <c r="G1818" t="s">
        <v>24</v>
      </c>
      <c r="H1818">
        <v>2</v>
      </c>
      <c r="I1818" t="s">
        <v>82</v>
      </c>
      <c r="J1818">
        <f>VLOOKUP(I1818,Key!$A$1:$C$72,2,FALSE)</f>
        <v>43.026229999999998</v>
      </c>
      <c r="K1818">
        <f>VLOOKUP(I1818,Key!$A$1:$C$72,3,FALSE)</f>
        <v>-87.912809999999993</v>
      </c>
      <c r="L1818" t="s">
        <v>36</v>
      </c>
      <c r="M1818">
        <f>VLOOKUP(L1818,Key!$A$1:$C$72,2,FALSE)</f>
        <v>43.038580000000003</v>
      </c>
      <c r="N1818">
        <f>VLOOKUP(L1818,Key!$A$1:$C$72,3,FALSE)</f>
        <v>-87.90934</v>
      </c>
      <c r="O1818">
        <v>8</v>
      </c>
      <c r="P1818">
        <v>0</v>
      </c>
      <c r="Q1818">
        <v>1.2</v>
      </c>
      <c r="R1818">
        <v>1.1000000000000001</v>
      </c>
      <c r="S1818">
        <v>48</v>
      </c>
      <c r="T1818">
        <f t="shared" si="260"/>
        <v>-1</v>
      </c>
      <c r="U1818" s="1">
        <v>42797</v>
      </c>
      <c r="V1818" s="3">
        <f t="shared" si="254"/>
        <v>42795</v>
      </c>
      <c r="W1818" s="4">
        <f t="shared" si="261"/>
        <v>42797</v>
      </c>
      <c r="X1818" s="1" t="str">
        <f t="shared" si="255"/>
        <v>Friday</v>
      </c>
      <c r="Y1818" s="2">
        <v>0.81020833333333331</v>
      </c>
      <c r="Z1818" s="2">
        <f t="shared" si="256"/>
        <v>0.79166666666666663</v>
      </c>
      <c r="AA1818">
        <f>1</f>
        <v>1</v>
      </c>
      <c r="AB1818" s="1">
        <v>42797</v>
      </c>
      <c r="AC1818" s="3">
        <f t="shared" si="257"/>
        <v>42795</v>
      </c>
      <c r="AD1818" s="4">
        <f t="shared" si="262"/>
        <v>42797</v>
      </c>
      <c r="AE1818" s="1" t="str">
        <f t="shared" si="258"/>
        <v>Friday</v>
      </c>
      <c r="AF1818" s="2">
        <v>0.81528935185185192</v>
      </c>
      <c r="AG1818" s="2">
        <f t="shared" si="259"/>
        <v>0.83333333333333326</v>
      </c>
      <c r="AH1818" t="s">
        <v>27</v>
      </c>
    </row>
    <row r="1819" spans="1:34" x14ac:dyDescent="0.25">
      <c r="A1819">
        <v>1523390</v>
      </c>
      <c r="B1819" t="s">
        <v>20</v>
      </c>
      <c r="C1819" t="s">
        <v>28</v>
      </c>
      <c r="D1819" t="s">
        <v>22</v>
      </c>
      <c r="E1819">
        <v>53212</v>
      </c>
      <c r="F1819" t="s">
        <v>23</v>
      </c>
      <c r="G1819" t="s">
        <v>107</v>
      </c>
      <c r="H1819">
        <v>309</v>
      </c>
      <c r="I1819" t="s">
        <v>44</v>
      </c>
      <c r="J1819">
        <f>VLOOKUP(I1819,Key!$A$1:$C$72,2,FALSE)</f>
        <v>43.045712999999999</v>
      </c>
      <c r="K1819">
        <f>VLOOKUP(I1819,Key!$A$1:$C$72,3,FALSE)</f>
        <v>-87.899756999999994</v>
      </c>
      <c r="L1819" t="s">
        <v>30</v>
      </c>
      <c r="M1819">
        <f>VLOOKUP(L1819,Key!$A$1:$C$72,2,FALSE)</f>
        <v>43.05847</v>
      </c>
      <c r="N1819">
        <f>VLOOKUP(L1819,Key!$A$1:$C$72,3,FALSE)</f>
        <v>-87.898079999999993</v>
      </c>
      <c r="O1819">
        <v>20</v>
      </c>
      <c r="P1819">
        <v>2</v>
      </c>
      <c r="Q1819">
        <v>3</v>
      </c>
      <c r="R1819">
        <v>2.9</v>
      </c>
      <c r="S1819">
        <v>120</v>
      </c>
      <c r="T1819">
        <f t="shared" si="260"/>
        <v>-1</v>
      </c>
      <c r="U1819" s="1">
        <v>42797</v>
      </c>
      <c r="V1819" s="3">
        <f t="shared" si="254"/>
        <v>42795</v>
      </c>
      <c r="W1819" s="4">
        <f t="shared" si="261"/>
        <v>42797</v>
      </c>
      <c r="X1819" s="1" t="str">
        <f t="shared" si="255"/>
        <v>Friday</v>
      </c>
      <c r="Y1819" s="2">
        <v>0.98002314814814817</v>
      </c>
      <c r="Z1819" s="2">
        <f t="shared" si="256"/>
        <v>1</v>
      </c>
      <c r="AA1819">
        <f>1</f>
        <v>1</v>
      </c>
      <c r="AB1819" s="1">
        <v>42797</v>
      </c>
      <c r="AC1819" s="3">
        <f t="shared" si="257"/>
        <v>42795</v>
      </c>
      <c r="AD1819" s="4">
        <f t="shared" si="262"/>
        <v>42797</v>
      </c>
      <c r="AE1819" s="1" t="str">
        <f t="shared" si="258"/>
        <v>Friday</v>
      </c>
      <c r="AF1819" s="2">
        <v>0.99378472222222225</v>
      </c>
      <c r="AG1819" s="2">
        <f t="shared" si="259"/>
        <v>1</v>
      </c>
      <c r="AH1819" t="s">
        <v>27</v>
      </c>
    </row>
    <row r="1820" spans="1:34" x14ac:dyDescent="0.25">
      <c r="A1820">
        <v>1373301</v>
      </c>
      <c r="B1820" t="s">
        <v>20</v>
      </c>
      <c r="C1820" t="s">
        <v>122</v>
      </c>
      <c r="D1820" t="s">
        <v>22</v>
      </c>
      <c r="E1820">
        <v>53092</v>
      </c>
      <c r="F1820" t="s">
        <v>23</v>
      </c>
      <c r="G1820" t="s">
        <v>24</v>
      </c>
      <c r="H1820">
        <v>127</v>
      </c>
      <c r="I1820" t="s">
        <v>77</v>
      </c>
      <c r="J1820">
        <f>VLOOKUP(I1820,Key!$A$1:$C$72,2,FALSE)</f>
        <v>43.074655999999997</v>
      </c>
      <c r="K1820">
        <f>VLOOKUP(I1820,Key!$A$1:$C$72,3,FALSE)</f>
        <v>-87.889011999999994</v>
      </c>
      <c r="L1820" t="s">
        <v>78</v>
      </c>
      <c r="M1820">
        <f>VLOOKUP(L1820,Key!$A$1:$C$72,2,FALSE)</f>
        <v>43.060250000000003</v>
      </c>
      <c r="N1820">
        <f>VLOOKUP(L1820,Key!$A$1:$C$72,3,FALSE)</f>
        <v>-87.892169999999993</v>
      </c>
      <c r="O1820">
        <v>7</v>
      </c>
      <c r="P1820">
        <v>0</v>
      </c>
      <c r="Q1820">
        <v>1.1000000000000001</v>
      </c>
      <c r="R1820">
        <v>1</v>
      </c>
      <c r="S1820">
        <v>42</v>
      </c>
      <c r="T1820">
        <f t="shared" si="260"/>
        <v>-1</v>
      </c>
      <c r="U1820" s="1">
        <v>42798</v>
      </c>
      <c r="V1820" s="3">
        <f t="shared" si="254"/>
        <v>42795</v>
      </c>
      <c r="W1820" s="4">
        <f t="shared" si="261"/>
        <v>42798</v>
      </c>
      <c r="X1820" s="1" t="str">
        <f t="shared" si="255"/>
        <v>Saturday</v>
      </c>
      <c r="Y1820" s="2">
        <v>7.6273148148148159E-2</v>
      </c>
      <c r="Z1820" s="2">
        <f t="shared" si="256"/>
        <v>8.3333333333333329E-2</v>
      </c>
      <c r="AA1820">
        <f>1</f>
        <v>1</v>
      </c>
      <c r="AB1820" s="1">
        <v>42798</v>
      </c>
      <c r="AC1820" s="3">
        <f t="shared" si="257"/>
        <v>42795</v>
      </c>
      <c r="AD1820" s="4">
        <f t="shared" si="262"/>
        <v>42798</v>
      </c>
      <c r="AE1820" s="1" t="str">
        <f t="shared" si="258"/>
        <v>Saturday</v>
      </c>
      <c r="AF1820" s="2">
        <v>8.111111111111112E-2</v>
      </c>
      <c r="AG1820" s="2">
        <f t="shared" si="259"/>
        <v>8.3333333333333329E-2</v>
      </c>
      <c r="AH1820" t="s">
        <v>27</v>
      </c>
    </row>
    <row r="1821" spans="1:34" x14ac:dyDescent="0.25">
      <c r="A1821">
        <v>1255308</v>
      </c>
      <c r="B1821" t="s">
        <v>20</v>
      </c>
      <c r="C1821" t="s">
        <v>28</v>
      </c>
      <c r="D1821" t="s">
        <v>22</v>
      </c>
      <c r="E1821">
        <v>53211</v>
      </c>
      <c r="F1821" t="s">
        <v>23</v>
      </c>
      <c r="G1821" t="s">
        <v>91</v>
      </c>
      <c r="H1821">
        <v>5496</v>
      </c>
      <c r="I1821" t="s">
        <v>60</v>
      </c>
      <c r="J1821">
        <f>VLOOKUP(I1821,Key!$A$1:$C$72,2,FALSE)</f>
        <v>43.066893999999998</v>
      </c>
      <c r="K1821">
        <f>VLOOKUP(I1821,Key!$A$1:$C$72,3,FALSE)</f>
        <v>-87.877936000000005</v>
      </c>
      <c r="L1821" t="s">
        <v>82</v>
      </c>
      <c r="M1821">
        <f>VLOOKUP(L1821,Key!$A$1:$C$72,2,FALSE)</f>
        <v>43.026229999999998</v>
      </c>
      <c r="N1821">
        <f>VLOOKUP(L1821,Key!$A$1:$C$72,3,FALSE)</f>
        <v>-87.912809999999993</v>
      </c>
      <c r="O1821">
        <v>23</v>
      </c>
      <c r="P1821">
        <v>0</v>
      </c>
      <c r="Q1821">
        <v>3.5</v>
      </c>
      <c r="R1821">
        <v>3.3</v>
      </c>
      <c r="S1821">
        <v>138</v>
      </c>
      <c r="T1821">
        <f t="shared" si="260"/>
        <v>-1</v>
      </c>
      <c r="U1821" s="1">
        <v>42798</v>
      </c>
      <c r="V1821" s="3">
        <f t="shared" si="254"/>
        <v>42795</v>
      </c>
      <c r="W1821" s="4">
        <f t="shared" si="261"/>
        <v>42798</v>
      </c>
      <c r="X1821" s="1" t="str">
        <f t="shared" si="255"/>
        <v>Saturday</v>
      </c>
      <c r="Y1821" s="2">
        <v>0.35893518518518519</v>
      </c>
      <c r="Z1821" s="2">
        <f t="shared" si="256"/>
        <v>0.375</v>
      </c>
      <c r="AA1821">
        <f>1</f>
        <v>1</v>
      </c>
      <c r="AB1821" s="1">
        <v>42798</v>
      </c>
      <c r="AC1821" s="3">
        <f t="shared" si="257"/>
        <v>42795</v>
      </c>
      <c r="AD1821" s="4">
        <f t="shared" si="262"/>
        <v>42798</v>
      </c>
      <c r="AE1821" s="1" t="str">
        <f t="shared" si="258"/>
        <v>Saturday</v>
      </c>
      <c r="AF1821" s="2">
        <v>0.37489583333333337</v>
      </c>
      <c r="AG1821" s="2">
        <f t="shared" si="259"/>
        <v>0.375</v>
      </c>
      <c r="AH1821" t="s">
        <v>27</v>
      </c>
    </row>
    <row r="1822" spans="1:34" x14ac:dyDescent="0.25">
      <c r="A1822">
        <v>1276651</v>
      </c>
      <c r="B1822" t="s">
        <v>20</v>
      </c>
      <c r="C1822" t="s">
        <v>28</v>
      </c>
      <c r="D1822" t="s">
        <v>22</v>
      </c>
      <c r="E1822">
        <v>53211</v>
      </c>
      <c r="F1822" t="s">
        <v>23</v>
      </c>
      <c r="G1822" t="s">
        <v>24</v>
      </c>
      <c r="H1822">
        <v>11105</v>
      </c>
      <c r="I1822" t="s">
        <v>87</v>
      </c>
      <c r="J1822">
        <f>VLOOKUP(I1822,Key!$A$1:$C$72,2,FALSE)</f>
        <v>43.077359999999999</v>
      </c>
      <c r="K1822">
        <f>VLOOKUP(I1822,Key!$A$1:$C$72,3,FALSE)</f>
        <v>-87.880769999999998</v>
      </c>
      <c r="L1822" t="s">
        <v>50</v>
      </c>
      <c r="M1822">
        <f>VLOOKUP(L1822,Key!$A$1:$C$72,2,FALSE)</f>
        <v>43.052549999999997</v>
      </c>
      <c r="N1822">
        <f>VLOOKUP(L1822,Key!$A$1:$C$72,3,FALSE)</f>
        <v>-87.909329999999997</v>
      </c>
      <c r="O1822">
        <v>18</v>
      </c>
      <c r="P1822">
        <v>0</v>
      </c>
      <c r="Q1822">
        <v>2.7</v>
      </c>
      <c r="R1822">
        <v>2.6</v>
      </c>
      <c r="S1822">
        <v>108</v>
      </c>
      <c r="T1822">
        <f t="shared" si="260"/>
        <v>-1</v>
      </c>
      <c r="U1822" s="1">
        <v>42798</v>
      </c>
      <c r="V1822" s="3">
        <f t="shared" si="254"/>
        <v>42795</v>
      </c>
      <c r="W1822" s="4">
        <f t="shared" si="261"/>
        <v>42798</v>
      </c>
      <c r="X1822" s="1" t="str">
        <f t="shared" si="255"/>
        <v>Saturday</v>
      </c>
      <c r="Y1822" s="2">
        <v>0.40056712962962965</v>
      </c>
      <c r="Z1822" s="2">
        <f t="shared" si="256"/>
        <v>0.41666666666666663</v>
      </c>
      <c r="AA1822">
        <f>1</f>
        <v>1</v>
      </c>
      <c r="AB1822" s="1">
        <v>42798</v>
      </c>
      <c r="AC1822" s="3">
        <f t="shared" si="257"/>
        <v>42795</v>
      </c>
      <c r="AD1822" s="4">
        <f t="shared" si="262"/>
        <v>42798</v>
      </c>
      <c r="AE1822" s="1" t="str">
        <f t="shared" si="258"/>
        <v>Saturday</v>
      </c>
      <c r="AF1822" s="2">
        <v>0.41262731481481479</v>
      </c>
      <c r="AG1822" s="2">
        <f t="shared" si="259"/>
        <v>0.41666666666666663</v>
      </c>
      <c r="AH1822" t="s">
        <v>27</v>
      </c>
    </row>
    <row r="1823" spans="1:34" x14ac:dyDescent="0.25">
      <c r="A1823">
        <v>1371872</v>
      </c>
      <c r="B1823" t="s">
        <v>20</v>
      </c>
      <c r="C1823" t="s">
        <v>21</v>
      </c>
      <c r="D1823" t="s">
        <v>22</v>
      </c>
      <c r="E1823">
        <v>53222</v>
      </c>
      <c r="F1823" t="s">
        <v>23</v>
      </c>
      <c r="G1823" t="s">
        <v>24</v>
      </c>
      <c r="H1823">
        <v>17</v>
      </c>
      <c r="I1823" t="s">
        <v>61</v>
      </c>
      <c r="J1823">
        <f>VLOOKUP(I1823,Key!$A$1:$C$72,2,FALSE)</f>
        <v>43.058619999999998</v>
      </c>
      <c r="K1823">
        <f>VLOOKUP(I1823,Key!$A$1:$C$72,3,FALSE)</f>
        <v>-87.885319999999993</v>
      </c>
      <c r="L1823" t="s">
        <v>78</v>
      </c>
      <c r="M1823">
        <f>VLOOKUP(L1823,Key!$A$1:$C$72,2,FALSE)</f>
        <v>43.060250000000003</v>
      </c>
      <c r="N1823">
        <f>VLOOKUP(L1823,Key!$A$1:$C$72,3,FALSE)</f>
        <v>-87.892169999999993</v>
      </c>
      <c r="O1823">
        <v>23</v>
      </c>
      <c r="P1823">
        <v>0</v>
      </c>
      <c r="Q1823">
        <v>3.5</v>
      </c>
      <c r="R1823">
        <v>3.3</v>
      </c>
      <c r="S1823">
        <v>138</v>
      </c>
      <c r="T1823">
        <f t="shared" si="260"/>
        <v>-1</v>
      </c>
      <c r="U1823" s="1">
        <v>42798</v>
      </c>
      <c r="V1823" s="3">
        <f t="shared" si="254"/>
        <v>42795</v>
      </c>
      <c r="W1823" s="4">
        <f t="shared" si="261"/>
        <v>42798</v>
      </c>
      <c r="X1823" s="1" t="str">
        <f t="shared" si="255"/>
        <v>Saturday</v>
      </c>
      <c r="Y1823" s="2">
        <v>0.65084490740740741</v>
      </c>
      <c r="Z1823" s="2">
        <f t="shared" si="256"/>
        <v>0.66666666666666663</v>
      </c>
      <c r="AA1823">
        <f>1</f>
        <v>1</v>
      </c>
      <c r="AB1823" s="1">
        <v>42798</v>
      </c>
      <c r="AC1823" s="3">
        <f t="shared" si="257"/>
        <v>42795</v>
      </c>
      <c r="AD1823" s="4">
        <f t="shared" si="262"/>
        <v>42798</v>
      </c>
      <c r="AE1823" s="1" t="str">
        <f t="shared" si="258"/>
        <v>Saturday</v>
      </c>
      <c r="AF1823" s="2">
        <v>0.66729166666666673</v>
      </c>
      <c r="AG1823" s="2">
        <f t="shared" si="259"/>
        <v>0.66666666666666663</v>
      </c>
      <c r="AH1823" t="s">
        <v>27</v>
      </c>
    </row>
    <row r="1824" spans="1:34" x14ac:dyDescent="0.25">
      <c r="A1824">
        <v>1372138</v>
      </c>
      <c r="B1824" t="s">
        <v>20</v>
      </c>
      <c r="C1824" t="s">
        <v>120</v>
      </c>
      <c r="D1824" t="s">
        <v>46</v>
      </c>
      <c r="E1824">
        <v>60189</v>
      </c>
      <c r="F1824" t="s">
        <v>23</v>
      </c>
      <c r="G1824" t="s">
        <v>24</v>
      </c>
      <c r="H1824">
        <v>46</v>
      </c>
      <c r="I1824" t="s">
        <v>78</v>
      </c>
      <c r="J1824">
        <f>VLOOKUP(I1824,Key!$A$1:$C$72,2,FALSE)</f>
        <v>43.060250000000003</v>
      </c>
      <c r="K1824">
        <f>VLOOKUP(I1824,Key!$A$1:$C$72,3,FALSE)</f>
        <v>-87.892169999999993</v>
      </c>
      <c r="L1824" t="s">
        <v>81</v>
      </c>
      <c r="M1824">
        <f>VLOOKUP(L1824,Key!$A$1:$C$72,2,FALSE)</f>
        <v>43.06033</v>
      </c>
      <c r="N1824">
        <f>VLOOKUP(L1824,Key!$A$1:$C$72,3,FALSE)</f>
        <v>-87.89546</v>
      </c>
      <c r="O1824">
        <v>1</v>
      </c>
      <c r="P1824">
        <v>0</v>
      </c>
      <c r="Q1824">
        <v>0.2</v>
      </c>
      <c r="R1824">
        <v>0.1</v>
      </c>
      <c r="S1824">
        <v>6</v>
      </c>
      <c r="T1824">
        <f t="shared" si="260"/>
        <v>-1</v>
      </c>
      <c r="U1824" s="1">
        <v>42798</v>
      </c>
      <c r="V1824" s="3">
        <f t="shared" si="254"/>
        <v>42795</v>
      </c>
      <c r="W1824" s="4">
        <f t="shared" si="261"/>
        <v>42798</v>
      </c>
      <c r="X1824" s="1" t="str">
        <f t="shared" si="255"/>
        <v>Saturday</v>
      </c>
      <c r="Y1824" s="2">
        <v>0.99337962962962967</v>
      </c>
      <c r="Z1824" s="2">
        <f t="shared" si="256"/>
        <v>1</v>
      </c>
      <c r="AA1824">
        <f>1</f>
        <v>1</v>
      </c>
      <c r="AB1824" s="1">
        <v>42798</v>
      </c>
      <c r="AC1824" s="3">
        <f t="shared" si="257"/>
        <v>42795</v>
      </c>
      <c r="AD1824" s="4">
        <f t="shared" si="262"/>
        <v>42798</v>
      </c>
      <c r="AE1824" s="1" t="str">
        <f t="shared" si="258"/>
        <v>Saturday</v>
      </c>
      <c r="AF1824" s="2">
        <v>0.99425925925925929</v>
      </c>
      <c r="AG1824" s="2">
        <f t="shared" si="259"/>
        <v>1</v>
      </c>
      <c r="AH1824" t="s">
        <v>27</v>
      </c>
    </row>
    <row r="1825" spans="1:34" x14ac:dyDescent="0.25">
      <c r="A1825">
        <v>1272779</v>
      </c>
      <c r="B1825" t="s">
        <v>20</v>
      </c>
      <c r="C1825" t="s">
        <v>90</v>
      </c>
      <c r="D1825" t="s">
        <v>22</v>
      </c>
      <c r="E1825">
        <v>53207</v>
      </c>
      <c r="F1825" t="s">
        <v>23</v>
      </c>
      <c r="G1825" t="s">
        <v>107</v>
      </c>
      <c r="H1825">
        <v>175</v>
      </c>
      <c r="I1825" t="s">
        <v>38</v>
      </c>
      <c r="J1825">
        <f>VLOOKUP(I1825,Key!$A$1:$C$72,2,FALSE)</f>
        <v>43.004728999999998</v>
      </c>
      <c r="K1825">
        <f>VLOOKUP(I1825,Key!$A$1:$C$72,3,FALSE)</f>
        <v>-87.905463999999995</v>
      </c>
      <c r="L1825" t="s">
        <v>41</v>
      </c>
      <c r="M1825">
        <f>VLOOKUP(L1825,Key!$A$1:$C$72,2,FALSE)</f>
        <v>43.04824</v>
      </c>
      <c r="N1825">
        <f>VLOOKUP(L1825,Key!$A$1:$C$72,3,FALSE)</f>
        <v>-87.904970000000006</v>
      </c>
      <c r="O1825">
        <v>25</v>
      </c>
      <c r="P1825">
        <v>2</v>
      </c>
      <c r="Q1825">
        <v>3.8</v>
      </c>
      <c r="R1825">
        <v>3.6</v>
      </c>
      <c r="S1825">
        <v>150</v>
      </c>
      <c r="T1825">
        <f t="shared" si="260"/>
        <v>-1</v>
      </c>
      <c r="U1825" s="1">
        <v>42799</v>
      </c>
      <c r="V1825" s="3">
        <f t="shared" si="254"/>
        <v>42795</v>
      </c>
      <c r="W1825" s="4">
        <f t="shared" si="261"/>
        <v>42799</v>
      </c>
      <c r="X1825" s="1" t="str">
        <f t="shared" si="255"/>
        <v>Sunday</v>
      </c>
      <c r="Y1825" s="2">
        <v>0.47091435185185188</v>
      </c>
      <c r="Z1825" s="2">
        <f t="shared" si="256"/>
        <v>0.45833333333333331</v>
      </c>
      <c r="AA1825">
        <f>1</f>
        <v>1</v>
      </c>
      <c r="AB1825" s="1">
        <v>42799</v>
      </c>
      <c r="AC1825" s="3">
        <f t="shared" si="257"/>
        <v>42795</v>
      </c>
      <c r="AD1825" s="4">
        <f t="shared" si="262"/>
        <v>42799</v>
      </c>
      <c r="AE1825" s="1" t="str">
        <f t="shared" si="258"/>
        <v>Sunday</v>
      </c>
      <c r="AF1825" s="2">
        <v>0.4887037037037037</v>
      </c>
      <c r="AG1825" s="2">
        <f t="shared" si="259"/>
        <v>0.5</v>
      </c>
      <c r="AH1825" t="s">
        <v>27</v>
      </c>
    </row>
    <row r="1826" spans="1:34" x14ac:dyDescent="0.25">
      <c r="A1826">
        <v>1257700</v>
      </c>
      <c r="B1826" t="s">
        <v>20</v>
      </c>
      <c r="C1826" t="s">
        <v>28</v>
      </c>
      <c r="D1826" t="s">
        <v>22</v>
      </c>
      <c r="E1826">
        <v>53202</v>
      </c>
      <c r="F1826" t="s">
        <v>23</v>
      </c>
      <c r="G1826" t="s">
        <v>24</v>
      </c>
      <c r="H1826">
        <v>242</v>
      </c>
      <c r="I1826" t="s">
        <v>54</v>
      </c>
      <c r="J1826">
        <f>VLOOKUP(I1826,Key!$A$1:$C$72,2,FALSE)</f>
        <v>43.046570000000003</v>
      </c>
      <c r="K1826">
        <f>VLOOKUP(I1826,Key!$A$1:$C$72,3,FALSE)</f>
        <v>-87.908720000000002</v>
      </c>
      <c r="L1826" t="s">
        <v>29</v>
      </c>
      <c r="M1826">
        <f>VLOOKUP(L1826,Key!$A$1:$C$72,2,FALSE)</f>
        <v>43.042490000000001</v>
      </c>
      <c r="N1826">
        <f>VLOOKUP(L1826,Key!$A$1:$C$72,3,FALSE)</f>
        <v>-87.909959999999998</v>
      </c>
      <c r="O1826">
        <v>5</v>
      </c>
      <c r="P1826">
        <v>0</v>
      </c>
      <c r="Q1826">
        <v>0.8</v>
      </c>
      <c r="R1826">
        <v>0.7</v>
      </c>
      <c r="S1826">
        <v>30</v>
      </c>
      <c r="T1826">
        <f t="shared" si="260"/>
        <v>-1</v>
      </c>
      <c r="U1826" s="1">
        <v>42799</v>
      </c>
      <c r="V1826" s="3">
        <f t="shared" si="254"/>
        <v>42795</v>
      </c>
      <c r="W1826" s="4">
        <f t="shared" si="261"/>
        <v>42799</v>
      </c>
      <c r="X1826" s="1" t="str">
        <f t="shared" si="255"/>
        <v>Sunday</v>
      </c>
      <c r="Y1826" s="2">
        <v>0.48321759259259256</v>
      </c>
      <c r="Z1826" s="2">
        <f t="shared" si="256"/>
        <v>0.5</v>
      </c>
      <c r="AA1826">
        <f>1</f>
        <v>1</v>
      </c>
      <c r="AB1826" s="1">
        <v>42799</v>
      </c>
      <c r="AC1826" s="3">
        <f t="shared" si="257"/>
        <v>42795</v>
      </c>
      <c r="AD1826" s="4">
        <f t="shared" si="262"/>
        <v>42799</v>
      </c>
      <c r="AE1826" s="1" t="str">
        <f t="shared" si="258"/>
        <v>Sunday</v>
      </c>
      <c r="AF1826" s="2">
        <v>0.48640046296296297</v>
      </c>
      <c r="AG1826" s="2">
        <f t="shared" si="259"/>
        <v>0.5</v>
      </c>
      <c r="AH1826" t="s">
        <v>27</v>
      </c>
    </row>
    <row r="1827" spans="1:34" x14ac:dyDescent="0.25">
      <c r="A1827">
        <v>1162897</v>
      </c>
      <c r="B1827" t="s">
        <v>20</v>
      </c>
      <c r="C1827" t="s">
        <v>28</v>
      </c>
      <c r="D1827" t="s">
        <v>22</v>
      </c>
      <c r="E1827">
        <v>53202</v>
      </c>
      <c r="F1827" t="s">
        <v>23</v>
      </c>
      <c r="G1827" t="s">
        <v>96</v>
      </c>
      <c r="H1827">
        <v>13</v>
      </c>
      <c r="I1827" t="s">
        <v>60</v>
      </c>
      <c r="J1827">
        <f>VLOOKUP(I1827,Key!$A$1:$C$72,2,FALSE)</f>
        <v>43.066893999999998</v>
      </c>
      <c r="K1827">
        <f>VLOOKUP(I1827,Key!$A$1:$C$72,3,FALSE)</f>
        <v>-87.877936000000005</v>
      </c>
      <c r="L1827" t="s">
        <v>65</v>
      </c>
      <c r="M1827">
        <f>VLOOKUP(L1827,Key!$A$1:$C$72,2,FALSE)</f>
        <v>43.060786</v>
      </c>
      <c r="N1827">
        <f>VLOOKUP(L1827,Key!$A$1:$C$72,3,FALSE)</f>
        <v>-87.883825999999999</v>
      </c>
      <c r="O1827">
        <v>6</v>
      </c>
      <c r="P1827">
        <v>0</v>
      </c>
      <c r="Q1827">
        <v>0.9</v>
      </c>
      <c r="R1827">
        <v>0.9</v>
      </c>
      <c r="S1827">
        <v>36</v>
      </c>
      <c r="T1827">
        <f t="shared" si="260"/>
        <v>-1</v>
      </c>
      <c r="U1827" s="1">
        <v>42799</v>
      </c>
      <c r="V1827" s="3">
        <f t="shared" si="254"/>
        <v>42795</v>
      </c>
      <c r="W1827" s="4">
        <f t="shared" si="261"/>
        <v>42799</v>
      </c>
      <c r="X1827" s="1" t="str">
        <f t="shared" si="255"/>
        <v>Sunday</v>
      </c>
      <c r="Y1827" s="2">
        <v>0.52134259259259264</v>
      </c>
      <c r="Z1827" s="2">
        <f t="shared" si="256"/>
        <v>0.54166666666666663</v>
      </c>
      <c r="AA1827">
        <f>1</f>
        <v>1</v>
      </c>
      <c r="AB1827" s="1">
        <v>42799</v>
      </c>
      <c r="AC1827" s="3">
        <f t="shared" si="257"/>
        <v>42795</v>
      </c>
      <c r="AD1827" s="4">
        <f t="shared" si="262"/>
        <v>42799</v>
      </c>
      <c r="AE1827" s="1" t="str">
        <f t="shared" si="258"/>
        <v>Sunday</v>
      </c>
      <c r="AF1827" s="2">
        <v>0.52546296296296291</v>
      </c>
      <c r="AG1827" s="2">
        <f t="shared" si="259"/>
        <v>0.54166666666666663</v>
      </c>
      <c r="AH1827" t="s">
        <v>27</v>
      </c>
    </row>
    <row r="1828" spans="1:34" x14ac:dyDescent="0.25">
      <c r="A1828">
        <v>1162897</v>
      </c>
      <c r="B1828" t="s">
        <v>20</v>
      </c>
      <c r="C1828" t="s">
        <v>28</v>
      </c>
      <c r="D1828" t="s">
        <v>22</v>
      </c>
      <c r="E1828">
        <v>53202</v>
      </c>
      <c r="F1828" t="s">
        <v>23</v>
      </c>
      <c r="G1828" t="s">
        <v>96</v>
      </c>
      <c r="H1828">
        <v>216</v>
      </c>
      <c r="I1828" t="s">
        <v>65</v>
      </c>
      <c r="J1828">
        <f>VLOOKUP(I1828,Key!$A$1:$C$72,2,FALSE)</f>
        <v>43.060786</v>
      </c>
      <c r="K1828">
        <f>VLOOKUP(I1828,Key!$A$1:$C$72,3,FALSE)</f>
        <v>-87.883825999999999</v>
      </c>
      <c r="L1828" t="s">
        <v>61</v>
      </c>
      <c r="M1828">
        <f>VLOOKUP(L1828,Key!$A$1:$C$72,2,FALSE)</f>
        <v>43.058619999999998</v>
      </c>
      <c r="N1828">
        <f>VLOOKUP(L1828,Key!$A$1:$C$72,3,FALSE)</f>
        <v>-87.885319999999993</v>
      </c>
      <c r="O1828">
        <v>2</v>
      </c>
      <c r="P1828">
        <v>0</v>
      </c>
      <c r="Q1828">
        <v>0.3</v>
      </c>
      <c r="R1828">
        <v>0.3</v>
      </c>
      <c r="S1828">
        <v>12</v>
      </c>
      <c r="T1828">
        <f t="shared" si="260"/>
        <v>-1</v>
      </c>
      <c r="U1828" s="1">
        <v>42799</v>
      </c>
      <c r="V1828" s="3">
        <f t="shared" si="254"/>
        <v>42795</v>
      </c>
      <c r="W1828" s="4">
        <f t="shared" si="261"/>
        <v>42799</v>
      </c>
      <c r="X1828" s="1" t="str">
        <f t="shared" si="255"/>
        <v>Sunday</v>
      </c>
      <c r="Y1828" s="2">
        <v>0.54032407407407412</v>
      </c>
      <c r="Z1828" s="2">
        <f t="shared" si="256"/>
        <v>0.54166666666666663</v>
      </c>
      <c r="AA1828">
        <f>1</f>
        <v>1</v>
      </c>
      <c r="AB1828" s="1">
        <v>42799</v>
      </c>
      <c r="AC1828" s="3">
        <f t="shared" si="257"/>
        <v>42795</v>
      </c>
      <c r="AD1828" s="4">
        <f t="shared" si="262"/>
        <v>42799</v>
      </c>
      <c r="AE1828" s="1" t="str">
        <f t="shared" si="258"/>
        <v>Sunday</v>
      </c>
      <c r="AF1828" s="2">
        <v>0.54167824074074067</v>
      </c>
      <c r="AG1828" s="2">
        <f t="shared" si="259"/>
        <v>0.54166666666666663</v>
      </c>
      <c r="AH1828" t="s">
        <v>27</v>
      </c>
    </row>
    <row r="1829" spans="1:34" x14ac:dyDescent="0.25">
      <c r="A1829">
        <v>1272779</v>
      </c>
      <c r="B1829" t="s">
        <v>20</v>
      </c>
      <c r="C1829" t="s">
        <v>90</v>
      </c>
      <c r="D1829" t="s">
        <v>22</v>
      </c>
      <c r="E1829">
        <v>53207</v>
      </c>
      <c r="F1829" t="s">
        <v>23</v>
      </c>
      <c r="G1829" t="s">
        <v>107</v>
      </c>
      <c r="H1829">
        <v>22</v>
      </c>
      <c r="I1829" t="s">
        <v>54</v>
      </c>
      <c r="J1829">
        <f>VLOOKUP(I1829,Key!$A$1:$C$72,2,FALSE)</f>
        <v>43.046570000000003</v>
      </c>
      <c r="K1829">
        <f>VLOOKUP(I1829,Key!$A$1:$C$72,3,FALSE)</f>
        <v>-87.908720000000002</v>
      </c>
      <c r="L1829" t="s">
        <v>38</v>
      </c>
      <c r="M1829">
        <f>VLOOKUP(L1829,Key!$A$1:$C$72,2,FALSE)</f>
        <v>43.004728999999998</v>
      </c>
      <c r="N1829">
        <f>VLOOKUP(L1829,Key!$A$1:$C$72,3,FALSE)</f>
        <v>-87.905463999999995</v>
      </c>
      <c r="O1829">
        <v>21</v>
      </c>
      <c r="P1829">
        <v>2</v>
      </c>
      <c r="Q1829">
        <v>3.2</v>
      </c>
      <c r="R1829">
        <v>3</v>
      </c>
      <c r="S1829">
        <v>126</v>
      </c>
      <c r="T1829">
        <f t="shared" si="260"/>
        <v>-1</v>
      </c>
      <c r="U1829" s="1">
        <v>42799</v>
      </c>
      <c r="V1829" s="3">
        <f t="shared" si="254"/>
        <v>42795</v>
      </c>
      <c r="W1829" s="4">
        <f t="shared" si="261"/>
        <v>42799</v>
      </c>
      <c r="X1829" s="1" t="str">
        <f t="shared" si="255"/>
        <v>Sunday</v>
      </c>
      <c r="Y1829" s="2">
        <v>0.60533564814814811</v>
      </c>
      <c r="Z1829" s="2">
        <f t="shared" si="256"/>
        <v>0.625</v>
      </c>
      <c r="AA1829">
        <f>1</f>
        <v>1</v>
      </c>
      <c r="AB1829" s="1">
        <v>42799</v>
      </c>
      <c r="AC1829" s="3">
        <f t="shared" si="257"/>
        <v>42795</v>
      </c>
      <c r="AD1829" s="4">
        <f t="shared" si="262"/>
        <v>42799</v>
      </c>
      <c r="AE1829" s="1" t="str">
        <f t="shared" si="258"/>
        <v>Sunday</v>
      </c>
      <c r="AF1829" s="2">
        <v>0.61974537037037036</v>
      </c>
      <c r="AG1829" s="2">
        <f t="shared" si="259"/>
        <v>0.625</v>
      </c>
      <c r="AH1829" t="s">
        <v>27</v>
      </c>
    </row>
    <row r="1830" spans="1:34" x14ac:dyDescent="0.25">
      <c r="A1830">
        <v>1527528</v>
      </c>
      <c r="B1830" t="s">
        <v>20</v>
      </c>
      <c r="C1830" t="s">
        <v>99</v>
      </c>
      <c r="D1830" t="s">
        <v>22</v>
      </c>
      <c r="E1830">
        <v>53202</v>
      </c>
      <c r="F1830" t="s">
        <v>23</v>
      </c>
      <c r="G1830" t="s">
        <v>24</v>
      </c>
      <c r="H1830">
        <v>5556</v>
      </c>
      <c r="I1830" t="s">
        <v>39</v>
      </c>
      <c r="J1830">
        <f>VLOOKUP(I1830,Key!$A$1:$C$72,2,FALSE)</f>
        <v>43.03913</v>
      </c>
      <c r="K1830">
        <f>VLOOKUP(I1830,Key!$A$1:$C$72,3,FALSE)</f>
        <v>-87.916150000000002</v>
      </c>
      <c r="L1830" t="s">
        <v>80</v>
      </c>
      <c r="M1830">
        <f>VLOOKUP(L1830,Key!$A$1:$C$72,2,FALSE)</f>
        <v>43.052460000000004</v>
      </c>
      <c r="N1830">
        <f>VLOOKUP(L1830,Key!$A$1:$C$72,3,FALSE)</f>
        <v>-87.891000000000005</v>
      </c>
      <c r="O1830">
        <v>22</v>
      </c>
      <c r="P1830">
        <v>0</v>
      </c>
      <c r="Q1830">
        <v>3.3</v>
      </c>
      <c r="R1830">
        <v>3.1</v>
      </c>
      <c r="S1830">
        <v>132</v>
      </c>
      <c r="T1830">
        <f t="shared" si="260"/>
        <v>-1</v>
      </c>
      <c r="U1830" s="1">
        <v>42799</v>
      </c>
      <c r="V1830" s="3">
        <f t="shared" si="254"/>
        <v>42795</v>
      </c>
      <c r="W1830" s="4">
        <f t="shared" si="261"/>
        <v>42799</v>
      </c>
      <c r="X1830" s="1" t="str">
        <f t="shared" si="255"/>
        <v>Sunday</v>
      </c>
      <c r="Y1830" s="2">
        <v>0.61745370370370367</v>
      </c>
      <c r="Z1830" s="2">
        <f t="shared" si="256"/>
        <v>0.625</v>
      </c>
      <c r="AA1830">
        <f>1</f>
        <v>1</v>
      </c>
      <c r="AB1830" s="1">
        <v>42799</v>
      </c>
      <c r="AC1830" s="3">
        <f t="shared" si="257"/>
        <v>42795</v>
      </c>
      <c r="AD1830" s="4">
        <f t="shared" si="262"/>
        <v>42799</v>
      </c>
      <c r="AE1830" s="1" t="str">
        <f t="shared" si="258"/>
        <v>Sunday</v>
      </c>
      <c r="AF1830" s="2">
        <v>0.63269675925925928</v>
      </c>
      <c r="AG1830" s="2">
        <f t="shared" si="259"/>
        <v>0.625</v>
      </c>
      <c r="AH1830" t="s">
        <v>27</v>
      </c>
    </row>
    <row r="1831" spans="1:34" x14ac:dyDescent="0.25">
      <c r="A1831">
        <v>1307574</v>
      </c>
      <c r="B1831" t="s">
        <v>20</v>
      </c>
      <c r="C1831" t="s">
        <v>28</v>
      </c>
      <c r="D1831" t="s">
        <v>22</v>
      </c>
      <c r="E1831">
        <v>53212</v>
      </c>
      <c r="F1831" t="s">
        <v>23</v>
      </c>
      <c r="G1831" t="s">
        <v>91</v>
      </c>
      <c r="H1831">
        <v>5474</v>
      </c>
      <c r="I1831" t="s">
        <v>33</v>
      </c>
      <c r="J1831">
        <f>VLOOKUP(I1831,Key!$A$1:$C$72,2,FALSE)</f>
        <v>43.034619999999997</v>
      </c>
      <c r="K1831">
        <f>VLOOKUP(I1831,Key!$A$1:$C$72,3,FALSE)</f>
        <v>-87.917500000000004</v>
      </c>
      <c r="L1831" t="s">
        <v>69</v>
      </c>
      <c r="M1831">
        <f>VLOOKUP(L1831,Key!$A$1:$C$72,2,FALSE)</f>
        <v>43.048200000000001</v>
      </c>
      <c r="N1831">
        <f>VLOOKUP(L1831,Key!$A$1:$C$72,3,FALSE)</f>
        <v>-87.900859999999994</v>
      </c>
      <c r="O1831">
        <v>15</v>
      </c>
      <c r="P1831">
        <v>0</v>
      </c>
      <c r="Q1831">
        <v>2.2999999999999998</v>
      </c>
      <c r="R1831">
        <v>2.1</v>
      </c>
      <c r="S1831">
        <v>90</v>
      </c>
      <c r="T1831">
        <f t="shared" si="260"/>
        <v>-1</v>
      </c>
      <c r="U1831" s="1">
        <v>42799</v>
      </c>
      <c r="V1831" s="3">
        <f t="shared" si="254"/>
        <v>42795</v>
      </c>
      <c r="W1831" s="4">
        <f t="shared" si="261"/>
        <v>42799</v>
      </c>
      <c r="X1831" s="1" t="str">
        <f t="shared" si="255"/>
        <v>Sunday</v>
      </c>
      <c r="Y1831" s="2">
        <v>0.67549768518518516</v>
      </c>
      <c r="Z1831" s="2">
        <f t="shared" si="256"/>
        <v>0.66666666666666663</v>
      </c>
      <c r="AA1831">
        <f>1</f>
        <v>1</v>
      </c>
      <c r="AB1831" s="1">
        <v>42799</v>
      </c>
      <c r="AC1831" s="3">
        <f t="shared" si="257"/>
        <v>42795</v>
      </c>
      <c r="AD1831" s="4">
        <f t="shared" si="262"/>
        <v>42799</v>
      </c>
      <c r="AE1831" s="1" t="str">
        <f t="shared" si="258"/>
        <v>Sunday</v>
      </c>
      <c r="AF1831" s="2">
        <v>0.68572916666666661</v>
      </c>
      <c r="AG1831" s="2">
        <f t="shared" si="259"/>
        <v>0.66666666666666663</v>
      </c>
      <c r="AH1831" t="s">
        <v>27</v>
      </c>
    </row>
    <row r="1832" spans="1:34" x14ac:dyDescent="0.25">
      <c r="A1832">
        <v>1518070</v>
      </c>
      <c r="B1832" t="s">
        <v>20</v>
      </c>
      <c r="C1832" t="s">
        <v>28</v>
      </c>
      <c r="D1832" t="s">
        <v>22</v>
      </c>
      <c r="E1832">
        <v>53211</v>
      </c>
      <c r="F1832" t="s">
        <v>23</v>
      </c>
      <c r="G1832" t="s">
        <v>91</v>
      </c>
      <c r="H1832">
        <v>127</v>
      </c>
      <c r="I1832" t="s">
        <v>81</v>
      </c>
      <c r="J1832">
        <f>VLOOKUP(I1832,Key!$A$1:$C$72,2,FALSE)</f>
        <v>43.06033</v>
      </c>
      <c r="K1832">
        <f>VLOOKUP(I1832,Key!$A$1:$C$72,3,FALSE)</f>
        <v>-87.89546</v>
      </c>
      <c r="L1832" t="s">
        <v>92</v>
      </c>
      <c r="M1832">
        <f>VLOOKUP(L1832,Key!$A$1:$C$72,2,FALSE)</f>
        <v>43.069021999999997</v>
      </c>
      <c r="N1832">
        <f>VLOOKUP(L1832,Key!$A$1:$C$72,3,FALSE)</f>
        <v>-87.887940999999998</v>
      </c>
      <c r="O1832">
        <v>7</v>
      </c>
      <c r="P1832">
        <v>0</v>
      </c>
      <c r="Q1832">
        <v>1.1000000000000001</v>
      </c>
      <c r="R1832">
        <v>1</v>
      </c>
      <c r="S1832">
        <v>42</v>
      </c>
      <c r="T1832">
        <f t="shared" si="260"/>
        <v>-1</v>
      </c>
      <c r="U1832" s="1">
        <v>42799</v>
      </c>
      <c r="V1832" s="3">
        <f t="shared" si="254"/>
        <v>42795</v>
      </c>
      <c r="W1832" s="4">
        <f t="shared" si="261"/>
        <v>42799</v>
      </c>
      <c r="X1832" s="1" t="str">
        <f t="shared" si="255"/>
        <v>Sunday</v>
      </c>
      <c r="Y1832" s="2">
        <v>0.79120370370370363</v>
      </c>
      <c r="Z1832" s="2">
        <f t="shared" si="256"/>
        <v>0.79166666666666663</v>
      </c>
      <c r="AA1832">
        <f>1</f>
        <v>1</v>
      </c>
      <c r="AB1832" s="1">
        <v>42799</v>
      </c>
      <c r="AC1832" s="3">
        <f t="shared" si="257"/>
        <v>42795</v>
      </c>
      <c r="AD1832" s="4">
        <f t="shared" si="262"/>
        <v>42799</v>
      </c>
      <c r="AE1832" s="1" t="str">
        <f t="shared" si="258"/>
        <v>Sunday</v>
      </c>
      <c r="AF1832" s="2">
        <v>0.79642361111111104</v>
      </c>
      <c r="AG1832" s="2">
        <f t="shared" si="259"/>
        <v>0.79166666666666663</v>
      </c>
      <c r="AH1832" t="s">
        <v>27</v>
      </c>
    </row>
    <row r="1833" spans="1:34" x14ac:dyDescent="0.25">
      <c r="A1833">
        <v>1523390</v>
      </c>
      <c r="B1833" t="s">
        <v>20</v>
      </c>
      <c r="C1833" t="s">
        <v>28</v>
      </c>
      <c r="D1833" t="s">
        <v>22</v>
      </c>
      <c r="E1833">
        <v>53212</v>
      </c>
      <c r="F1833" t="s">
        <v>23</v>
      </c>
      <c r="G1833" t="s">
        <v>107</v>
      </c>
      <c r="H1833">
        <v>11066</v>
      </c>
      <c r="I1833" t="s">
        <v>30</v>
      </c>
      <c r="J1833">
        <f>VLOOKUP(I1833,Key!$A$1:$C$72,2,FALSE)</f>
        <v>43.05847</v>
      </c>
      <c r="K1833">
        <f>VLOOKUP(I1833,Key!$A$1:$C$72,3,FALSE)</f>
        <v>-87.898079999999993</v>
      </c>
      <c r="L1833" t="s">
        <v>44</v>
      </c>
      <c r="M1833">
        <f>VLOOKUP(L1833,Key!$A$1:$C$72,2,FALSE)</f>
        <v>43.045712999999999</v>
      </c>
      <c r="N1833">
        <f>VLOOKUP(L1833,Key!$A$1:$C$72,3,FALSE)</f>
        <v>-87.899756999999994</v>
      </c>
      <c r="O1833">
        <v>7</v>
      </c>
      <c r="P1833">
        <v>2</v>
      </c>
      <c r="Q1833">
        <v>1.1000000000000001</v>
      </c>
      <c r="R1833">
        <v>1</v>
      </c>
      <c r="S1833">
        <v>42</v>
      </c>
      <c r="T1833">
        <f t="shared" si="260"/>
        <v>-1</v>
      </c>
      <c r="U1833" s="1">
        <v>42799</v>
      </c>
      <c r="V1833" s="3">
        <f t="shared" si="254"/>
        <v>42795</v>
      </c>
      <c r="W1833" s="4">
        <f t="shared" si="261"/>
        <v>42799</v>
      </c>
      <c r="X1833" s="1" t="str">
        <f t="shared" si="255"/>
        <v>Sunday</v>
      </c>
      <c r="Y1833" s="2">
        <v>0.99091435185185184</v>
      </c>
      <c r="Z1833" s="2">
        <f t="shared" si="256"/>
        <v>1</v>
      </c>
      <c r="AA1833">
        <f>1</f>
        <v>1</v>
      </c>
      <c r="AB1833" s="1">
        <v>42799</v>
      </c>
      <c r="AC1833" s="3">
        <f t="shared" si="257"/>
        <v>42795</v>
      </c>
      <c r="AD1833" s="4">
        <f t="shared" si="262"/>
        <v>42799</v>
      </c>
      <c r="AE1833" s="1" t="str">
        <f t="shared" si="258"/>
        <v>Sunday</v>
      </c>
      <c r="AF1833" s="2">
        <v>0.99570601851851848</v>
      </c>
      <c r="AG1833" s="2">
        <f t="shared" si="259"/>
        <v>1</v>
      </c>
      <c r="AH1833" t="s">
        <v>27</v>
      </c>
    </row>
    <row r="1834" spans="1:34" x14ac:dyDescent="0.25">
      <c r="A1834">
        <v>1088320</v>
      </c>
      <c r="B1834" t="s">
        <v>20</v>
      </c>
      <c r="C1834" t="s">
        <v>95</v>
      </c>
      <c r="D1834" t="s">
        <v>22</v>
      </c>
      <c r="E1834">
        <v>53202</v>
      </c>
      <c r="F1834" t="s">
        <v>23</v>
      </c>
      <c r="G1834" t="s">
        <v>24</v>
      </c>
      <c r="H1834">
        <v>989</v>
      </c>
      <c r="I1834" t="s">
        <v>69</v>
      </c>
      <c r="J1834">
        <f>VLOOKUP(I1834,Key!$A$1:$C$72,2,FALSE)</f>
        <v>43.048200000000001</v>
      </c>
      <c r="K1834">
        <f>VLOOKUP(I1834,Key!$A$1:$C$72,3,FALSE)</f>
        <v>-87.900859999999994</v>
      </c>
      <c r="L1834" t="s">
        <v>43</v>
      </c>
      <c r="M1834">
        <f>VLOOKUP(L1834,Key!$A$1:$C$72,2,FALSE)</f>
        <v>43.03886</v>
      </c>
      <c r="N1834">
        <f>VLOOKUP(L1834,Key!$A$1:$C$72,3,FALSE)</f>
        <v>-87.902720000000002</v>
      </c>
      <c r="O1834">
        <v>6</v>
      </c>
      <c r="P1834">
        <v>0</v>
      </c>
      <c r="Q1834">
        <v>0.9</v>
      </c>
      <c r="R1834">
        <v>0.9</v>
      </c>
      <c r="S1834">
        <v>36</v>
      </c>
      <c r="T1834">
        <f t="shared" si="260"/>
        <v>-1</v>
      </c>
      <c r="U1834" s="1">
        <v>42800</v>
      </c>
      <c r="V1834" s="3">
        <f t="shared" si="254"/>
        <v>42795</v>
      </c>
      <c r="W1834" s="4">
        <f t="shared" si="261"/>
        <v>42800</v>
      </c>
      <c r="X1834" s="1" t="str">
        <f t="shared" si="255"/>
        <v>Monday</v>
      </c>
      <c r="Y1834" s="2">
        <v>0.35188657407407403</v>
      </c>
      <c r="Z1834" s="2">
        <f t="shared" si="256"/>
        <v>0.33333333333333331</v>
      </c>
      <c r="AA1834">
        <f>1</f>
        <v>1</v>
      </c>
      <c r="AB1834" s="1">
        <v>42800</v>
      </c>
      <c r="AC1834" s="3">
        <f t="shared" si="257"/>
        <v>42795</v>
      </c>
      <c r="AD1834" s="4">
        <f t="shared" si="262"/>
        <v>42800</v>
      </c>
      <c r="AE1834" s="1" t="str">
        <f t="shared" si="258"/>
        <v>Monday</v>
      </c>
      <c r="AF1834" s="2">
        <v>0.35609953703703701</v>
      </c>
      <c r="AG1834" s="2">
        <f t="shared" si="259"/>
        <v>0.375</v>
      </c>
      <c r="AH1834" t="s">
        <v>27</v>
      </c>
    </row>
    <row r="1835" spans="1:34" x14ac:dyDescent="0.25">
      <c r="A1835">
        <v>1249163</v>
      </c>
      <c r="B1835" t="s">
        <v>20</v>
      </c>
      <c r="C1835" t="s">
        <v>28</v>
      </c>
      <c r="D1835" t="s">
        <v>22</v>
      </c>
      <c r="E1835">
        <v>53211</v>
      </c>
      <c r="F1835" t="s">
        <v>23</v>
      </c>
      <c r="G1835" t="s">
        <v>96</v>
      </c>
      <c r="H1835">
        <v>11077</v>
      </c>
      <c r="I1835" t="s">
        <v>92</v>
      </c>
      <c r="J1835">
        <f>VLOOKUP(I1835,Key!$A$1:$C$72,2,FALSE)</f>
        <v>43.069021999999997</v>
      </c>
      <c r="K1835">
        <f>VLOOKUP(I1835,Key!$A$1:$C$72,3,FALSE)</f>
        <v>-87.887940999999998</v>
      </c>
      <c r="L1835" t="s">
        <v>67</v>
      </c>
      <c r="M1835">
        <f>VLOOKUP(L1835,Key!$A$1:$C$72,2,FALSE)</f>
        <v>43.074890000000003</v>
      </c>
      <c r="N1835">
        <f>VLOOKUP(L1835,Key!$A$1:$C$72,3,FALSE)</f>
        <v>-87.882810000000006</v>
      </c>
      <c r="O1835">
        <v>6</v>
      </c>
      <c r="P1835">
        <v>0</v>
      </c>
      <c r="Q1835">
        <v>0.9</v>
      </c>
      <c r="R1835">
        <v>0.9</v>
      </c>
      <c r="S1835">
        <v>36</v>
      </c>
      <c r="T1835">
        <f t="shared" si="260"/>
        <v>-1</v>
      </c>
      <c r="U1835" s="1">
        <v>42800</v>
      </c>
      <c r="V1835" s="3">
        <f t="shared" si="254"/>
        <v>42795</v>
      </c>
      <c r="W1835" s="4">
        <f t="shared" si="261"/>
        <v>42800</v>
      </c>
      <c r="X1835" s="1" t="str">
        <f t="shared" si="255"/>
        <v>Monday</v>
      </c>
      <c r="Y1835" s="2">
        <v>0.39200231481481485</v>
      </c>
      <c r="Z1835" s="2">
        <f t="shared" si="256"/>
        <v>0.375</v>
      </c>
      <c r="AA1835">
        <f>1</f>
        <v>1</v>
      </c>
      <c r="AB1835" s="1">
        <v>42800</v>
      </c>
      <c r="AC1835" s="3">
        <f t="shared" si="257"/>
        <v>42795</v>
      </c>
      <c r="AD1835" s="4">
        <f t="shared" si="262"/>
        <v>42800</v>
      </c>
      <c r="AE1835" s="1" t="str">
        <f t="shared" si="258"/>
        <v>Monday</v>
      </c>
      <c r="AF1835" s="2">
        <v>0.39642361111111107</v>
      </c>
      <c r="AG1835" s="2">
        <f t="shared" si="259"/>
        <v>0.41666666666666663</v>
      </c>
      <c r="AH1835" t="s">
        <v>27</v>
      </c>
    </row>
    <row r="1836" spans="1:34" x14ac:dyDescent="0.25">
      <c r="A1836">
        <v>1407702</v>
      </c>
      <c r="B1836" t="s">
        <v>20</v>
      </c>
      <c r="C1836" t="s">
        <v>28</v>
      </c>
      <c r="D1836" t="s">
        <v>22</v>
      </c>
      <c r="E1836">
        <v>53202</v>
      </c>
      <c r="F1836" t="s">
        <v>23</v>
      </c>
      <c r="G1836" t="s">
        <v>24</v>
      </c>
      <c r="H1836">
        <v>5468</v>
      </c>
      <c r="I1836" t="s">
        <v>77</v>
      </c>
      <c r="J1836">
        <f>VLOOKUP(I1836,Key!$A$1:$C$72,2,FALSE)</f>
        <v>43.074655999999997</v>
      </c>
      <c r="K1836">
        <f>VLOOKUP(I1836,Key!$A$1:$C$72,3,FALSE)</f>
        <v>-87.889011999999994</v>
      </c>
      <c r="L1836" t="s">
        <v>63</v>
      </c>
      <c r="M1836">
        <f>VLOOKUP(L1836,Key!$A$1:$C$72,2,FALSE)</f>
        <v>43.078530000000001</v>
      </c>
      <c r="N1836">
        <f>VLOOKUP(L1836,Key!$A$1:$C$72,3,FALSE)</f>
        <v>-87.882620000000003</v>
      </c>
      <c r="O1836">
        <v>4</v>
      </c>
      <c r="P1836">
        <v>0</v>
      </c>
      <c r="Q1836">
        <v>0.6</v>
      </c>
      <c r="R1836">
        <v>0.6</v>
      </c>
      <c r="S1836">
        <v>24</v>
      </c>
      <c r="T1836">
        <f t="shared" si="260"/>
        <v>-1</v>
      </c>
      <c r="U1836" s="1">
        <v>42800</v>
      </c>
      <c r="V1836" s="3">
        <f t="shared" si="254"/>
        <v>42795</v>
      </c>
      <c r="W1836" s="4">
        <f t="shared" si="261"/>
        <v>42800</v>
      </c>
      <c r="X1836" s="1" t="str">
        <f t="shared" si="255"/>
        <v>Monday</v>
      </c>
      <c r="Y1836" s="2">
        <v>0.44195601851851851</v>
      </c>
      <c r="Z1836" s="2">
        <f t="shared" si="256"/>
        <v>0.45833333333333331</v>
      </c>
      <c r="AA1836">
        <f>1</f>
        <v>1</v>
      </c>
      <c r="AB1836" s="1">
        <v>42800</v>
      </c>
      <c r="AC1836" s="3">
        <f t="shared" si="257"/>
        <v>42795</v>
      </c>
      <c r="AD1836" s="4">
        <f t="shared" si="262"/>
        <v>42800</v>
      </c>
      <c r="AE1836" s="1" t="str">
        <f t="shared" si="258"/>
        <v>Monday</v>
      </c>
      <c r="AF1836" s="2">
        <v>0.44498842592592597</v>
      </c>
      <c r="AG1836" s="2">
        <f t="shared" si="259"/>
        <v>0.45833333333333331</v>
      </c>
      <c r="AH1836" t="s">
        <v>27</v>
      </c>
    </row>
    <row r="1837" spans="1:34" x14ac:dyDescent="0.25">
      <c r="A1837">
        <v>1449580</v>
      </c>
      <c r="B1837" t="s">
        <v>20</v>
      </c>
      <c r="C1837" t="s">
        <v>139</v>
      </c>
      <c r="D1837" t="s">
        <v>140</v>
      </c>
      <c r="E1837">
        <v>55746</v>
      </c>
      <c r="F1837" t="s">
        <v>23</v>
      </c>
      <c r="G1837" t="s">
        <v>24</v>
      </c>
      <c r="H1837">
        <v>5502</v>
      </c>
      <c r="I1837" t="s">
        <v>60</v>
      </c>
      <c r="J1837">
        <f>VLOOKUP(I1837,Key!$A$1:$C$72,2,FALSE)</f>
        <v>43.066893999999998</v>
      </c>
      <c r="K1837">
        <f>VLOOKUP(I1837,Key!$A$1:$C$72,3,FALSE)</f>
        <v>-87.877936000000005</v>
      </c>
      <c r="L1837" t="s">
        <v>67</v>
      </c>
      <c r="M1837">
        <f>VLOOKUP(L1837,Key!$A$1:$C$72,2,FALSE)</f>
        <v>43.074890000000003</v>
      </c>
      <c r="N1837">
        <f>VLOOKUP(L1837,Key!$A$1:$C$72,3,FALSE)</f>
        <v>-87.882810000000006</v>
      </c>
      <c r="O1837">
        <v>4</v>
      </c>
      <c r="P1837">
        <v>0</v>
      </c>
      <c r="Q1837">
        <v>0.6</v>
      </c>
      <c r="R1837">
        <v>0.6</v>
      </c>
      <c r="S1837">
        <v>24</v>
      </c>
      <c r="T1837">
        <f t="shared" si="260"/>
        <v>-1</v>
      </c>
      <c r="U1837" s="1">
        <v>42800</v>
      </c>
      <c r="V1837" s="3">
        <f t="shared" si="254"/>
        <v>42795</v>
      </c>
      <c r="W1837" s="4">
        <f t="shared" si="261"/>
        <v>42800</v>
      </c>
      <c r="X1837" s="1" t="str">
        <f t="shared" si="255"/>
        <v>Monday</v>
      </c>
      <c r="Y1837" s="2">
        <v>0.45649305555555553</v>
      </c>
      <c r="Z1837" s="2">
        <f t="shared" si="256"/>
        <v>0.45833333333333331</v>
      </c>
      <c r="AA1837">
        <f>1</f>
        <v>1</v>
      </c>
      <c r="AB1837" s="1">
        <v>42800</v>
      </c>
      <c r="AC1837" s="3">
        <f t="shared" si="257"/>
        <v>42795</v>
      </c>
      <c r="AD1837" s="4">
        <f t="shared" si="262"/>
        <v>42800</v>
      </c>
      <c r="AE1837" s="1" t="str">
        <f t="shared" si="258"/>
        <v>Monday</v>
      </c>
      <c r="AF1837" s="2">
        <v>0.45960648148148148</v>
      </c>
      <c r="AG1837" s="2">
        <f t="shared" si="259"/>
        <v>0.45833333333333331</v>
      </c>
      <c r="AH1837" t="s">
        <v>27</v>
      </c>
    </row>
    <row r="1838" spans="1:34" x14ac:dyDescent="0.25">
      <c r="A1838">
        <v>545427</v>
      </c>
      <c r="B1838" t="s">
        <v>20</v>
      </c>
      <c r="C1838" t="s">
        <v>28</v>
      </c>
      <c r="D1838" t="s">
        <v>22</v>
      </c>
      <c r="E1838">
        <v>53211</v>
      </c>
      <c r="F1838" t="s">
        <v>23</v>
      </c>
      <c r="G1838" t="s">
        <v>24</v>
      </c>
      <c r="H1838">
        <v>309</v>
      </c>
      <c r="I1838" t="s">
        <v>31</v>
      </c>
      <c r="J1838">
        <f>VLOOKUP(I1838,Key!$A$1:$C$72,2,FALSE)</f>
        <v>43.03519</v>
      </c>
      <c r="K1838">
        <f>VLOOKUP(I1838,Key!$A$1:$C$72,3,FALSE)</f>
        <v>-87.907390000000007</v>
      </c>
      <c r="L1838" t="s">
        <v>31</v>
      </c>
      <c r="M1838">
        <f>VLOOKUP(L1838,Key!$A$1:$C$72,2,FALSE)</f>
        <v>43.03519</v>
      </c>
      <c r="N1838">
        <f>VLOOKUP(L1838,Key!$A$1:$C$72,3,FALSE)</f>
        <v>-87.907390000000007</v>
      </c>
      <c r="O1838">
        <v>13</v>
      </c>
      <c r="P1838">
        <v>0</v>
      </c>
      <c r="Q1838">
        <v>2</v>
      </c>
      <c r="R1838">
        <v>1.9</v>
      </c>
      <c r="S1838">
        <v>78</v>
      </c>
      <c r="T1838">
        <f t="shared" si="260"/>
        <v>-1</v>
      </c>
      <c r="U1838" s="1">
        <v>42800</v>
      </c>
      <c r="V1838" s="3">
        <f t="shared" si="254"/>
        <v>42795</v>
      </c>
      <c r="W1838" s="4">
        <f t="shared" si="261"/>
        <v>42800</v>
      </c>
      <c r="X1838" s="1" t="str">
        <f t="shared" si="255"/>
        <v>Monday</v>
      </c>
      <c r="Y1838" s="2">
        <v>0.52803240740740742</v>
      </c>
      <c r="Z1838" s="2">
        <f t="shared" si="256"/>
        <v>0.54166666666666663</v>
      </c>
      <c r="AA1838">
        <f>1</f>
        <v>1</v>
      </c>
      <c r="AB1838" s="1">
        <v>42800</v>
      </c>
      <c r="AC1838" s="3">
        <f t="shared" si="257"/>
        <v>42795</v>
      </c>
      <c r="AD1838" s="4">
        <f t="shared" si="262"/>
        <v>42800</v>
      </c>
      <c r="AE1838" s="1" t="str">
        <f t="shared" si="258"/>
        <v>Monday</v>
      </c>
      <c r="AF1838" s="2">
        <v>0.53712962962962962</v>
      </c>
      <c r="AG1838" s="2">
        <f t="shared" si="259"/>
        <v>0.54166666666666663</v>
      </c>
      <c r="AH1838" t="s">
        <v>35</v>
      </c>
    </row>
    <row r="1839" spans="1:34" x14ac:dyDescent="0.25">
      <c r="A1839">
        <v>1249929</v>
      </c>
      <c r="B1839" t="s">
        <v>20</v>
      </c>
      <c r="C1839" t="s">
        <v>112</v>
      </c>
      <c r="D1839" t="s">
        <v>22</v>
      </c>
      <c r="E1839">
        <v>53575</v>
      </c>
      <c r="F1839" t="s">
        <v>23</v>
      </c>
      <c r="G1839" t="s">
        <v>96</v>
      </c>
      <c r="H1839">
        <v>11053</v>
      </c>
      <c r="I1839" t="s">
        <v>63</v>
      </c>
      <c r="J1839">
        <f>VLOOKUP(I1839,Key!$A$1:$C$72,2,FALSE)</f>
        <v>43.078530000000001</v>
      </c>
      <c r="K1839">
        <f>VLOOKUP(I1839,Key!$A$1:$C$72,3,FALSE)</f>
        <v>-87.882620000000003</v>
      </c>
      <c r="L1839" t="s">
        <v>87</v>
      </c>
      <c r="M1839">
        <f>VLOOKUP(L1839,Key!$A$1:$C$72,2,FALSE)</f>
        <v>43.077359999999999</v>
      </c>
      <c r="N1839">
        <f>VLOOKUP(L1839,Key!$A$1:$C$72,3,FALSE)</f>
        <v>-87.880769999999998</v>
      </c>
      <c r="O1839">
        <v>1</v>
      </c>
      <c r="P1839">
        <v>0</v>
      </c>
      <c r="Q1839">
        <v>0.2</v>
      </c>
      <c r="R1839">
        <v>0.1</v>
      </c>
      <c r="S1839">
        <v>6</v>
      </c>
      <c r="T1839">
        <f t="shared" si="260"/>
        <v>-1</v>
      </c>
      <c r="U1839" s="1">
        <v>42800</v>
      </c>
      <c r="V1839" s="3">
        <f t="shared" si="254"/>
        <v>42795</v>
      </c>
      <c r="W1839" s="4">
        <f t="shared" si="261"/>
        <v>42800</v>
      </c>
      <c r="X1839" s="1" t="str">
        <f t="shared" si="255"/>
        <v>Monday</v>
      </c>
      <c r="Y1839" s="2">
        <v>0.54585648148148147</v>
      </c>
      <c r="Z1839" s="2">
        <f t="shared" si="256"/>
        <v>0.54166666666666663</v>
      </c>
      <c r="AA1839">
        <f>1</f>
        <v>1</v>
      </c>
      <c r="AB1839" s="1">
        <v>42800</v>
      </c>
      <c r="AC1839" s="3">
        <f t="shared" si="257"/>
        <v>42795</v>
      </c>
      <c r="AD1839" s="4">
        <f t="shared" si="262"/>
        <v>42800</v>
      </c>
      <c r="AE1839" s="1" t="str">
        <f t="shared" si="258"/>
        <v>Monday</v>
      </c>
      <c r="AF1839" s="2">
        <v>0.546875</v>
      </c>
      <c r="AG1839" s="2">
        <f t="shared" si="259"/>
        <v>0.54166666666666663</v>
      </c>
      <c r="AH1839" t="s">
        <v>27</v>
      </c>
    </row>
    <row r="1840" spans="1:34" x14ac:dyDescent="0.25">
      <c r="A1840">
        <v>1518070</v>
      </c>
      <c r="B1840" t="s">
        <v>20</v>
      </c>
      <c r="C1840" t="s">
        <v>28</v>
      </c>
      <c r="D1840" t="s">
        <v>22</v>
      </c>
      <c r="E1840">
        <v>53211</v>
      </c>
      <c r="F1840" t="s">
        <v>23</v>
      </c>
      <c r="G1840" t="s">
        <v>91</v>
      </c>
      <c r="H1840">
        <v>127</v>
      </c>
      <c r="I1840" t="s">
        <v>50</v>
      </c>
      <c r="J1840">
        <f>VLOOKUP(I1840,Key!$A$1:$C$72,2,FALSE)</f>
        <v>43.052549999999997</v>
      </c>
      <c r="K1840">
        <f>VLOOKUP(I1840,Key!$A$1:$C$72,3,FALSE)</f>
        <v>-87.909329999999997</v>
      </c>
      <c r="L1840" t="s">
        <v>84</v>
      </c>
      <c r="M1840">
        <f>VLOOKUP(L1840,Key!$A$1:$C$72,2,FALSE)</f>
        <v>43.024340000000002</v>
      </c>
      <c r="N1840">
        <f>VLOOKUP(L1840,Key!$A$1:$C$72,3,FALSE)</f>
        <v>-87.916753</v>
      </c>
      <c r="O1840">
        <v>18</v>
      </c>
      <c r="P1840">
        <v>0</v>
      </c>
      <c r="Q1840">
        <v>2.7</v>
      </c>
      <c r="R1840">
        <v>2.6</v>
      </c>
      <c r="S1840">
        <v>108</v>
      </c>
      <c r="T1840">
        <f t="shared" si="260"/>
        <v>-1</v>
      </c>
      <c r="U1840" s="1">
        <v>42800</v>
      </c>
      <c r="V1840" s="3">
        <f t="shared" si="254"/>
        <v>42795</v>
      </c>
      <c r="W1840" s="4">
        <f t="shared" si="261"/>
        <v>42800</v>
      </c>
      <c r="X1840" s="1" t="str">
        <f t="shared" si="255"/>
        <v>Monday</v>
      </c>
      <c r="Y1840" s="2">
        <v>0.71743055555555557</v>
      </c>
      <c r="Z1840" s="2">
        <f t="shared" si="256"/>
        <v>0.70833333333333326</v>
      </c>
      <c r="AA1840">
        <f>1</f>
        <v>1</v>
      </c>
      <c r="AB1840" s="1">
        <v>42800</v>
      </c>
      <c r="AC1840" s="3">
        <f t="shared" si="257"/>
        <v>42795</v>
      </c>
      <c r="AD1840" s="4">
        <f t="shared" si="262"/>
        <v>42800</v>
      </c>
      <c r="AE1840" s="1" t="str">
        <f t="shared" si="258"/>
        <v>Monday</v>
      </c>
      <c r="AF1840" s="2">
        <v>0.73052083333333329</v>
      </c>
      <c r="AG1840" s="2">
        <f t="shared" si="259"/>
        <v>0.75</v>
      </c>
      <c r="AH1840" t="s">
        <v>27</v>
      </c>
    </row>
    <row r="1841" spans="1:34" x14ac:dyDescent="0.25">
      <c r="A1841">
        <v>825934</v>
      </c>
      <c r="B1841" t="s">
        <v>20</v>
      </c>
      <c r="C1841" t="s">
        <v>28</v>
      </c>
      <c r="D1841" t="s">
        <v>22</v>
      </c>
      <c r="E1841">
        <v>53208</v>
      </c>
      <c r="F1841" t="s">
        <v>23</v>
      </c>
      <c r="G1841" t="s">
        <v>24</v>
      </c>
      <c r="H1841">
        <v>957</v>
      </c>
      <c r="I1841" t="s">
        <v>29</v>
      </c>
      <c r="J1841">
        <f>VLOOKUP(I1841,Key!$A$1:$C$72,2,FALSE)</f>
        <v>43.042490000000001</v>
      </c>
      <c r="K1841">
        <f>VLOOKUP(I1841,Key!$A$1:$C$72,3,FALSE)</f>
        <v>-87.909959999999998</v>
      </c>
      <c r="L1841" t="s">
        <v>54</v>
      </c>
      <c r="M1841">
        <f>VLOOKUP(L1841,Key!$A$1:$C$72,2,FALSE)</f>
        <v>43.046570000000003</v>
      </c>
      <c r="N1841">
        <f>VLOOKUP(L1841,Key!$A$1:$C$72,3,FALSE)</f>
        <v>-87.908720000000002</v>
      </c>
      <c r="O1841">
        <v>4</v>
      </c>
      <c r="P1841">
        <v>0</v>
      </c>
      <c r="Q1841">
        <v>0.6</v>
      </c>
      <c r="R1841">
        <v>0.6</v>
      </c>
      <c r="S1841">
        <v>24</v>
      </c>
      <c r="T1841">
        <f t="shared" si="260"/>
        <v>-1</v>
      </c>
      <c r="U1841" s="1">
        <v>42800</v>
      </c>
      <c r="V1841" s="3">
        <f t="shared" si="254"/>
        <v>42795</v>
      </c>
      <c r="W1841" s="4">
        <f t="shared" si="261"/>
        <v>42800</v>
      </c>
      <c r="X1841" s="1" t="str">
        <f t="shared" si="255"/>
        <v>Monday</v>
      </c>
      <c r="Y1841" s="2">
        <v>0.71848379629629633</v>
      </c>
      <c r="Z1841" s="2">
        <f t="shared" si="256"/>
        <v>0.70833333333333326</v>
      </c>
      <c r="AA1841">
        <f>1</f>
        <v>1</v>
      </c>
      <c r="AB1841" s="1">
        <v>42800</v>
      </c>
      <c r="AC1841" s="3">
        <f t="shared" si="257"/>
        <v>42795</v>
      </c>
      <c r="AD1841" s="4">
        <f t="shared" si="262"/>
        <v>42800</v>
      </c>
      <c r="AE1841" s="1" t="str">
        <f t="shared" si="258"/>
        <v>Monday</v>
      </c>
      <c r="AF1841" s="2">
        <v>0.72121527777777772</v>
      </c>
      <c r="AG1841" s="2">
        <f t="shared" si="259"/>
        <v>0.70833333333333326</v>
      </c>
      <c r="AH1841" t="s">
        <v>27</v>
      </c>
    </row>
    <row r="1842" spans="1:34" x14ac:dyDescent="0.25">
      <c r="A1842">
        <v>1400126</v>
      </c>
      <c r="B1842" t="s">
        <v>20</v>
      </c>
      <c r="C1842" t="s">
        <v>28</v>
      </c>
      <c r="D1842" t="s">
        <v>22</v>
      </c>
      <c r="E1842">
        <v>53211</v>
      </c>
      <c r="F1842" t="s">
        <v>23</v>
      </c>
      <c r="G1842" t="s">
        <v>24</v>
      </c>
      <c r="H1842">
        <v>13</v>
      </c>
      <c r="I1842" t="s">
        <v>60</v>
      </c>
      <c r="J1842">
        <f>VLOOKUP(I1842,Key!$A$1:$C$72,2,FALSE)</f>
        <v>43.066893999999998</v>
      </c>
      <c r="K1842">
        <f>VLOOKUP(I1842,Key!$A$1:$C$72,3,FALSE)</f>
        <v>-87.877936000000005</v>
      </c>
      <c r="L1842" t="s">
        <v>81</v>
      </c>
      <c r="M1842">
        <f>VLOOKUP(L1842,Key!$A$1:$C$72,2,FALSE)</f>
        <v>43.06033</v>
      </c>
      <c r="N1842">
        <f>VLOOKUP(L1842,Key!$A$1:$C$72,3,FALSE)</f>
        <v>-87.89546</v>
      </c>
      <c r="O1842">
        <v>7</v>
      </c>
      <c r="P1842">
        <v>0</v>
      </c>
      <c r="Q1842">
        <v>1.1000000000000001</v>
      </c>
      <c r="R1842">
        <v>1</v>
      </c>
      <c r="S1842">
        <v>42</v>
      </c>
      <c r="T1842">
        <f t="shared" si="260"/>
        <v>-1</v>
      </c>
      <c r="U1842" s="1">
        <v>42800</v>
      </c>
      <c r="V1842" s="3">
        <f t="shared" si="254"/>
        <v>42795</v>
      </c>
      <c r="W1842" s="4">
        <f t="shared" si="261"/>
        <v>42800</v>
      </c>
      <c r="X1842" s="1" t="str">
        <f t="shared" si="255"/>
        <v>Monday</v>
      </c>
      <c r="Y1842" s="2">
        <v>0.76569444444444434</v>
      </c>
      <c r="Z1842" s="2">
        <f t="shared" si="256"/>
        <v>0.75</v>
      </c>
      <c r="AA1842">
        <f>1</f>
        <v>1</v>
      </c>
      <c r="AB1842" s="1">
        <v>42800</v>
      </c>
      <c r="AC1842" s="3">
        <f t="shared" si="257"/>
        <v>42795</v>
      </c>
      <c r="AD1842" s="4">
        <f t="shared" si="262"/>
        <v>42800</v>
      </c>
      <c r="AE1842" s="1" t="str">
        <f t="shared" si="258"/>
        <v>Monday</v>
      </c>
      <c r="AF1842" s="2">
        <v>0.770625</v>
      </c>
      <c r="AG1842" s="2">
        <f t="shared" si="259"/>
        <v>0.75</v>
      </c>
      <c r="AH1842" t="s">
        <v>27</v>
      </c>
    </row>
    <row r="1843" spans="1:34" x14ac:dyDescent="0.25">
      <c r="A1843">
        <v>1397107</v>
      </c>
      <c r="B1843" t="s">
        <v>20</v>
      </c>
      <c r="C1843" t="s">
        <v>90</v>
      </c>
      <c r="D1843" t="s">
        <v>22</v>
      </c>
      <c r="E1843">
        <v>53233</v>
      </c>
      <c r="F1843" t="s">
        <v>23</v>
      </c>
      <c r="G1843" t="s">
        <v>24</v>
      </c>
      <c r="H1843">
        <v>11134</v>
      </c>
      <c r="I1843" t="s">
        <v>75</v>
      </c>
      <c r="J1843">
        <f>VLOOKUP(I1843,Key!$A$1:$C$72,2,FALSE)</f>
        <v>43.056539999999998</v>
      </c>
      <c r="K1843">
        <f>VLOOKUP(I1843,Key!$A$1:$C$72,3,FALSE)</f>
        <v>-87.914370000000005</v>
      </c>
      <c r="L1843" t="s">
        <v>41</v>
      </c>
      <c r="M1843">
        <f>VLOOKUP(L1843,Key!$A$1:$C$72,2,FALSE)</f>
        <v>43.04824</v>
      </c>
      <c r="N1843">
        <f>VLOOKUP(L1843,Key!$A$1:$C$72,3,FALSE)</f>
        <v>-87.904970000000006</v>
      </c>
      <c r="O1843">
        <v>8</v>
      </c>
      <c r="P1843">
        <v>0</v>
      </c>
      <c r="Q1843">
        <v>1.2</v>
      </c>
      <c r="R1843">
        <v>1.1000000000000001</v>
      </c>
      <c r="S1843">
        <v>48</v>
      </c>
      <c r="T1843">
        <f t="shared" si="260"/>
        <v>-1</v>
      </c>
      <c r="U1843" s="1">
        <v>42800</v>
      </c>
      <c r="V1843" s="3">
        <f t="shared" si="254"/>
        <v>42795</v>
      </c>
      <c r="W1843" s="4">
        <f t="shared" si="261"/>
        <v>42800</v>
      </c>
      <c r="X1843" s="1" t="str">
        <f t="shared" si="255"/>
        <v>Monday</v>
      </c>
      <c r="Y1843" s="2">
        <v>0.82216435185185188</v>
      </c>
      <c r="Z1843" s="2">
        <f t="shared" si="256"/>
        <v>0.83333333333333326</v>
      </c>
      <c r="AA1843">
        <f>1</f>
        <v>1</v>
      </c>
      <c r="AB1843" s="1">
        <v>42800</v>
      </c>
      <c r="AC1843" s="3">
        <f t="shared" si="257"/>
        <v>42795</v>
      </c>
      <c r="AD1843" s="4">
        <f t="shared" si="262"/>
        <v>42800</v>
      </c>
      <c r="AE1843" s="1" t="str">
        <f t="shared" si="258"/>
        <v>Monday</v>
      </c>
      <c r="AF1843" s="2">
        <v>0.82770833333333327</v>
      </c>
      <c r="AG1843" s="2">
        <f t="shared" si="259"/>
        <v>0.83333333333333326</v>
      </c>
      <c r="AH1843" t="s">
        <v>27</v>
      </c>
    </row>
    <row r="1844" spans="1:34" x14ac:dyDescent="0.25">
      <c r="A1844">
        <v>1328721</v>
      </c>
      <c r="B1844" t="s">
        <v>20</v>
      </c>
      <c r="C1844" t="s">
        <v>28</v>
      </c>
      <c r="D1844" t="s">
        <v>22</v>
      </c>
      <c r="E1844">
        <v>53207</v>
      </c>
      <c r="F1844" t="s">
        <v>23</v>
      </c>
      <c r="G1844" t="s">
        <v>24</v>
      </c>
      <c r="H1844">
        <v>315</v>
      </c>
      <c r="I1844" t="s">
        <v>82</v>
      </c>
      <c r="J1844">
        <f>VLOOKUP(I1844,Key!$A$1:$C$72,2,FALSE)</f>
        <v>43.026229999999998</v>
      </c>
      <c r="K1844">
        <f>VLOOKUP(I1844,Key!$A$1:$C$72,3,FALSE)</f>
        <v>-87.912809999999993</v>
      </c>
      <c r="L1844" t="s">
        <v>36</v>
      </c>
      <c r="M1844">
        <f>VLOOKUP(L1844,Key!$A$1:$C$72,2,FALSE)</f>
        <v>43.038580000000003</v>
      </c>
      <c r="N1844">
        <f>VLOOKUP(L1844,Key!$A$1:$C$72,3,FALSE)</f>
        <v>-87.90934</v>
      </c>
      <c r="O1844">
        <v>6</v>
      </c>
      <c r="P1844">
        <v>0</v>
      </c>
      <c r="Q1844">
        <v>0.9</v>
      </c>
      <c r="R1844">
        <v>0.9</v>
      </c>
      <c r="S1844">
        <v>36</v>
      </c>
      <c r="T1844">
        <f t="shared" si="260"/>
        <v>-1</v>
      </c>
      <c r="U1844" s="1">
        <v>42801</v>
      </c>
      <c r="V1844" s="3">
        <f t="shared" si="254"/>
        <v>42795</v>
      </c>
      <c r="W1844" s="4">
        <f t="shared" si="261"/>
        <v>42801</v>
      </c>
      <c r="X1844" s="1" t="str">
        <f t="shared" si="255"/>
        <v>Tuesday</v>
      </c>
      <c r="Y1844" s="2">
        <v>0.24895833333333331</v>
      </c>
      <c r="Z1844" s="2">
        <f t="shared" si="256"/>
        <v>0.25</v>
      </c>
      <c r="AA1844">
        <f>1</f>
        <v>1</v>
      </c>
      <c r="AB1844" s="1">
        <v>42801</v>
      </c>
      <c r="AC1844" s="3">
        <f t="shared" si="257"/>
        <v>42795</v>
      </c>
      <c r="AD1844" s="4">
        <f t="shared" si="262"/>
        <v>42801</v>
      </c>
      <c r="AE1844" s="1" t="str">
        <f t="shared" si="258"/>
        <v>Tuesday</v>
      </c>
      <c r="AF1844" s="2">
        <v>0.25327546296296294</v>
      </c>
      <c r="AG1844" s="2">
        <f t="shared" si="259"/>
        <v>0.25</v>
      </c>
      <c r="AH1844" t="s">
        <v>27</v>
      </c>
    </row>
    <row r="1845" spans="1:34" x14ac:dyDescent="0.25">
      <c r="A1845">
        <v>825934</v>
      </c>
      <c r="B1845" t="s">
        <v>20</v>
      </c>
      <c r="C1845" t="s">
        <v>28</v>
      </c>
      <c r="D1845" t="s">
        <v>22</v>
      </c>
      <c r="E1845">
        <v>53208</v>
      </c>
      <c r="F1845" t="s">
        <v>23</v>
      </c>
      <c r="G1845" t="s">
        <v>24</v>
      </c>
      <c r="H1845">
        <v>989</v>
      </c>
      <c r="I1845" t="s">
        <v>41</v>
      </c>
      <c r="J1845">
        <f>VLOOKUP(I1845,Key!$A$1:$C$72,2,FALSE)</f>
        <v>43.04824</v>
      </c>
      <c r="K1845">
        <f>VLOOKUP(I1845,Key!$A$1:$C$72,3,FALSE)</f>
        <v>-87.904970000000006</v>
      </c>
      <c r="L1845" t="s">
        <v>29</v>
      </c>
      <c r="M1845">
        <f>VLOOKUP(L1845,Key!$A$1:$C$72,2,FALSE)</f>
        <v>43.042490000000001</v>
      </c>
      <c r="N1845">
        <f>VLOOKUP(L1845,Key!$A$1:$C$72,3,FALSE)</f>
        <v>-87.909959999999998</v>
      </c>
      <c r="O1845">
        <v>5</v>
      </c>
      <c r="P1845">
        <v>0</v>
      </c>
      <c r="Q1845">
        <v>0.8</v>
      </c>
      <c r="R1845">
        <v>0.7</v>
      </c>
      <c r="S1845">
        <v>30</v>
      </c>
      <c r="T1845">
        <f t="shared" si="260"/>
        <v>-1</v>
      </c>
      <c r="U1845" s="1">
        <v>42801</v>
      </c>
      <c r="V1845" s="3">
        <f t="shared" si="254"/>
        <v>42795</v>
      </c>
      <c r="W1845" s="4">
        <f t="shared" si="261"/>
        <v>42801</v>
      </c>
      <c r="X1845" s="1" t="str">
        <f t="shared" si="255"/>
        <v>Tuesday</v>
      </c>
      <c r="Y1845" s="2">
        <v>0.30274305555555553</v>
      </c>
      <c r="Z1845" s="2">
        <f t="shared" si="256"/>
        <v>0.29166666666666663</v>
      </c>
      <c r="AA1845">
        <f>1</f>
        <v>1</v>
      </c>
      <c r="AB1845" s="1">
        <v>42801</v>
      </c>
      <c r="AC1845" s="3">
        <f t="shared" si="257"/>
        <v>42795</v>
      </c>
      <c r="AD1845" s="4">
        <f t="shared" si="262"/>
        <v>42801</v>
      </c>
      <c r="AE1845" s="1" t="str">
        <f t="shared" si="258"/>
        <v>Tuesday</v>
      </c>
      <c r="AF1845" s="2">
        <v>0.30599537037037033</v>
      </c>
      <c r="AG1845" s="2">
        <f t="shared" si="259"/>
        <v>0.29166666666666663</v>
      </c>
      <c r="AH1845" t="s">
        <v>27</v>
      </c>
    </row>
    <row r="1846" spans="1:34" x14ac:dyDescent="0.25">
      <c r="A1846">
        <v>1088320</v>
      </c>
      <c r="B1846" t="s">
        <v>20</v>
      </c>
      <c r="C1846" t="s">
        <v>95</v>
      </c>
      <c r="D1846" t="s">
        <v>22</v>
      </c>
      <c r="E1846">
        <v>53202</v>
      </c>
      <c r="F1846" t="s">
        <v>23</v>
      </c>
      <c r="G1846" t="s">
        <v>24</v>
      </c>
      <c r="H1846">
        <v>167</v>
      </c>
      <c r="I1846" t="s">
        <v>68</v>
      </c>
      <c r="J1846">
        <f>VLOOKUP(I1846,Key!$A$1:$C$72,2,FALSE)</f>
        <v>43.04804</v>
      </c>
      <c r="K1846">
        <f>VLOOKUP(I1846,Key!$A$1:$C$72,3,FALSE)</f>
        <v>-87.896720000000002</v>
      </c>
      <c r="L1846" t="s">
        <v>43</v>
      </c>
      <c r="M1846">
        <f>VLOOKUP(L1846,Key!$A$1:$C$72,2,FALSE)</f>
        <v>43.03886</v>
      </c>
      <c r="N1846">
        <f>VLOOKUP(L1846,Key!$A$1:$C$72,3,FALSE)</f>
        <v>-87.902720000000002</v>
      </c>
      <c r="O1846">
        <v>5</v>
      </c>
      <c r="P1846">
        <v>0</v>
      </c>
      <c r="Q1846">
        <v>0.8</v>
      </c>
      <c r="R1846">
        <v>0.7</v>
      </c>
      <c r="S1846">
        <v>30</v>
      </c>
      <c r="T1846">
        <f t="shared" si="260"/>
        <v>-1</v>
      </c>
      <c r="U1846" s="1">
        <v>42801</v>
      </c>
      <c r="V1846" s="3">
        <f t="shared" si="254"/>
        <v>42795</v>
      </c>
      <c r="W1846" s="4">
        <f t="shared" si="261"/>
        <v>42801</v>
      </c>
      <c r="X1846" s="1" t="str">
        <f t="shared" si="255"/>
        <v>Tuesday</v>
      </c>
      <c r="Y1846" s="2">
        <v>0.3503472222222222</v>
      </c>
      <c r="Z1846" s="2">
        <f t="shared" si="256"/>
        <v>0.33333333333333331</v>
      </c>
      <c r="AA1846">
        <f>1</f>
        <v>1</v>
      </c>
      <c r="AB1846" s="1">
        <v>42801</v>
      </c>
      <c r="AC1846" s="3">
        <f t="shared" si="257"/>
        <v>42795</v>
      </c>
      <c r="AD1846" s="4">
        <f t="shared" si="262"/>
        <v>42801</v>
      </c>
      <c r="AE1846" s="1" t="str">
        <f t="shared" si="258"/>
        <v>Tuesday</v>
      </c>
      <c r="AF1846" s="2">
        <v>0.35391203703703705</v>
      </c>
      <c r="AG1846" s="2">
        <f t="shared" si="259"/>
        <v>0.33333333333333331</v>
      </c>
      <c r="AH1846" t="s">
        <v>27</v>
      </c>
    </row>
    <row r="1847" spans="1:34" x14ac:dyDescent="0.25">
      <c r="A1847">
        <v>1442057</v>
      </c>
      <c r="B1847" t="s">
        <v>20</v>
      </c>
      <c r="C1847" t="s">
        <v>28</v>
      </c>
      <c r="D1847" t="s">
        <v>22</v>
      </c>
      <c r="E1847">
        <v>53211</v>
      </c>
      <c r="F1847" t="s">
        <v>23</v>
      </c>
      <c r="G1847" t="s">
        <v>24</v>
      </c>
      <c r="H1847">
        <v>172</v>
      </c>
      <c r="I1847" t="s">
        <v>67</v>
      </c>
      <c r="J1847">
        <f>VLOOKUP(I1847,Key!$A$1:$C$72,2,FALSE)</f>
        <v>43.074890000000003</v>
      </c>
      <c r="K1847">
        <f>VLOOKUP(I1847,Key!$A$1:$C$72,3,FALSE)</f>
        <v>-87.882810000000006</v>
      </c>
      <c r="L1847" t="s">
        <v>92</v>
      </c>
      <c r="M1847">
        <f>VLOOKUP(L1847,Key!$A$1:$C$72,2,FALSE)</f>
        <v>43.069021999999997</v>
      </c>
      <c r="N1847">
        <f>VLOOKUP(L1847,Key!$A$1:$C$72,3,FALSE)</f>
        <v>-87.887940999999998</v>
      </c>
      <c r="O1847">
        <v>4</v>
      </c>
      <c r="P1847">
        <v>0</v>
      </c>
      <c r="Q1847">
        <v>0.6</v>
      </c>
      <c r="R1847">
        <v>0.6</v>
      </c>
      <c r="S1847">
        <v>24</v>
      </c>
      <c r="T1847">
        <f t="shared" si="260"/>
        <v>-1</v>
      </c>
      <c r="U1847" s="1">
        <v>42801</v>
      </c>
      <c r="V1847" s="3">
        <f t="shared" si="254"/>
        <v>42795</v>
      </c>
      <c r="W1847" s="4">
        <f t="shared" si="261"/>
        <v>42801</v>
      </c>
      <c r="X1847" s="1" t="str">
        <f t="shared" si="255"/>
        <v>Tuesday</v>
      </c>
      <c r="Y1847" s="2">
        <v>0.43430555555555556</v>
      </c>
      <c r="Z1847" s="2">
        <f t="shared" si="256"/>
        <v>0.41666666666666663</v>
      </c>
      <c r="AA1847">
        <f>1</f>
        <v>1</v>
      </c>
      <c r="AB1847" s="1">
        <v>42801</v>
      </c>
      <c r="AC1847" s="3">
        <f t="shared" si="257"/>
        <v>42795</v>
      </c>
      <c r="AD1847" s="4">
        <f t="shared" si="262"/>
        <v>42801</v>
      </c>
      <c r="AE1847" s="1" t="str">
        <f t="shared" si="258"/>
        <v>Tuesday</v>
      </c>
      <c r="AF1847" s="2">
        <v>0.43737268518518518</v>
      </c>
      <c r="AG1847" s="2">
        <f t="shared" si="259"/>
        <v>0.41666666666666663</v>
      </c>
      <c r="AH1847" t="s">
        <v>27</v>
      </c>
    </row>
    <row r="1848" spans="1:34" x14ac:dyDescent="0.25">
      <c r="A1848">
        <v>1400126</v>
      </c>
      <c r="B1848" t="s">
        <v>20</v>
      </c>
      <c r="C1848" t="s">
        <v>28</v>
      </c>
      <c r="D1848" t="s">
        <v>22</v>
      </c>
      <c r="E1848">
        <v>53211</v>
      </c>
      <c r="F1848" t="s">
        <v>23</v>
      </c>
      <c r="G1848" t="s">
        <v>24</v>
      </c>
      <c r="H1848">
        <v>5441</v>
      </c>
      <c r="I1848" t="s">
        <v>60</v>
      </c>
      <c r="J1848">
        <f>VLOOKUP(I1848,Key!$A$1:$C$72,2,FALSE)</f>
        <v>43.066893999999998</v>
      </c>
      <c r="K1848">
        <f>VLOOKUP(I1848,Key!$A$1:$C$72,3,FALSE)</f>
        <v>-87.877936000000005</v>
      </c>
      <c r="L1848" t="s">
        <v>65</v>
      </c>
      <c r="M1848">
        <f>VLOOKUP(L1848,Key!$A$1:$C$72,2,FALSE)</f>
        <v>43.060786</v>
      </c>
      <c r="N1848">
        <f>VLOOKUP(L1848,Key!$A$1:$C$72,3,FALSE)</f>
        <v>-87.883825999999999</v>
      </c>
      <c r="O1848">
        <v>4</v>
      </c>
      <c r="P1848">
        <v>0</v>
      </c>
      <c r="Q1848">
        <v>0.6</v>
      </c>
      <c r="R1848">
        <v>0.6</v>
      </c>
      <c r="S1848">
        <v>24</v>
      </c>
      <c r="T1848">
        <f t="shared" si="260"/>
        <v>-1</v>
      </c>
      <c r="U1848" s="1">
        <v>42801</v>
      </c>
      <c r="V1848" s="3">
        <f t="shared" si="254"/>
        <v>42795</v>
      </c>
      <c r="W1848" s="4">
        <f t="shared" si="261"/>
        <v>42801</v>
      </c>
      <c r="X1848" s="1" t="str">
        <f t="shared" si="255"/>
        <v>Tuesday</v>
      </c>
      <c r="Y1848" s="2">
        <v>0.497037037037037</v>
      </c>
      <c r="Z1848" s="2">
        <f t="shared" si="256"/>
        <v>0.5</v>
      </c>
      <c r="AA1848">
        <f>1</f>
        <v>1</v>
      </c>
      <c r="AB1848" s="1">
        <v>42801</v>
      </c>
      <c r="AC1848" s="3">
        <f t="shared" si="257"/>
        <v>42795</v>
      </c>
      <c r="AD1848" s="4">
        <f t="shared" si="262"/>
        <v>42801</v>
      </c>
      <c r="AE1848" s="1" t="str">
        <f t="shared" si="258"/>
        <v>Tuesday</v>
      </c>
      <c r="AF1848" s="2">
        <v>0.49993055555555554</v>
      </c>
      <c r="AG1848" s="2">
        <f t="shared" si="259"/>
        <v>0.5</v>
      </c>
      <c r="AH1848" t="s">
        <v>27</v>
      </c>
    </row>
    <row r="1849" spans="1:34" x14ac:dyDescent="0.25">
      <c r="A1849">
        <v>993392</v>
      </c>
      <c r="B1849" t="s">
        <v>20</v>
      </c>
      <c r="C1849" t="s">
        <v>28</v>
      </c>
      <c r="D1849" t="s">
        <v>22</v>
      </c>
      <c r="E1849">
        <v>53211</v>
      </c>
      <c r="F1849" t="s">
        <v>23</v>
      </c>
      <c r="G1849" t="s">
        <v>24</v>
      </c>
      <c r="H1849">
        <v>224</v>
      </c>
      <c r="I1849" t="s">
        <v>63</v>
      </c>
      <c r="J1849">
        <f>VLOOKUP(I1849,Key!$A$1:$C$72,2,FALSE)</f>
        <v>43.078530000000001</v>
      </c>
      <c r="K1849">
        <f>VLOOKUP(I1849,Key!$A$1:$C$72,3,FALSE)</f>
        <v>-87.882620000000003</v>
      </c>
      <c r="L1849" t="s">
        <v>63</v>
      </c>
      <c r="M1849">
        <f>VLOOKUP(L1849,Key!$A$1:$C$72,2,FALSE)</f>
        <v>43.078530000000001</v>
      </c>
      <c r="N1849">
        <f>VLOOKUP(L1849,Key!$A$1:$C$72,3,FALSE)</f>
        <v>-87.882620000000003</v>
      </c>
      <c r="O1849">
        <v>25</v>
      </c>
      <c r="P1849">
        <v>0</v>
      </c>
      <c r="Q1849">
        <v>3.8</v>
      </c>
      <c r="R1849">
        <v>3.6</v>
      </c>
      <c r="S1849">
        <v>150</v>
      </c>
      <c r="T1849">
        <f t="shared" si="260"/>
        <v>-1</v>
      </c>
      <c r="U1849" s="1">
        <v>42801</v>
      </c>
      <c r="V1849" s="3">
        <f t="shared" si="254"/>
        <v>42795</v>
      </c>
      <c r="W1849" s="4">
        <f t="shared" si="261"/>
        <v>42801</v>
      </c>
      <c r="X1849" s="1" t="str">
        <f t="shared" si="255"/>
        <v>Tuesday</v>
      </c>
      <c r="Y1849" s="2">
        <v>0.66723379629629631</v>
      </c>
      <c r="Z1849" s="2">
        <f t="shared" si="256"/>
        <v>0.66666666666666663</v>
      </c>
      <c r="AA1849">
        <f>1</f>
        <v>1</v>
      </c>
      <c r="AB1849" s="1">
        <v>42801</v>
      </c>
      <c r="AC1849" s="3">
        <f t="shared" si="257"/>
        <v>42795</v>
      </c>
      <c r="AD1849" s="4">
        <f t="shared" si="262"/>
        <v>42801</v>
      </c>
      <c r="AE1849" s="1" t="str">
        <f t="shared" si="258"/>
        <v>Tuesday</v>
      </c>
      <c r="AF1849" s="2">
        <v>0.68438657407407411</v>
      </c>
      <c r="AG1849" s="2">
        <f t="shared" si="259"/>
        <v>0.66666666666666663</v>
      </c>
      <c r="AH1849" t="s">
        <v>35</v>
      </c>
    </row>
    <row r="1850" spans="1:34" x14ac:dyDescent="0.25">
      <c r="A1850">
        <v>1397107</v>
      </c>
      <c r="B1850" t="s">
        <v>20</v>
      </c>
      <c r="C1850" t="s">
        <v>90</v>
      </c>
      <c r="D1850" t="s">
        <v>22</v>
      </c>
      <c r="E1850">
        <v>53233</v>
      </c>
      <c r="F1850" t="s">
        <v>23</v>
      </c>
      <c r="G1850" t="s">
        <v>24</v>
      </c>
      <c r="H1850">
        <v>11134</v>
      </c>
      <c r="I1850" t="s">
        <v>75</v>
      </c>
      <c r="J1850">
        <f>VLOOKUP(I1850,Key!$A$1:$C$72,2,FALSE)</f>
        <v>43.056539999999998</v>
      </c>
      <c r="K1850">
        <f>VLOOKUP(I1850,Key!$A$1:$C$72,3,FALSE)</f>
        <v>-87.914370000000005</v>
      </c>
      <c r="L1850" t="s">
        <v>41</v>
      </c>
      <c r="M1850">
        <f>VLOOKUP(L1850,Key!$A$1:$C$72,2,FALSE)</f>
        <v>43.04824</v>
      </c>
      <c r="N1850">
        <f>VLOOKUP(L1850,Key!$A$1:$C$72,3,FALSE)</f>
        <v>-87.904970000000006</v>
      </c>
      <c r="O1850">
        <v>8</v>
      </c>
      <c r="P1850">
        <v>0</v>
      </c>
      <c r="Q1850">
        <v>1.2</v>
      </c>
      <c r="R1850">
        <v>1.1000000000000001</v>
      </c>
      <c r="S1850">
        <v>48</v>
      </c>
      <c r="T1850">
        <f t="shared" si="260"/>
        <v>-1</v>
      </c>
      <c r="U1850" s="1">
        <v>42801</v>
      </c>
      <c r="V1850" s="3">
        <f t="shared" si="254"/>
        <v>42795</v>
      </c>
      <c r="W1850" s="4">
        <f t="shared" si="261"/>
        <v>42801</v>
      </c>
      <c r="X1850" s="1" t="str">
        <f t="shared" si="255"/>
        <v>Tuesday</v>
      </c>
      <c r="Y1850" s="2">
        <v>0.69699074074074074</v>
      </c>
      <c r="Z1850" s="2">
        <f t="shared" si="256"/>
        <v>0.70833333333333326</v>
      </c>
      <c r="AA1850">
        <f>1</f>
        <v>1</v>
      </c>
      <c r="AB1850" s="1">
        <v>42801</v>
      </c>
      <c r="AC1850" s="3">
        <f t="shared" si="257"/>
        <v>42795</v>
      </c>
      <c r="AD1850" s="4">
        <f t="shared" si="262"/>
        <v>42801</v>
      </c>
      <c r="AE1850" s="1" t="str">
        <f t="shared" si="258"/>
        <v>Tuesday</v>
      </c>
      <c r="AF1850" s="2">
        <v>0.70225694444444453</v>
      </c>
      <c r="AG1850" s="2">
        <f t="shared" si="259"/>
        <v>0.70833333333333326</v>
      </c>
      <c r="AH1850" t="s">
        <v>27</v>
      </c>
    </row>
    <row r="1851" spans="1:34" x14ac:dyDescent="0.25">
      <c r="A1851">
        <v>563412</v>
      </c>
      <c r="B1851" t="s">
        <v>20</v>
      </c>
      <c r="C1851" t="s">
        <v>45</v>
      </c>
      <c r="D1851" t="s">
        <v>46</v>
      </c>
      <c r="E1851">
        <v>60043</v>
      </c>
      <c r="F1851" t="s">
        <v>23</v>
      </c>
      <c r="G1851" t="s">
        <v>24</v>
      </c>
      <c r="H1851">
        <v>5533</v>
      </c>
      <c r="I1851" t="s">
        <v>47</v>
      </c>
      <c r="J1851">
        <f>VLOOKUP(I1851,Key!$A$1:$C$72,2,FALSE)</f>
        <v>43.049230000000001</v>
      </c>
      <c r="K1851">
        <f>VLOOKUP(I1851,Key!$A$1:$C$72,3,FALSE)</f>
        <v>-87.911940000000001</v>
      </c>
      <c r="L1851" t="s">
        <v>33</v>
      </c>
      <c r="M1851">
        <f>VLOOKUP(L1851,Key!$A$1:$C$72,2,FALSE)</f>
        <v>43.034619999999997</v>
      </c>
      <c r="N1851">
        <f>VLOOKUP(L1851,Key!$A$1:$C$72,3,FALSE)</f>
        <v>-87.917500000000004</v>
      </c>
      <c r="O1851">
        <v>12</v>
      </c>
      <c r="P1851">
        <v>0</v>
      </c>
      <c r="Q1851">
        <v>1.8</v>
      </c>
      <c r="R1851">
        <v>1.7</v>
      </c>
      <c r="S1851">
        <v>72</v>
      </c>
      <c r="T1851">
        <f t="shared" si="260"/>
        <v>-1</v>
      </c>
      <c r="U1851" s="1">
        <v>42801</v>
      </c>
      <c r="V1851" s="3">
        <f t="shared" si="254"/>
        <v>42795</v>
      </c>
      <c r="W1851" s="4">
        <f t="shared" si="261"/>
        <v>42801</v>
      </c>
      <c r="X1851" s="1" t="str">
        <f t="shared" si="255"/>
        <v>Tuesday</v>
      </c>
      <c r="Y1851" s="2">
        <v>0.72453703703703709</v>
      </c>
      <c r="Z1851" s="2">
        <f t="shared" si="256"/>
        <v>0.70833333333333326</v>
      </c>
      <c r="AA1851">
        <f>1</f>
        <v>1</v>
      </c>
      <c r="AB1851" s="1">
        <v>42801</v>
      </c>
      <c r="AC1851" s="3">
        <f t="shared" si="257"/>
        <v>42795</v>
      </c>
      <c r="AD1851" s="4">
        <f t="shared" si="262"/>
        <v>42801</v>
      </c>
      <c r="AE1851" s="1" t="str">
        <f t="shared" si="258"/>
        <v>Tuesday</v>
      </c>
      <c r="AF1851" s="2">
        <v>0.73329861111111105</v>
      </c>
      <c r="AG1851" s="2">
        <f t="shared" si="259"/>
        <v>0.75</v>
      </c>
      <c r="AH1851" t="s">
        <v>27</v>
      </c>
    </row>
    <row r="1852" spans="1:34" x14ac:dyDescent="0.25">
      <c r="A1852">
        <v>1255308</v>
      </c>
      <c r="B1852" t="s">
        <v>20</v>
      </c>
      <c r="C1852" t="s">
        <v>28</v>
      </c>
      <c r="D1852" t="s">
        <v>22</v>
      </c>
      <c r="E1852">
        <v>53211</v>
      </c>
      <c r="F1852" t="s">
        <v>23</v>
      </c>
      <c r="G1852" t="s">
        <v>91</v>
      </c>
      <c r="H1852">
        <v>967</v>
      </c>
      <c r="I1852" t="s">
        <v>60</v>
      </c>
      <c r="J1852">
        <f>VLOOKUP(I1852,Key!$A$1:$C$72,2,FALSE)</f>
        <v>43.066893999999998</v>
      </c>
      <c r="K1852">
        <f>VLOOKUP(I1852,Key!$A$1:$C$72,3,FALSE)</f>
        <v>-87.877936000000005</v>
      </c>
      <c r="L1852" t="s">
        <v>61</v>
      </c>
      <c r="M1852">
        <f>VLOOKUP(L1852,Key!$A$1:$C$72,2,FALSE)</f>
        <v>43.058619999999998</v>
      </c>
      <c r="N1852">
        <f>VLOOKUP(L1852,Key!$A$1:$C$72,3,FALSE)</f>
        <v>-87.885319999999993</v>
      </c>
      <c r="O1852">
        <v>6</v>
      </c>
      <c r="P1852">
        <v>0</v>
      </c>
      <c r="Q1852">
        <v>0.9</v>
      </c>
      <c r="R1852">
        <v>0.9</v>
      </c>
      <c r="S1852">
        <v>36</v>
      </c>
      <c r="T1852">
        <f t="shared" si="260"/>
        <v>-1</v>
      </c>
      <c r="U1852" s="1">
        <v>42801</v>
      </c>
      <c r="V1852" s="3">
        <f t="shared" si="254"/>
        <v>42795</v>
      </c>
      <c r="W1852" s="4">
        <f t="shared" si="261"/>
        <v>42801</v>
      </c>
      <c r="X1852" s="1" t="str">
        <f t="shared" si="255"/>
        <v>Tuesday</v>
      </c>
      <c r="Y1852" s="2">
        <v>0.72815972222222225</v>
      </c>
      <c r="Z1852" s="2">
        <f t="shared" si="256"/>
        <v>0.70833333333333326</v>
      </c>
      <c r="AA1852">
        <f>1</f>
        <v>1</v>
      </c>
      <c r="AB1852" s="1">
        <v>42801</v>
      </c>
      <c r="AC1852" s="3">
        <f t="shared" si="257"/>
        <v>42795</v>
      </c>
      <c r="AD1852" s="4">
        <f t="shared" si="262"/>
        <v>42801</v>
      </c>
      <c r="AE1852" s="1" t="str">
        <f t="shared" si="258"/>
        <v>Tuesday</v>
      </c>
      <c r="AF1852" s="2">
        <v>0.73229166666666667</v>
      </c>
      <c r="AG1852" s="2">
        <f t="shared" si="259"/>
        <v>0.75</v>
      </c>
      <c r="AH1852" t="s">
        <v>27</v>
      </c>
    </row>
    <row r="1853" spans="1:34" x14ac:dyDescent="0.25">
      <c r="A1853">
        <v>1449580</v>
      </c>
      <c r="B1853" t="s">
        <v>20</v>
      </c>
      <c r="C1853" t="s">
        <v>139</v>
      </c>
      <c r="D1853" t="s">
        <v>140</v>
      </c>
      <c r="E1853">
        <v>55746</v>
      </c>
      <c r="F1853" t="s">
        <v>23</v>
      </c>
      <c r="G1853" t="s">
        <v>24</v>
      </c>
      <c r="H1853">
        <v>5502</v>
      </c>
      <c r="I1853" t="s">
        <v>67</v>
      </c>
      <c r="J1853">
        <f>VLOOKUP(I1853,Key!$A$1:$C$72,2,FALSE)</f>
        <v>43.074890000000003</v>
      </c>
      <c r="K1853">
        <f>VLOOKUP(I1853,Key!$A$1:$C$72,3,FALSE)</f>
        <v>-87.882810000000006</v>
      </c>
      <c r="L1853" t="s">
        <v>60</v>
      </c>
      <c r="M1853">
        <f>VLOOKUP(L1853,Key!$A$1:$C$72,2,FALSE)</f>
        <v>43.066893999999998</v>
      </c>
      <c r="N1853">
        <f>VLOOKUP(L1853,Key!$A$1:$C$72,3,FALSE)</f>
        <v>-87.877936000000005</v>
      </c>
      <c r="O1853">
        <v>5</v>
      </c>
      <c r="P1853">
        <v>0</v>
      </c>
      <c r="Q1853">
        <v>0.8</v>
      </c>
      <c r="R1853">
        <v>0.7</v>
      </c>
      <c r="S1853">
        <v>30</v>
      </c>
      <c r="T1853">
        <f t="shared" si="260"/>
        <v>-1</v>
      </c>
      <c r="U1853" s="1">
        <v>42801</v>
      </c>
      <c r="V1853" s="3">
        <f t="shared" si="254"/>
        <v>42795</v>
      </c>
      <c r="W1853" s="4">
        <f t="shared" si="261"/>
        <v>42801</v>
      </c>
      <c r="X1853" s="1" t="str">
        <f t="shared" si="255"/>
        <v>Tuesday</v>
      </c>
      <c r="Y1853" s="2">
        <v>0.74121527777777774</v>
      </c>
      <c r="Z1853" s="2">
        <f t="shared" si="256"/>
        <v>0.75</v>
      </c>
      <c r="AA1853">
        <f>1</f>
        <v>1</v>
      </c>
      <c r="AB1853" s="1">
        <v>42801</v>
      </c>
      <c r="AC1853" s="3">
        <f t="shared" si="257"/>
        <v>42795</v>
      </c>
      <c r="AD1853" s="4">
        <f t="shared" si="262"/>
        <v>42801</v>
      </c>
      <c r="AE1853" s="1" t="str">
        <f t="shared" si="258"/>
        <v>Tuesday</v>
      </c>
      <c r="AF1853" s="2">
        <v>0.74457175925925922</v>
      </c>
      <c r="AG1853" s="2">
        <f t="shared" si="259"/>
        <v>0.75</v>
      </c>
      <c r="AH1853" t="s">
        <v>27</v>
      </c>
    </row>
    <row r="1854" spans="1:34" x14ac:dyDescent="0.25">
      <c r="A1854">
        <v>1017964</v>
      </c>
      <c r="B1854" t="s">
        <v>20</v>
      </c>
      <c r="C1854" t="s">
        <v>28</v>
      </c>
      <c r="D1854" t="s">
        <v>22</v>
      </c>
      <c r="E1854">
        <v>53202</v>
      </c>
      <c r="F1854" t="s">
        <v>23</v>
      </c>
      <c r="G1854" t="s">
        <v>24</v>
      </c>
      <c r="H1854">
        <v>91</v>
      </c>
      <c r="I1854" t="s">
        <v>43</v>
      </c>
      <c r="J1854">
        <f>VLOOKUP(I1854,Key!$A$1:$C$72,2,FALSE)</f>
        <v>43.03886</v>
      </c>
      <c r="K1854">
        <f>VLOOKUP(I1854,Key!$A$1:$C$72,3,FALSE)</f>
        <v>-87.902720000000002</v>
      </c>
      <c r="L1854" t="s">
        <v>61</v>
      </c>
      <c r="M1854">
        <f>VLOOKUP(L1854,Key!$A$1:$C$72,2,FALSE)</f>
        <v>43.058619999999998</v>
      </c>
      <c r="N1854">
        <f>VLOOKUP(L1854,Key!$A$1:$C$72,3,FALSE)</f>
        <v>-87.885319999999993</v>
      </c>
      <c r="O1854">
        <v>10</v>
      </c>
      <c r="P1854">
        <v>0</v>
      </c>
      <c r="Q1854">
        <v>1.5</v>
      </c>
      <c r="R1854">
        <v>1.4</v>
      </c>
      <c r="S1854">
        <v>60</v>
      </c>
      <c r="T1854">
        <f t="shared" si="260"/>
        <v>-1</v>
      </c>
      <c r="U1854" s="1">
        <v>42801</v>
      </c>
      <c r="V1854" s="3">
        <f t="shared" si="254"/>
        <v>42795</v>
      </c>
      <c r="W1854" s="4">
        <f t="shared" si="261"/>
        <v>42801</v>
      </c>
      <c r="X1854" s="1" t="str">
        <f t="shared" si="255"/>
        <v>Tuesday</v>
      </c>
      <c r="Y1854" s="2">
        <v>0.76405092592592594</v>
      </c>
      <c r="Z1854" s="2">
        <f t="shared" si="256"/>
        <v>0.75</v>
      </c>
      <c r="AA1854">
        <f>1</f>
        <v>1</v>
      </c>
      <c r="AB1854" s="1">
        <v>42801</v>
      </c>
      <c r="AC1854" s="3">
        <f t="shared" si="257"/>
        <v>42795</v>
      </c>
      <c r="AD1854" s="4">
        <f t="shared" si="262"/>
        <v>42801</v>
      </c>
      <c r="AE1854" s="1" t="str">
        <f t="shared" si="258"/>
        <v>Tuesday</v>
      </c>
      <c r="AF1854" s="2">
        <v>0.77121527777777776</v>
      </c>
      <c r="AG1854" s="2">
        <f t="shared" si="259"/>
        <v>0.79166666666666663</v>
      </c>
      <c r="AH1854" t="s">
        <v>27</v>
      </c>
    </row>
    <row r="1855" spans="1:34" x14ac:dyDescent="0.25">
      <c r="A1855">
        <v>1400126</v>
      </c>
      <c r="B1855" t="s">
        <v>20</v>
      </c>
      <c r="C1855" t="s">
        <v>28</v>
      </c>
      <c r="D1855" t="s">
        <v>22</v>
      </c>
      <c r="E1855">
        <v>53211</v>
      </c>
      <c r="F1855" t="s">
        <v>23</v>
      </c>
      <c r="G1855" t="s">
        <v>24</v>
      </c>
      <c r="H1855">
        <v>77</v>
      </c>
      <c r="I1855" t="s">
        <v>60</v>
      </c>
      <c r="J1855">
        <f>VLOOKUP(I1855,Key!$A$1:$C$72,2,FALSE)</f>
        <v>43.066893999999998</v>
      </c>
      <c r="K1855">
        <f>VLOOKUP(I1855,Key!$A$1:$C$72,3,FALSE)</f>
        <v>-87.877936000000005</v>
      </c>
      <c r="L1855" t="s">
        <v>81</v>
      </c>
      <c r="M1855">
        <f>VLOOKUP(L1855,Key!$A$1:$C$72,2,FALSE)</f>
        <v>43.06033</v>
      </c>
      <c r="N1855">
        <f>VLOOKUP(L1855,Key!$A$1:$C$72,3,FALSE)</f>
        <v>-87.89546</v>
      </c>
      <c r="O1855">
        <v>8</v>
      </c>
      <c r="P1855">
        <v>0</v>
      </c>
      <c r="Q1855">
        <v>1.2</v>
      </c>
      <c r="R1855">
        <v>1.1000000000000001</v>
      </c>
      <c r="S1855">
        <v>48</v>
      </c>
      <c r="T1855">
        <f t="shared" si="260"/>
        <v>-1</v>
      </c>
      <c r="U1855" s="1">
        <v>42801</v>
      </c>
      <c r="V1855" s="3">
        <f t="shared" si="254"/>
        <v>42795</v>
      </c>
      <c r="W1855" s="4">
        <f t="shared" si="261"/>
        <v>42801</v>
      </c>
      <c r="X1855" s="1" t="str">
        <f t="shared" si="255"/>
        <v>Tuesday</v>
      </c>
      <c r="Y1855" s="2">
        <v>0.766087962962963</v>
      </c>
      <c r="Z1855" s="2">
        <f t="shared" si="256"/>
        <v>0.75</v>
      </c>
      <c r="AA1855">
        <f>1</f>
        <v>1</v>
      </c>
      <c r="AB1855" s="1">
        <v>42801</v>
      </c>
      <c r="AC1855" s="3">
        <f t="shared" si="257"/>
        <v>42795</v>
      </c>
      <c r="AD1855" s="4">
        <f t="shared" si="262"/>
        <v>42801</v>
      </c>
      <c r="AE1855" s="1" t="str">
        <f t="shared" si="258"/>
        <v>Tuesday</v>
      </c>
      <c r="AF1855" s="2">
        <v>0.77171296296296299</v>
      </c>
      <c r="AG1855" s="2">
        <f t="shared" si="259"/>
        <v>0.79166666666666663</v>
      </c>
      <c r="AH1855" t="s">
        <v>27</v>
      </c>
    </row>
    <row r="1856" spans="1:34" x14ac:dyDescent="0.25">
      <c r="A1856">
        <v>1298099</v>
      </c>
      <c r="B1856" t="s">
        <v>20</v>
      </c>
      <c r="C1856" t="s">
        <v>28</v>
      </c>
      <c r="D1856" t="s">
        <v>22</v>
      </c>
      <c r="E1856">
        <v>53233</v>
      </c>
      <c r="F1856" t="s">
        <v>23</v>
      </c>
      <c r="G1856" t="s">
        <v>24</v>
      </c>
      <c r="H1856">
        <v>11150</v>
      </c>
      <c r="I1856" t="s">
        <v>31</v>
      </c>
      <c r="J1856">
        <f>VLOOKUP(I1856,Key!$A$1:$C$72,2,FALSE)</f>
        <v>43.03519</v>
      </c>
      <c r="K1856">
        <f>VLOOKUP(I1856,Key!$A$1:$C$72,3,FALSE)</f>
        <v>-87.907390000000007</v>
      </c>
      <c r="L1856" t="s">
        <v>29</v>
      </c>
      <c r="M1856">
        <f>VLOOKUP(L1856,Key!$A$1:$C$72,2,FALSE)</f>
        <v>43.042490000000001</v>
      </c>
      <c r="N1856">
        <f>VLOOKUP(L1856,Key!$A$1:$C$72,3,FALSE)</f>
        <v>-87.909959999999998</v>
      </c>
      <c r="O1856">
        <v>5</v>
      </c>
      <c r="P1856">
        <v>0</v>
      </c>
      <c r="Q1856">
        <v>0.8</v>
      </c>
      <c r="R1856">
        <v>0.7</v>
      </c>
      <c r="S1856">
        <v>30</v>
      </c>
      <c r="T1856">
        <f t="shared" si="260"/>
        <v>-1</v>
      </c>
      <c r="U1856" s="1">
        <v>42801</v>
      </c>
      <c r="V1856" s="3">
        <f t="shared" si="254"/>
        <v>42795</v>
      </c>
      <c r="W1856" s="4">
        <f t="shared" si="261"/>
        <v>42801</v>
      </c>
      <c r="X1856" s="1" t="str">
        <f t="shared" si="255"/>
        <v>Tuesday</v>
      </c>
      <c r="Y1856" s="2">
        <v>0.77085648148148145</v>
      </c>
      <c r="Z1856" s="2">
        <f t="shared" si="256"/>
        <v>0.79166666666666663</v>
      </c>
      <c r="AA1856">
        <f>1</f>
        <v>1</v>
      </c>
      <c r="AB1856" s="1">
        <v>42801</v>
      </c>
      <c r="AC1856" s="3">
        <f t="shared" si="257"/>
        <v>42795</v>
      </c>
      <c r="AD1856" s="4">
        <f t="shared" si="262"/>
        <v>42801</v>
      </c>
      <c r="AE1856" s="1" t="str">
        <f t="shared" si="258"/>
        <v>Tuesday</v>
      </c>
      <c r="AF1856" s="2">
        <v>0.77489583333333334</v>
      </c>
      <c r="AG1856" s="2">
        <f t="shared" si="259"/>
        <v>0.79166666666666663</v>
      </c>
      <c r="AH1856" t="s">
        <v>27</v>
      </c>
    </row>
    <row r="1857" spans="1:34" x14ac:dyDescent="0.25">
      <c r="A1857">
        <v>1518070</v>
      </c>
      <c r="B1857" t="s">
        <v>20</v>
      </c>
      <c r="C1857" t="s">
        <v>28</v>
      </c>
      <c r="D1857" t="s">
        <v>22</v>
      </c>
      <c r="E1857">
        <v>53211</v>
      </c>
      <c r="F1857" t="s">
        <v>23</v>
      </c>
      <c r="G1857" t="s">
        <v>91</v>
      </c>
      <c r="H1857">
        <v>11131</v>
      </c>
      <c r="I1857" t="s">
        <v>65</v>
      </c>
      <c r="J1857">
        <f>VLOOKUP(I1857,Key!$A$1:$C$72,2,FALSE)</f>
        <v>43.060786</v>
      </c>
      <c r="K1857">
        <f>VLOOKUP(I1857,Key!$A$1:$C$72,3,FALSE)</f>
        <v>-87.883825999999999</v>
      </c>
      <c r="L1857" t="s">
        <v>81</v>
      </c>
      <c r="M1857">
        <f>VLOOKUP(L1857,Key!$A$1:$C$72,2,FALSE)</f>
        <v>43.06033</v>
      </c>
      <c r="N1857">
        <f>VLOOKUP(L1857,Key!$A$1:$C$72,3,FALSE)</f>
        <v>-87.89546</v>
      </c>
      <c r="O1857">
        <v>4</v>
      </c>
      <c r="P1857">
        <v>0</v>
      </c>
      <c r="Q1857">
        <v>0.6</v>
      </c>
      <c r="R1857">
        <v>0.6</v>
      </c>
      <c r="S1857">
        <v>24</v>
      </c>
      <c r="T1857">
        <f t="shared" si="260"/>
        <v>-1</v>
      </c>
      <c r="U1857" s="1">
        <v>42801</v>
      </c>
      <c r="V1857" s="3">
        <f t="shared" si="254"/>
        <v>42795</v>
      </c>
      <c r="W1857" s="4">
        <f t="shared" si="261"/>
        <v>42801</v>
      </c>
      <c r="X1857" s="1" t="str">
        <f t="shared" si="255"/>
        <v>Tuesday</v>
      </c>
      <c r="Y1857" s="2">
        <v>0.78946759259259258</v>
      </c>
      <c r="Z1857" s="2">
        <f t="shared" si="256"/>
        <v>0.79166666666666663</v>
      </c>
      <c r="AA1857">
        <f>1</f>
        <v>1</v>
      </c>
      <c r="AB1857" s="1">
        <v>42801</v>
      </c>
      <c r="AC1857" s="3">
        <f t="shared" si="257"/>
        <v>42795</v>
      </c>
      <c r="AD1857" s="4">
        <f t="shared" si="262"/>
        <v>42801</v>
      </c>
      <c r="AE1857" s="1" t="str">
        <f t="shared" si="258"/>
        <v>Tuesday</v>
      </c>
      <c r="AF1857" s="2">
        <v>0.79221064814814823</v>
      </c>
      <c r="AG1857" s="2">
        <f t="shared" si="259"/>
        <v>0.79166666666666663</v>
      </c>
      <c r="AH1857" t="s">
        <v>27</v>
      </c>
    </row>
    <row r="1858" spans="1:34" x14ac:dyDescent="0.25">
      <c r="A1858">
        <v>1010620</v>
      </c>
      <c r="B1858" t="s">
        <v>20</v>
      </c>
      <c r="C1858" t="s">
        <v>28</v>
      </c>
      <c r="D1858" t="s">
        <v>22</v>
      </c>
      <c r="E1858">
        <v>53202</v>
      </c>
      <c r="F1858" t="s">
        <v>23</v>
      </c>
      <c r="G1858" t="s">
        <v>24</v>
      </c>
      <c r="H1858">
        <v>11072</v>
      </c>
      <c r="I1858" t="s">
        <v>67</v>
      </c>
      <c r="J1858">
        <f>VLOOKUP(I1858,Key!$A$1:$C$72,2,FALSE)</f>
        <v>43.074890000000003</v>
      </c>
      <c r="K1858">
        <f>VLOOKUP(I1858,Key!$A$1:$C$72,3,FALSE)</f>
        <v>-87.882810000000006</v>
      </c>
      <c r="L1858" t="s">
        <v>69</v>
      </c>
      <c r="M1858">
        <f>VLOOKUP(L1858,Key!$A$1:$C$72,2,FALSE)</f>
        <v>43.048200000000001</v>
      </c>
      <c r="N1858">
        <f>VLOOKUP(L1858,Key!$A$1:$C$72,3,FALSE)</f>
        <v>-87.900859999999994</v>
      </c>
      <c r="O1858">
        <v>16</v>
      </c>
      <c r="P1858">
        <v>0</v>
      </c>
      <c r="Q1858">
        <v>2.4</v>
      </c>
      <c r="R1858">
        <v>2.2999999999999998</v>
      </c>
      <c r="S1858">
        <v>96</v>
      </c>
      <c r="T1858">
        <f t="shared" si="260"/>
        <v>-1</v>
      </c>
      <c r="U1858" s="1">
        <v>42801</v>
      </c>
      <c r="V1858" s="3">
        <f t="shared" ref="V1858:V1892" si="263">DATE(YEAR(U1858), MONTH(U1858), 1)</f>
        <v>42795</v>
      </c>
      <c r="W1858" s="4">
        <f t="shared" si="261"/>
        <v>42801</v>
      </c>
      <c r="X1858" s="1" t="str">
        <f t="shared" ref="X1858:X1892" si="264">TEXT(W1858,"dddd")</f>
        <v>Tuesday</v>
      </c>
      <c r="Y1858" s="2">
        <v>0.8178819444444444</v>
      </c>
      <c r="Z1858" s="2">
        <f t="shared" ref="Z1858:Z1892" si="265">MROUND(Y1858, "1:00")</f>
        <v>0.83333333333333326</v>
      </c>
      <c r="AA1858">
        <f>1</f>
        <v>1</v>
      </c>
      <c r="AB1858" s="1">
        <v>42801</v>
      </c>
      <c r="AC1858" s="3">
        <f t="shared" ref="AC1858:AC1892" si="266">DATE(YEAR(AB1858), MONTH(AB1858), 1)</f>
        <v>42795</v>
      </c>
      <c r="AD1858" s="4">
        <f t="shared" si="262"/>
        <v>42801</v>
      </c>
      <c r="AE1858" s="1" t="str">
        <f t="shared" ref="AE1858:AE1892" si="267">TEXT(AD1858,"dddd")</f>
        <v>Tuesday</v>
      </c>
      <c r="AF1858" s="2">
        <v>0.82856481481481481</v>
      </c>
      <c r="AG1858" s="2">
        <f t="shared" ref="AG1858:AG1892" si="268">MROUND(AF1858, "1:00")</f>
        <v>0.83333333333333326</v>
      </c>
      <c r="AH1858" t="s">
        <v>27</v>
      </c>
    </row>
    <row r="1859" spans="1:34" x14ac:dyDescent="0.25">
      <c r="A1859">
        <v>1407702</v>
      </c>
      <c r="B1859" t="s">
        <v>20</v>
      </c>
      <c r="C1859" t="s">
        <v>28</v>
      </c>
      <c r="D1859" t="s">
        <v>22</v>
      </c>
      <c r="E1859">
        <v>53202</v>
      </c>
      <c r="F1859" t="s">
        <v>23</v>
      </c>
      <c r="G1859" t="s">
        <v>24</v>
      </c>
      <c r="H1859">
        <v>11108</v>
      </c>
      <c r="I1859" t="s">
        <v>87</v>
      </c>
      <c r="J1859">
        <f>VLOOKUP(I1859,Key!$A$1:$C$72,2,FALSE)</f>
        <v>43.077359999999999</v>
      </c>
      <c r="K1859">
        <f>VLOOKUP(I1859,Key!$A$1:$C$72,3,FALSE)</f>
        <v>-87.880769999999998</v>
      </c>
      <c r="L1859" t="s">
        <v>77</v>
      </c>
      <c r="M1859">
        <f>VLOOKUP(L1859,Key!$A$1:$C$72,2,FALSE)</f>
        <v>43.074655999999997</v>
      </c>
      <c r="N1859">
        <f>VLOOKUP(L1859,Key!$A$1:$C$72,3,FALSE)</f>
        <v>-87.889011999999994</v>
      </c>
      <c r="O1859">
        <v>4</v>
      </c>
      <c r="P1859">
        <v>0</v>
      </c>
      <c r="Q1859">
        <v>0.6</v>
      </c>
      <c r="R1859">
        <v>0.6</v>
      </c>
      <c r="S1859">
        <v>24</v>
      </c>
      <c r="T1859">
        <f t="shared" ref="T1859:T1892" si="269">-1</f>
        <v>-1</v>
      </c>
      <c r="U1859" s="1">
        <v>42801</v>
      </c>
      <c r="V1859" s="3">
        <f t="shared" si="263"/>
        <v>42795</v>
      </c>
      <c r="W1859" s="4">
        <f t="shared" ref="W1859:W1892" si="270">U1859</f>
        <v>42801</v>
      </c>
      <c r="X1859" s="1" t="str">
        <f t="shared" si="264"/>
        <v>Tuesday</v>
      </c>
      <c r="Y1859" s="2">
        <v>0.83174768518518516</v>
      </c>
      <c r="Z1859" s="2">
        <f t="shared" si="265"/>
        <v>0.83333333333333326</v>
      </c>
      <c r="AA1859">
        <f>1</f>
        <v>1</v>
      </c>
      <c r="AB1859" s="1">
        <v>42801</v>
      </c>
      <c r="AC1859" s="3">
        <f t="shared" si="266"/>
        <v>42795</v>
      </c>
      <c r="AD1859" s="4">
        <f t="shared" ref="AD1859:AD1892" si="271">AB1859</f>
        <v>42801</v>
      </c>
      <c r="AE1859" s="1" t="str">
        <f t="shared" si="267"/>
        <v>Tuesday</v>
      </c>
      <c r="AF1859" s="2">
        <v>0.83464120370370365</v>
      </c>
      <c r="AG1859" s="2">
        <f t="shared" si="268"/>
        <v>0.83333333333333326</v>
      </c>
      <c r="AH1859" t="s">
        <v>27</v>
      </c>
    </row>
    <row r="1860" spans="1:34" x14ac:dyDescent="0.25">
      <c r="A1860">
        <v>1010620</v>
      </c>
      <c r="B1860" t="s">
        <v>20</v>
      </c>
      <c r="C1860" t="s">
        <v>28</v>
      </c>
      <c r="D1860" t="s">
        <v>22</v>
      </c>
      <c r="E1860">
        <v>53202</v>
      </c>
      <c r="F1860" t="s">
        <v>23</v>
      </c>
      <c r="G1860" t="s">
        <v>24</v>
      </c>
      <c r="H1860">
        <v>5552</v>
      </c>
      <c r="I1860" t="s">
        <v>67</v>
      </c>
      <c r="J1860">
        <f>VLOOKUP(I1860,Key!$A$1:$C$72,2,FALSE)</f>
        <v>43.074890000000003</v>
      </c>
      <c r="K1860">
        <f>VLOOKUP(I1860,Key!$A$1:$C$72,3,FALSE)</f>
        <v>-87.882810000000006</v>
      </c>
      <c r="L1860" t="s">
        <v>69</v>
      </c>
      <c r="M1860">
        <f>VLOOKUP(L1860,Key!$A$1:$C$72,2,FALSE)</f>
        <v>43.048200000000001</v>
      </c>
      <c r="N1860">
        <f>VLOOKUP(L1860,Key!$A$1:$C$72,3,FALSE)</f>
        <v>-87.900859999999994</v>
      </c>
      <c r="O1860">
        <v>19</v>
      </c>
      <c r="P1860">
        <v>0</v>
      </c>
      <c r="Q1860">
        <v>2.9</v>
      </c>
      <c r="R1860">
        <v>2.7</v>
      </c>
      <c r="S1860">
        <v>114</v>
      </c>
      <c r="T1860">
        <f t="shared" si="269"/>
        <v>-1</v>
      </c>
      <c r="U1860" s="1">
        <v>42802</v>
      </c>
      <c r="V1860" s="3">
        <f t="shared" si="263"/>
        <v>42795</v>
      </c>
      <c r="W1860" s="4">
        <f t="shared" si="270"/>
        <v>42802</v>
      </c>
      <c r="X1860" s="1" t="str">
        <f t="shared" si="264"/>
        <v>Wednesday</v>
      </c>
      <c r="Y1860" s="2">
        <v>0.67274305555555547</v>
      </c>
      <c r="Z1860" s="2">
        <f t="shared" si="265"/>
        <v>0.66666666666666663</v>
      </c>
      <c r="AA1860">
        <f>1</f>
        <v>1</v>
      </c>
      <c r="AB1860" s="1">
        <v>42802</v>
      </c>
      <c r="AC1860" s="3">
        <f t="shared" si="266"/>
        <v>42795</v>
      </c>
      <c r="AD1860" s="4">
        <f t="shared" si="271"/>
        <v>42802</v>
      </c>
      <c r="AE1860" s="1" t="str">
        <f t="shared" si="267"/>
        <v>Wednesday</v>
      </c>
      <c r="AF1860" s="2">
        <v>0.68585648148148148</v>
      </c>
      <c r="AG1860" s="2">
        <f t="shared" si="268"/>
        <v>0.66666666666666663</v>
      </c>
      <c r="AH1860" t="s">
        <v>27</v>
      </c>
    </row>
    <row r="1861" spans="1:34" x14ac:dyDescent="0.25">
      <c r="A1861">
        <v>946290</v>
      </c>
      <c r="B1861" t="s">
        <v>20</v>
      </c>
      <c r="C1861" t="s">
        <v>28</v>
      </c>
      <c r="D1861" t="s">
        <v>22</v>
      </c>
      <c r="E1861">
        <v>53208</v>
      </c>
      <c r="F1861" t="s">
        <v>23</v>
      </c>
      <c r="G1861" t="s">
        <v>24</v>
      </c>
      <c r="H1861">
        <v>5429</v>
      </c>
      <c r="I1861" t="s">
        <v>67</v>
      </c>
      <c r="J1861">
        <f>VLOOKUP(I1861,Key!$A$1:$C$72,2,FALSE)</f>
        <v>43.074890000000003</v>
      </c>
      <c r="K1861">
        <f>VLOOKUP(I1861,Key!$A$1:$C$72,3,FALSE)</f>
        <v>-87.882810000000006</v>
      </c>
      <c r="L1861" t="s">
        <v>92</v>
      </c>
      <c r="M1861">
        <f>VLOOKUP(L1861,Key!$A$1:$C$72,2,FALSE)</f>
        <v>43.069021999999997</v>
      </c>
      <c r="N1861">
        <f>VLOOKUP(L1861,Key!$A$1:$C$72,3,FALSE)</f>
        <v>-87.887940999999998</v>
      </c>
      <c r="O1861">
        <v>6</v>
      </c>
      <c r="P1861">
        <v>0</v>
      </c>
      <c r="Q1861">
        <v>0.9</v>
      </c>
      <c r="R1861">
        <v>0.9</v>
      </c>
      <c r="S1861">
        <v>36</v>
      </c>
      <c r="T1861">
        <f t="shared" si="269"/>
        <v>-1</v>
      </c>
      <c r="U1861" s="1">
        <v>42802</v>
      </c>
      <c r="V1861" s="3">
        <f t="shared" si="263"/>
        <v>42795</v>
      </c>
      <c r="W1861" s="4">
        <f t="shared" si="270"/>
        <v>42802</v>
      </c>
      <c r="X1861" s="1" t="str">
        <f t="shared" si="264"/>
        <v>Wednesday</v>
      </c>
      <c r="Y1861" s="2">
        <v>0.72856481481481483</v>
      </c>
      <c r="Z1861" s="2">
        <f t="shared" si="265"/>
        <v>0.70833333333333326</v>
      </c>
      <c r="AA1861">
        <f>1</f>
        <v>1</v>
      </c>
      <c r="AB1861" s="1">
        <v>42802</v>
      </c>
      <c r="AC1861" s="3">
        <f t="shared" si="266"/>
        <v>42795</v>
      </c>
      <c r="AD1861" s="4">
        <f t="shared" si="271"/>
        <v>42802</v>
      </c>
      <c r="AE1861" s="1" t="str">
        <f t="shared" si="267"/>
        <v>Wednesday</v>
      </c>
      <c r="AF1861" s="2">
        <v>0.73266203703703703</v>
      </c>
      <c r="AG1861" s="2">
        <f t="shared" si="268"/>
        <v>0.75</v>
      </c>
      <c r="AH1861" t="s">
        <v>27</v>
      </c>
    </row>
    <row r="1862" spans="1:34" x14ac:dyDescent="0.25">
      <c r="A1862">
        <v>1391757</v>
      </c>
      <c r="B1862" t="s">
        <v>20</v>
      </c>
      <c r="C1862" t="s">
        <v>28</v>
      </c>
      <c r="D1862" t="s">
        <v>22</v>
      </c>
      <c r="E1862">
        <v>53211</v>
      </c>
      <c r="F1862" t="s">
        <v>23</v>
      </c>
      <c r="G1862" t="s">
        <v>24</v>
      </c>
      <c r="H1862">
        <v>5538</v>
      </c>
      <c r="I1862" t="s">
        <v>43</v>
      </c>
      <c r="J1862">
        <f>VLOOKUP(I1862,Key!$A$1:$C$72,2,FALSE)</f>
        <v>43.03886</v>
      </c>
      <c r="K1862">
        <f>VLOOKUP(I1862,Key!$A$1:$C$72,3,FALSE)</f>
        <v>-87.902720000000002</v>
      </c>
      <c r="L1862" t="s">
        <v>52</v>
      </c>
      <c r="M1862">
        <f>VLOOKUP(L1862,Key!$A$1:$C$72,2,FALSE)</f>
        <v>43.026470000000003</v>
      </c>
      <c r="N1862">
        <f>VLOOKUP(L1862,Key!$A$1:$C$72,3,FALSE)</f>
        <v>-87.918040000000005</v>
      </c>
      <c r="O1862">
        <v>14</v>
      </c>
      <c r="P1862">
        <v>0</v>
      </c>
      <c r="Q1862">
        <v>2.1</v>
      </c>
      <c r="R1862">
        <v>2</v>
      </c>
      <c r="S1862">
        <v>84</v>
      </c>
      <c r="T1862">
        <f t="shared" si="269"/>
        <v>-1</v>
      </c>
      <c r="U1862" s="1">
        <v>42802</v>
      </c>
      <c r="V1862" s="3">
        <f t="shared" si="263"/>
        <v>42795</v>
      </c>
      <c r="W1862" s="4">
        <f t="shared" si="270"/>
        <v>42802</v>
      </c>
      <c r="X1862" s="1" t="str">
        <f t="shared" si="264"/>
        <v>Wednesday</v>
      </c>
      <c r="Y1862" s="2">
        <v>0.77756944444444442</v>
      </c>
      <c r="Z1862" s="2">
        <f t="shared" si="265"/>
        <v>0.79166666666666663</v>
      </c>
      <c r="AA1862">
        <f>1</f>
        <v>1</v>
      </c>
      <c r="AB1862" s="1">
        <v>42802</v>
      </c>
      <c r="AC1862" s="3">
        <f t="shared" si="266"/>
        <v>42795</v>
      </c>
      <c r="AD1862" s="4">
        <f t="shared" si="271"/>
        <v>42802</v>
      </c>
      <c r="AE1862" s="1" t="str">
        <f t="shared" si="267"/>
        <v>Wednesday</v>
      </c>
      <c r="AF1862" s="2">
        <v>0.7872337962962962</v>
      </c>
      <c r="AG1862" s="2">
        <f t="shared" si="268"/>
        <v>0.79166666666666663</v>
      </c>
      <c r="AH1862" t="s">
        <v>27</v>
      </c>
    </row>
    <row r="1863" spans="1:34" x14ac:dyDescent="0.25">
      <c r="A1863">
        <v>1357250</v>
      </c>
      <c r="B1863" t="s">
        <v>20</v>
      </c>
      <c r="C1863" t="s">
        <v>28</v>
      </c>
      <c r="D1863" t="s">
        <v>22</v>
      </c>
      <c r="E1863">
        <v>53202</v>
      </c>
      <c r="F1863" t="s">
        <v>23</v>
      </c>
      <c r="G1863" t="s">
        <v>24</v>
      </c>
      <c r="H1863">
        <v>91</v>
      </c>
      <c r="I1863" t="s">
        <v>43</v>
      </c>
      <c r="J1863">
        <f>VLOOKUP(I1863,Key!$A$1:$C$72,2,FALSE)</f>
        <v>43.03886</v>
      </c>
      <c r="K1863">
        <f>VLOOKUP(I1863,Key!$A$1:$C$72,3,FALSE)</f>
        <v>-87.902720000000002</v>
      </c>
      <c r="L1863" t="s">
        <v>69</v>
      </c>
      <c r="M1863">
        <f>VLOOKUP(L1863,Key!$A$1:$C$72,2,FALSE)</f>
        <v>43.048200000000001</v>
      </c>
      <c r="N1863">
        <f>VLOOKUP(L1863,Key!$A$1:$C$72,3,FALSE)</f>
        <v>-87.900859999999994</v>
      </c>
      <c r="O1863">
        <v>5</v>
      </c>
      <c r="P1863">
        <v>0</v>
      </c>
      <c r="Q1863">
        <v>0.8</v>
      </c>
      <c r="R1863">
        <v>0.7</v>
      </c>
      <c r="S1863">
        <v>30</v>
      </c>
      <c r="T1863">
        <f t="shared" si="269"/>
        <v>-1</v>
      </c>
      <c r="U1863" s="1">
        <v>42802</v>
      </c>
      <c r="V1863" s="3">
        <f t="shared" si="263"/>
        <v>42795</v>
      </c>
      <c r="W1863" s="4">
        <f t="shared" si="270"/>
        <v>42802</v>
      </c>
      <c r="X1863" s="1" t="str">
        <f t="shared" si="264"/>
        <v>Wednesday</v>
      </c>
      <c r="Y1863" s="2">
        <v>0.8892592592592593</v>
      </c>
      <c r="Z1863" s="2">
        <f t="shared" si="265"/>
        <v>0.875</v>
      </c>
      <c r="AA1863">
        <f>1</f>
        <v>1</v>
      </c>
      <c r="AB1863" s="1">
        <v>42802</v>
      </c>
      <c r="AC1863" s="3">
        <f t="shared" si="266"/>
        <v>42795</v>
      </c>
      <c r="AD1863" s="4">
        <f t="shared" si="271"/>
        <v>42802</v>
      </c>
      <c r="AE1863" s="1" t="str">
        <f t="shared" si="267"/>
        <v>Wednesday</v>
      </c>
      <c r="AF1863" s="2">
        <v>0.89287037037037031</v>
      </c>
      <c r="AG1863" s="2">
        <f t="shared" si="268"/>
        <v>0.875</v>
      </c>
      <c r="AH1863" t="s">
        <v>27</v>
      </c>
    </row>
    <row r="1864" spans="1:34" x14ac:dyDescent="0.25">
      <c r="A1864">
        <v>1307574</v>
      </c>
      <c r="B1864" t="s">
        <v>20</v>
      </c>
      <c r="C1864" t="s">
        <v>28</v>
      </c>
      <c r="D1864" t="s">
        <v>22</v>
      </c>
      <c r="E1864">
        <v>53212</v>
      </c>
      <c r="F1864" t="s">
        <v>23</v>
      </c>
      <c r="G1864" t="s">
        <v>91</v>
      </c>
      <c r="H1864">
        <v>5712</v>
      </c>
      <c r="I1864" t="s">
        <v>41</v>
      </c>
      <c r="J1864">
        <f>VLOOKUP(I1864,Key!$A$1:$C$72,2,FALSE)</f>
        <v>43.04824</v>
      </c>
      <c r="K1864">
        <f>VLOOKUP(I1864,Key!$A$1:$C$72,3,FALSE)</f>
        <v>-87.904970000000006</v>
      </c>
      <c r="L1864" t="s">
        <v>29</v>
      </c>
      <c r="M1864">
        <f>VLOOKUP(L1864,Key!$A$1:$C$72,2,FALSE)</f>
        <v>43.042490000000001</v>
      </c>
      <c r="N1864">
        <f>VLOOKUP(L1864,Key!$A$1:$C$72,3,FALSE)</f>
        <v>-87.909959999999998</v>
      </c>
      <c r="O1864">
        <v>4</v>
      </c>
      <c r="P1864">
        <v>0</v>
      </c>
      <c r="Q1864">
        <v>0.6</v>
      </c>
      <c r="R1864">
        <v>0.6</v>
      </c>
      <c r="S1864">
        <v>24</v>
      </c>
      <c r="T1864">
        <f t="shared" si="269"/>
        <v>-1</v>
      </c>
      <c r="U1864" s="1">
        <v>42803</v>
      </c>
      <c r="V1864" s="3">
        <f t="shared" si="263"/>
        <v>42795</v>
      </c>
      <c r="W1864" s="4">
        <f t="shared" si="270"/>
        <v>42803</v>
      </c>
      <c r="X1864" s="1" t="str">
        <f t="shared" si="264"/>
        <v>Thursday</v>
      </c>
      <c r="Y1864" s="2">
        <v>0.42749999999999999</v>
      </c>
      <c r="Z1864" s="2">
        <f t="shared" si="265"/>
        <v>0.41666666666666663</v>
      </c>
      <c r="AA1864">
        <f>1</f>
        <v>1</v>
      </c>
      <c r="AB1864" s="1">
        <v>42803</v>
      </c>
      <c r="AC1864" s="3">
        <f t="shared" si="266"/>
        <v>42795</v>
      </c>
      <c r="AD1864" s="4">
        <f t="shared" si="271"/>
        <v>42803</v>
      </c>
      <c r="AE1864" s="1" t="str">
        <f t="shared" si="267"/>
        <v>Thursday</v>
      </c>
      <c r="AF1864" s="2">
        <v>0.43009259259259264</v>
      </c>
      <c r="AG1864" s="2">
        <f t="shared" si="268"/>
        <v>0.41666666666666663</v>
      </c>
      <c r="AH1864" t="s">
        <v>27</v>
      </c>
    </row>
    <row r="1865" spans="1:34" x14ac:dyDescent="0.25">
      <c r="A1865">
        <v>1382140</v>
      </c>
      <c r="B1865" t="s">
        <v>20</v>
      </c>
      <c r="C1865" t="s">
        <v>124</v>
      </c>
      <c r="D1865" t="s">
        <v>22</v>
      </c>
      <c r="E1865">
        <v>53027</v>
      </c>
      <c r="F1865" t="s">
        <v>23</v>
      </c>
      <c r="G1865" t="s">
        <v>24</v>
      </c>
      <c r="H1865">
        <v>32</v>
      </c>
      <c r="I1865" t="s">
        <v>87</v>
      </c>
      <c r="J1865">
        <f>VLOOKUP(I1865,Key!$A$1:$C$72,2,FALSE)</f>
        <v>43.077359999999999</v>
      </c>
      <c r="K1865">
        <f>VLOOKUP(I1865,Key!$A$1:$C$72,3,FALSE)</f>
        <v>-87.880769999999998</v>
      </c>
      <c r="L1865" t="s">
        <v>78</v>
      </c>
      <c r="M1865">
        <f>VLOOKUP(L1865,Key!$A$1:$C$72,2,FALSE)</f>
        <v>43.060250000000003</v>
      </c>
      <c r="N1865">
        <f>VLOOKUP(L1865,Key!$A$1:$C$72,3,FALSE)</f>
        <v>-87.892169999999993</v>
      </c>
      <c r="O1865">
        <v>10</v>
      </c>
      <c r="P1865">
        <v>0</v>
      </c>
      <c r="Q1865">
        <v>1.5</v>
      </c>
      <c r="R1865">
        <v>1.4</v>
      </c>
      <c r="S1865">
        <v>60</v>
      </c>
      <c r="T1865">
        <f t="shared" si="269"/>
        <v>-1</v>
      </c>
      <c r="U1865" s="1">
        <v>42803</v>
      </c>
      <c r="V1865" s="3">
        <f t="shared" si="263"/>
        <v>42795</v>
      </c>
      <c r="W1865" s="4">
        <f t="shared" si="270"/>
        <v>42803</v>
      </c>
      <c r="X1865" s="1" t="str">
        <f t="shared" si="264"/>
        <v>Thursday</v>
      </c>
      <c r="Y1865" s="2">
        <v>0.48248842592592589</v>
      </c>
      <c r="Z1865" s="2">
        <f t="shared" si="265"/>
        <v>0.5</v>
      </c>
      <c r="AA1865">
        <f>1</f>
        <v>1</v>
      </c>
      <c r="AB1865" s="1">
        <v>42803</v>
      </c>
      <c r="AC1865" s="3">
        <f t="shared" si="266"/>
        <v>42795</v>
      </c>
      <c r="AD1865" s="4">
        <f t="shared" si="271"/>
        <v>42803</v>
      </c>
      <c r="AE1865" s="1" t="str">
        <f t="shared" si="267"/>
        <v>Thursday</v>
      </c>
      <c r="AF1865" s="2">
        <v>0.48915509259259254</v>
      </c>
      <c r="AG1865" s="2">
        <f t="shared" si="268"/>
        <v>0.5</v>
      </c>
      <c r="AH1865" t="s">
        <v>27</v>
      </c>
    </row>
    <row r="1866" spans="1:34" x14ac:dyDescent="0.25">
      <c r="A1866">
        <v>1328721</v>
      </c>
      <c r="B1866" t="s">
        <v>20</v>
      </c>
      <c r="C1866" t="s">
        <v>28</v>
      </c>
      <c r="D1866" t="s">
        <v>22</v>
      </c>
      <c r="E1866">
        <v>53207</v>
      </c>
      <c r="F1866" t="s">
        <v>23</v>
      </c>
      <c r="G1866" t="s">
        <v>24</v>
      </c>
      <c r="H1866">
        <v>3</v>
      </c>
      <c r="I1866" t="s">
        <v>33</v>
      </c>
      <c r="J1866">
        <f>VLOOKUP(I1866,Key!$A$1:$C$72,2,FALSE)</f>
        <v>43.034619999999997</v>
      </c>
      <c r="K1866">
        <f>VLOOKUP(I1866,Key!$A$1:$C$72,3,FALSE)</f>
        <v>-87.917500000000004</v>
      </c>
      <c r="L1866" t="s">
        <v>82</v>
      </c>
      <c r="M1866">
        <f>VLOOKUP(L1866,Key!$A$1:$C$72,2,FALSE)</f>
        <v>43.026229999999998</v>
      </c>
      <c r="N1866">
        <f>VLOOKUP(L1866,Key!$A$1:$C$72,3,FALSE)</f>
        <v>-87.912809999999993</v>
      </c>
      <c r="O1866">
        <v>12</v>
      </c>
      <c r="P1866">
        <v>0</v>
      </c>
      <c r="Q1866">
        <v>1.8</v>
      </c>
      <c r="R1866">
        <v>1.7</v>
      </c>
      <c r="S1866">
        <v>72</v>
      </c>
      <c r="T1866">
        <f t="shared" si="269"/>
        <v>-1</v>
      </c>
      <c r="U1866" s="1">
        <v>42803</v>
      </c>
      <c r="V1866" s="3">
        <f t="shared" si="263"/>
        <v>42795</v>
      </c>
      <c r="W1866" s="4">
        <f t="shared" si="270"/>
        <v>42803</v>
      </c>
      <c r="X1866" s="1" t="str">
        <f t="shared" si="264"/>
        <v>Thursday</v>
      </c>
      <c r="Y1866" s="2">
        <v>0.52114583333333331</v>
      </c>
      <c r="Z1866" s="2">
        <f t="shared" si="265"/>
        <v>0.54166666666666663</v>
      </c>
      <c r="AA1866">
        <f>1</f>
        <v>1</v>
      </c>
      <c r="AB1866" s="1">
        <v>42803</v>
      </c>
      <c r="AC1866" s="3">
        <f t="shared" si="266"/>
        <v>42795</v>
      </c>
      <c r="AD1866" s="4">
        <f t="shared" si="271"/>
        <v>42803</v>
      </c>
      <c r="AE1866" s="1" t="str">
        <f t="shared" si="267"/>
        <v>Thursday</v>
      </c>
      <c r="AF1866" s="2">
        <v>0.52942129629629631</v>
      </c>
      <c r="AG1866" s="2">
        <f t="shared" si="268"/>
        <v>0.54166666666666663</v>
      </c>
      <c r="AH1866" t="s">
        <v>27</v>
      </c>
    </row>
    <row r="1867" spans="1:34" x14ac:dyDescent="0.25">
      <c r="A1867">
        <v>1494109</v>
      </c>
      <c r="B1867" t="s">
        <v>20</v>
      </c>
      <c r="C1867" t="s">
        <v>28</v>
      </c>
      <c r="D1867" t="s">
        <v>22</v>
      </c>
      <c r="E1867">
        <v>53233</v>
      </c>
      <c r="F1867" t="s">
        <v>23</v>
      </c>
      <c r="G1867" t="s">
        <v>24</v>
      </c>
      <c r="H1867">
        <v>11106</v>
      </c>
      <c r="I1867" t="s">
        <v>43</v>
      </c>
      <c r="J1867">
        <f>VLOOKUP(I1867,Key!$A$1:$C$72,2,FALSE)</f>
        <v>43.03886</v>
      </c>
      <c r="K1867">
        <f>VLOOKUP(I1867,Key!$A$1:$C$72,3,FALSE)</f>
        <v>-87.902720000000002</v>
      </c>
      <c r="L1867" t="s">
        <v>73</v>
      </c>
      <c r="M1867">
        <f>VLOOKUP(L1867,Key!$A$1:$C$72,2,FALSE)</f>
        <v>43.040349999999997</v>
      </c>
      <c r="N1867">
        <f>VLOOKUP(L1867,Key!$A$1:$C$72,3,FALSE)</f>
        <v>-87.920760000000001</v>
      </c>
      <c r="O1867">
        <v>8</v>
      </c>
      <c r="P1867">
        <v>0</v>
      </c>
      <c r="Q1867">
        <v>1.2</v>
      </c>
      <c r="R1867">
        <v>1.1000000000000001</v>
      </c>
      <c r="S1867">
        <v>48</v>
      </c>
      <c r="T1867">
        <f t="shared" si="269"/>
        <v>-1</v>
      </c>
      <c r="U1867" s="1">
        <v>42803</v>
      </c>
      <c r="V1867" s="3">
        <f t="shared" si="263"/>
        <v>42795</v>
      </c>
      <c r="W1867" s="4">
        <f t="shared" si="270"/>
        <v>42803</v>
      </c>
      <c r="X1867" s="1" t="str">
        <f t="shared" si="264"/>
        <v>Thursday</v>
      </c>
      <c r="Y1867" s="2">
        <v>0.71250000000000002</v>
      </c>
      <c r="Z1867" s="2">
        <f t="shared" si="265"/>
        <v>0.70833333333333326</v>
      </c>
      <c r="AA1867">
        <f>1</f>
        <v>1</v>
      </c>
      <c r="AB1867" s="1">
        <v>42803</v>
      </c>
      <c r="AC1867" s="3">
        <f t="shared" si="266"/>
        <v>42795</v>
      </c>
      <c r="AD1867" s="4">
        <f t="shared" si="271"/>
        <v>42803</v>
      </c>
      <c r="AE1867" s="1" t="str">
        <f t="shared" si="267"/>
        <v>Thursday</v>
      </c>
      <c r="AF1867" s="2">
        <v>0.71851851851851845</v>
      </c>
      <c r="AG1867" s="2">
        <f t="shared" si="268"/>
        <v>0.70833333333333326</v>
      </c>
      <c r="AH1867" t="s">
        <v>27</v>
      </c>
    </row>
    <row r="1868" spans="1:34" x14ac:dyDescent="0.25">
      <c r="A1868">
        <v>1442430</v>
      </c>
      <c r="B1868" t="s">
        <v>20</v>
      </c>
      <c r="C1868" t="s">
        <v>28</v>
      </c>
      <c r="D1868" t="s">
        <v>22</v>
      </c>
      <c r="E1868">
        <v>53211</v>
      </c>
      <c r="F1868" t="s">
        <v>23</v>
      </c>
      <c r="G1868" t="s">
        <v>24</v>
      </c>
      <c r="H1868">
        <v>5455</v>
      </c>
      <c r="I1868" t="s">
        <v>67</v>
      </c>
      <c r="J1868">
        <f>VLOOKUP(I1868,Key!$A$1:$C$72,2,FALSE)</f>
        <v>43.074890000000003</v>
      </c>
      <c r="K1868">
        <f>VLOOKUP(I1868,Key!$A$1:$C$72,3,FALSE)</f>
        <v>-87.882810000000006</v>
      </c>
      <c r="L1868" t="s">
        <v>77</v>
      </c>
      <c r="M1868">
        <f>VLOOKUP(L1868,Key!$A$1:$C$72,2,FALSE)</f>
        <v>43.074655999999997</v>
      </c>
      <c r="N1868">
        <f>VLOOKUP(L1868,Key!$A$1:$C$72,3,FALSE)</f>
        <v>-87.889011999999994</v>
      </c>
      <c r="O1868">
        <v>2</v>
      </c>
      <c r="P1868">
        <v>0</v>
      </c>
      <c r="Q1868">
        <v>0.3</v>
      </c>
      <c r="R1868">
        <v>0.3</v>
      </c>
      <c r="S1868">
        <v>12</v>
      </c>
      <c r="T1868">
        <f t="shared" si="269"/>
        <v>-1</v>
      </c>
      <c r="U1868" s="1">
        <v>42803</v>
      </c>
      <c r="V1868" s="3">
        <f t="shared" si="263"/>
        <v>42795</v>
      </c>
      <c r="W1868" s="4">
        <f t="shared" si="270"/>
        <v>42803</v>
      </c>
      <c r="X1868" s="1" t="str">
        <f t="shared" si="264"/>
        <v>Thursday</v>
      </c>
      <c r="Y1868" s="2">
        <v>0.80185185185185182</v>
      </c>
      <c r="Z1868" s="2">
        <f t="shared" si="265"/>
        <v>0.79166666666666663</v>
      </c>
      <c r="AA1868">
        <f>1</f>
        <v>1</v>
      </c>
      <c r="AB1868" s="1">
        <v>42803</v>
      </c>
      <c r="AC1868" s="3">
        <f t="shared" si="266"/>
        <v>42795</v>
      </c>
      <c r="AD1868" s="4">
        <f t="shared" si="271"/>
        <v>42803</v>
      </c>
      <c r="AE1868" s="1" t="str">
        <f t="shared" si="267"/>
        <v>Thursday</v>
      </c>
      <c r="AF1868" s="2">
        <v>0.80324074074074081</v>
      </c>
      <c r="AG1868" s="2">
        <f t="shared" si="268"/>
        <v>0.79166666666666663</v>
      </c>
      <c r="AH1868" t="s">
        <v>27</v>
      </c>
    </row>
    <row r="1869" spans="1:34" x14ac:dyDescent="0.25">
      <c r="A1869">
        <v>1358502</v>
      </c>
      <c r="B1869" t="s">
        <v>20</v>
      </c>
      <c r="C1869" t="s">
        <v>118</v>
      </c>
      <c r="D1869" t="s">
        <v>22</v>
      </c>
      <c r="E1869">
        <v>54929</v>
      </c>
      <c r="F1869" t="s">
        <v>23</v>
      </c>
      <c r="G1869" t="s">
        <v>24</v>
      </c>
      <c r="H1869">
        <v>136</v>
      </c>
      <c r="I1869" t="s">
        <v>81</v>
      </c>
      <c r="J1869">
        <f>VLOOKUP(I1869,Key!$A$1:$C$72,2,FALSE)</f>
        <v>43.06033</v>
      </c>
      <c r="K1869">
        <f>VLOOKUP(I1869,Key!$A$1:$C$72,3,FALSE)</f>
        <v>-87.89546</v>
      </c>
      <c r="L1869" t="s">
        <v>92</v>
      </c>
      <c r="M1869">
        <f>VLOOKUP(L1869,Key!$A$1:$C$72,2,FALSE)</f>
        <v>43.069021999999997</v>
      </c>
      <c r="N1869">
        <f>VLOOKUP(L1869,Key!$A$1:$C$72,3,FALSE)</f>
        <v>-87.887940999999998</v>
      </c>
      <c r="O1869">
        <v>6</v>
      </c>
      <c r="P1869">
        <v>0</v>
      </c>
      <c r="Q1869">
        <v>0.9</v>
      </c>
      <c r="R1869">
        <v>0.9</v>
      </c>
      <c r="S1869">
        <v>36</v>
      </c>
      <c r="T1869">
        <f t="shared" si="269"/>
        <v>-1</v>
      </c>
      <c r="U1869" s="1">
        <v>42804</v>
      </c>
      <c r="V1869" s="3">
        <f t="shared" si="263"/>
        <v>42795</v>
      </c>
      <c r="W1869" s="4">
        <f t="shared" si="270"/>
        <v>42804</v>
      </c>
      <c r="X1869" s="1" t="str">
        <f t="shared" si="264"/>
        <v>Friday</v>
      </c>
      <c r="Y1869" s="2">
        <v>0.11952546296296296</v>
      </c>
      <c r="Z1869" s="2">
        <f t="shared" si="265"/>
        <v>0.125</v>
      </c>
      <c r="AA1869">
        <f>1</f>
        <v>1</v>
      </c>
      <c r="AB1869" s="1">
        <v>42804</v>
      </c>
      <c r="AC1869" s="3">
        <f t="shared" si="266"/>
        <v>42795</v>
      </c>
      <c r="AD1869" s="4">
        <f t="shared" si="271"/>
        <v>42804</v>
      </c>
      <c r="AE1869" s="1" t="str">
        <f t="shared" si="267"/>
        <v>Friday</v>
      </c>
      <c r="AF1869" s="2">
        <v>0.12393518518518519</v>
      </c>
      <c r="AG1869" s="2">
        <f t="shared" si="268"/>
        <v>0.125</v>
      </c>
      <c r="AH1869" t="s">
        <v>27</v>
      </c>
    </row>
    <row r="1870" spans="1:34" x14ac:dyDescent="0.25">
      <c r="A1870">
        <v>1164700</v>
      </c>
      <c r="B1870" t="s">
        <v>20</v>
      </c>
      <c r="C1870" t="s">
        <v>28</v>
      </c>
      <c r="D1870" t="s">
        <v>22</v>
      </c>
      <c r="E1870">
        <v>53202</v>
      </c>
      <c r="F1870" t="s">
        <v>23</v>
      </c>
      <c r="G1870" t="s">
        <v>24</v>
      </c>
      <c r="H1870">
        <v>11086</v>
      </c>
      <c r="I1870" t="s">
        <v>80</v>
      </c>
      <c r="J1870">
        <f>VLOOKUP(I1870,Key!$A$1:$C$72,2,FALSE)</f>
        <v>43.052460000000004</v>
      </c>
      <c r="K1870">
        <f>VLOOKUP(I1870,Key!$A$1:$C$72,3,FALSE)</f>
        <v>-87.891000000000005</v>
      </c>
      <c r="L1870" t="s">
        <v>54</v>
      </c>
      <c r="M1870">
        <f>VLOOKUP(L1870,Key!$A$1:$C$72,2,FALSE)</f>
        <v>43.046570000000003</v>
      </c>
      <c r="N1870">
        <f>VLOOKUP(L1870,Key!$A$1:$C$72,3,FALSE)</f>
        <v>-87.908720000000002</v>
      </c>
      <c r="O1870">
        <v>7</v>
      </c>
      <c r="P1870">
        <v>0</v>
      </c>
      <c r="Q1870">
        <v>1.1000000000000001</v>
      </c>
      <c r="R1870">
        <v>1</v>
      </c>
      <c r="S1870">
        <v>42</v>
      </c>
      <c r="T1870">
        <f t="shared" si="269"/>
        <v>-1</v>
      </c>
      <c r="U1870" s="1">
        <v>42804</v>
      </c>
      <c r="V1870" s="3">
        <f t="shared" si="263"/>
        <v>42795</v>
      </c>
      <c r="W1870" s="4">
        <f t="shared" si="270"/>
        <v>42804</v>
      </c>
      <c r="X1870" s="1" t="str">
        <f t="shared" si="264"/>
        <v>Friday</v>
      </c>
      <c r="Y1870" s="2">
        <v>0.35351851851851851</v>
      </c>
      <c r="Z1870" s="2">
        <f t="shared" si="265"/>
        <v>0.33333333333333331</v>
      </c>
      <c r="AA1870">
        <f>1</f>
        <v>1</v>
      </c>
      <c r="AB1870" s="1">
        <v>42804</v>
      </c>
      <c r="AC1870" s="3">
        <f t="shared" si="266"/>
        <v>42795</v>
      </c>
      <c r="AD1870" s="4">
        <f t="shared" si="271"/>
        <v>42804</v>
      </c>
      <c r="AE1870" s="1" t="str">
        <f t="shared" si="267"/>
        <v>Friday</v>
      </c>
      <c r="AF1870" s="2">
        <v>0.35900462962962965</v>
      </c>
      <c r="AG1870" s="2">
        <f t="shared" si="268"/>
        <v>0.375</v>
      </c>
      <c r="AH1870" t="s">
        <v>27</v>
      </c>
    </row>
    <row r="1871" spans="1:34" x14ac:dyDescent="0.25">
      <c r="A1871">
        <v>1152387</v>
      </c>
      <c r="B1871" t="s">
        <v>20</v>
      </c>
      <c r="C1871" t="s">
        <v>28</v>
      </c>
      <c r="D1871" t="s">
        <v>22</v>
      </c>
      <c r="E1871">
        <v>53211</v>
      </c>
      <c r="F1871" t="s">
        <v>23</v>
      </c>
      <c r="G1871" t="s">
        <v>96</v>
      </c>
      <c r="H1871">
        <v>13</v>
      </c>
      <c r="I1871" t="s">
        <v>60</v>
      </c>
      <c r="J1871">
        <f>VLOOKUP(I1871,Key!$A$1:$C$72,2,FALSE)</f>
        <v>43.066893999999998</v>
      </c>
      <c r="K1871">
        <f>VLOOKUP(I1871,Key!$A$1:$C$72,3,FALSE)</f>
        <v>-87.877936000000005</v>
      </c>
      <c r="L1871" t="s">
        <v>67</v>
      </c>
      <c r="M1871">
        <f>VLOOKUP(L1871,Key!$A$1:$C$72,2,FALSE)</f>
        <v>43.074890000000003</v>
      </c>
      <c r="N1871">
        <f>VLOOKUP(L1871,Key!$A$1:$C$72,3,FALSE)</f>
        <v>-87.882810000000006</v>
      </c>
      <c r="O1871">
        <v>4</v>
      </c>
      <c r="P1871">
        <v>0</v>
      </c>
      <c r="Q1871">
        <v>0.6</v>
      </c>
      <c r="R1871">
        <v>0.6</v>
      </c>
      <c r="S1871">
        <v>24</v>
      </c>
      <c r="T1871">
        <f t="shared" si="269"/>
        <v>-1</v>
      </c>
      <c r="U1871" s="1">
        <v>42804</v>
      </c>
      <c r="V1871" s="3">
        <f t="shared" si="263"/>
        <v>42795</v>
      </c>
      <c r="W1871" s="4">
        <f t="shared" si="270"/>
        <v>42804</v>
      </c>
      <c r="X1871" s="1" t="str">
        <f t="shared" si="264"/>
        <v>Friday</v>
      </c>
      <c r="Y1871" s="2">
        <v>0.41971064814814812</v>
      </c>
      <c r="Z1871" s="2">
        <f t="shared" si="265"/>
        <v>0.41666666666666663</v>
      </c>
      <c r="AA1871">
        <f>1</f>
        <v>1</v>
      </c>
      <c r="AB1871" s="1">
        <v>42804</v>
      </c>
      <c r="AC1871" s="3">
        <f t="shared" si="266"/>
        <v>42795</v>
      </c>
      <c r="AD1871" s="4">
        <f t="shared" si="271"/>
        <v>42804</v>
      </c>
      <c r="AE1871" s="1" t="str">
        <f t="shared" si="267"/>
        <v>Friday</v>
      </c>
      <c r="AF1871" s="2">
        <v>0.42268518518518516</v>
      </c>
      <c r="AG1871" s="2">
        <f t="shared" si="268"/>
        <v>0.41666666666666663</v>
      </c>
      <c r="AH1871" t="s">
        <v>27</v>
      </c>
    </row>
    <row r="1872" spans="1:34" x14ac:dyDescent="0.25">
      <c r="A1872">
        <v>1482346</v>
      </c>
      <c r="B1872" t="s">
        <v>20</v>
      </c>
      <c r="C1872" t="s">
        <v>28</v>
      </c>
      <c r="D1872" t="s">
        <v>22</v>
      </c>
      <c r="E1872">
        <v>53207</v>
      </c>
      <c r="F1872" t="s">
        <v>23</v>
      </c>
      <c r="G1872" t="s">
        <v>24</v>
      </c>
      <c r="H1872">
        <v>5552</v>
      </c>
      <c r="I1872" t="s">
        <v>32</v>
      </c>
      <c r="J1872">
        <f>VLOOKUP(I1872,Key!$A$1:$C$72,2,FALSE)</f>
        <v>43.038719999999998</v>
      </c>
      <c r="K1872">
        <f>VLOOKUP(I1872,Key!$A$1:$C$72,3,FALSE)</f>
        <v>-87.905339999999995</v>
      </c>
      <c r="L1872" t="s">
        <v>40</v>
      </c>
      <c r="M1872">
        <f>VLOOKUP(L1872,Key!$A$1:$C$72,2,FALSE)</f>
        <v>43.031480000000002</v>
      </c>
      <c r="N1872">
        <f>VLOOKUP(L1872,Key!$A$1:$C$72,3,FALSE)</f>
        <v>-87.908169999999998</v>
      </c>
      <c r="O1872">
        <v>6</v>
      </c>
      <c r="P1872">
        <v>0</v>
      </c>
      <c r="Q1872">
        <v>0.9</v>
      </c>
      <c r="R1872">
        <v>0.9</v>
      </c>
      <c r="S1872">
        <v>36</v>
      </c>
      <c r="T1872">
        <f t="shared" si="269"/>
        <v>-1</v>
      </c>
      <c r="U1872" s="1">
        <v>42804</v>
      </c>
      <c r="V1872" s="3">
        <f t="shared" si="263"/>
        <v>42795</v>
      </c>
      <c r="W1872" s="4">
        <f t="shared" si="270"/>
        <v>42804</v>
      </c>
      <c r="X1872" s="1" t="str">
        <f t="shared" si="264"/>
        <v>Friday</v>
      </c>
      <c r="Y1872" s="2">
        <v>0.54237268518518522</v>
      </c>
      <c r="Z1872" s="2">
        <f t="shared" si="265"/>
        <v>0.54166666666666663</v>
      </c>
      <c r="AA1872">
        <f>1</f>
        <v>1</v>
      </c>
      <c r="AB1872" s="1">
        <v>42804</v>
      </c>
      <c r="AC1872" s="3">
        <f t="shared" si="266"/>
        <v>42795</v>
      </c>
      <c r="AD1872" s="4">
        <f t="shared" si="271"/>
        <v>42804</v>
      </c>
      <c r="AE1872" s="1" t="str">
        <f t="shared" si="267"/>
        <v>Friday</v>
      </c>
      <c r="AF1872" s="2">
        <v>0.54679398148148151</v>
      </c>
      <c r="AG1872" s="2">
        <f t="shared" si="268"/>
        <v>0.54166666666666663</v>
      </c>
      <c r="AH1872" t="s">
        <v>27</v>
      </c>
    </row>
    <row r="1873" spans="1:34" x14ac:dyDescent="0.25">
      <c r="A1873">
        <v>1250902</v>
      </c>
      <c r="B1873" t="s">
        <v>20</v>
      </c>
      <c r="C1873" t="s">
        <v>21</v>
      </c>
      <c r="D1873" t="s">
        <v>22</v>
      </c>
      <c r="E1873">
        <v>53213</v>
      </c>
      <c r="F1873" t="s">
        <v>23</v>
      </c>
      <c r="G1873" t="s">
        <v>96</v>
      </c>
      <c r="H1873">
        <v>11131</v>
      </c>
      <c r="I1873" t="s">
        <v>81</v>
      </c>
      <c r="J1873">
        <f>VLOOKUP(I1873,Key!$A$1:$C$72,2,FALSE)</f>
        <v>43.06033</v>
      </c>
      <c r="K1873">
        <f>VLOOKUP(I1873,Key!$A$1:$C$72,3,FALSE)</f>
        <v>-87.89546</v>
      </c>
      <c r="L1873" t="s">
        <v>78</v>
      </c>
      <c r="M1873">
        <f>VLOOKUP(L1873,Key!$A$1:$C$72,2,FALSE)</f>
        <v>43.060250000000003</v>
      </c>
      <c r="N1873">
        <f>VLOOKUP(L1873,Key!$A$1:$C$72,3,FALSE)</f>
        <v>-87.892169999999993</v>
      </c>
      <c r="O1873">
        <v>1</v>
      </c>
      <c r="P1873">
        <v>0</v>
      </c>
      <c r="Q1873">
        <v>0.2</v>
      </c>
      <c r="R1873">
        <v>0.1</v>
      </c>
      <c r="S1873">
        <v>6</v>
      </c>
      <c r="T1873">
        <f t="shared" si="269"/>
        <v>-1</v>
      </c>
      <c r="U1873" s="1">
        <v>42804</v>
      </c>
      <c r="V1873" s="3">
        <f t="shared" si="263"/>
        <v>42795</v>
      </c>
      <c r="W1873" s="4">
        <f t="shared" si="270"/>
        <v>42804</v>
      </c>
      <c r="X1873" s="1" t="str">
        <f t="shared" si="264"/>
        <v>Friday</v>
      </c>
      <c r="Y1873" s="2">
        <v>0.55304398148148148</v>
      </c>
      <c r="Z1873" s="2">
        <f t="shared" si="265"/>
        <v>0.54166666666666663</v>
      </c>
      <c r="AA1873">
        <f>1</f>
        <v>1</v>
      </c>
      <c r="AB1873" s="1">
        <v>42804</v>
      </c>
      <c r="AC1873" s="3">
        <f t="shared" si="266"/>
        <v>42795</v>
      </c>
      <c r="AD1873" s="4">
        <f t="shared" si="271"/>
        <v>42804</v>
      </c>
      <c r="AE1873" s="1" t="str">
        <f t="shared" si="267"/>
        <v>Friday</v>
      </c>
      <c r="AF1873" s="2">
        <v>0.55378472222222219</v>
      </c>
      <c r="AG1873" s="2">
        <f t="shared" si="268"/>
        <v>0.54166666666666663</v>
      </c>
      <c r="AH1873" t="s">
        <v>27</v>
      </c>
    </row>
    <row r="1874" spans="1:34" x14ac:dyDescent="0.25">
      <c r="A1874">
        <v>1406251</v>
      </c>
      <c r="B1874" t="s">
        <v>20</v>
      </c>
      <c r="C1874" t="s">
        <v>28</v>
      </c>
      <c r="D1874" t="s">
        <v>22</v>
      </c>
      <c r="E1874">
        <v>53211</v>
      </c>
      <c r="F1874" t="s">
        <v>23</v>
      </c>
      <c r="G1874" t="s">
        <v>24</v>
      </c>
      <c r="H1874">
        <v>11138</v>
      </c>
      <c r="I1874" t="s">
        <v>61</v>
      </c>
      <c r="J1874">
        <f>VLOOKUP(I1874,Key!$A$1:$C$72,2,FALSE)</f>
        <v>43.058619999999998</v>
      </c>
      <c r="K1874">
        <f>VLOOKUP(I1874,Key!$A$1:$C$72,3,FALSE)</f>
        <v>-87.885319999999993</v>
      </c>
      <c r="L1874" t="s">
        <v>76</v>
      </c>
      <c r="M1874">
        <f>VLOOKUP(L1874,Key!$A$1:$C$72,2,FALSE)</f>
        <v>43.063749000000001</v>
      </c>
      <c r="N1874">
        <f>VLOOKUP(L1874,Key!$A$1:$C$72,3,FALSE)</f>
        <v>-87.887962999999999</v>
      </c>
      <c r="O1874">
        <v>6</v>
      </c>
      <c r="P1874">
        <v>0</v>
      </c>
      <c r="Q1874">
        <v>0.9</v>
      </c>
      <c r="R1874">
        <v>0.9</v>
      </c>
      <c r="S1874">
        <v>36</v>
      </c>
      <c r="T1874">
        <f t="shared" si="269"/>
        <v>-1</v>
      </c>
      <c r="U1874" s="1">
        <v>42805</v>
      </c>
      <c r="V1874" s="3">
        <f t="shared" si="263"/>
        <v>42795</v>
      </c>
      <c r="W1874" s="4">
        <f t="shared" si="270"/>
        <v>42805</v>
      </c>
      <c r="X1874" s="1" t="str">
        <f t="shared" si="264"/>
        <v>Saturday</v>
      </c>
      <c r="Y1874" s="2">
        <v>0.63292824074074072</v>
      </c>
      <c r="Z1874" s="2">
        <f t="shared" si="265"/>
        <v>0.625</v>
      </c>
      <c r="AA1874">
        <f>1</f>
        <v>1</v>
      </c>
      <c r="AB1874" s="1">
        <v>42805</v>
      </c>
      <c r="AC1874" s="3">
        <f t="shared" si="266"/>
        <v>42795</v>
      </c>
      <c r="AD1874" s="4">
        <f t="shared" si="271"/>
        <v>42805</v>
      </c>
      <c r="AE1874" s="1" t="str">
        <f t="shared" si="267"/>
        <v>Saturday</v>
      </c>
      <c r="AF1874" s="2">
        <v>0.63701388888888888</v>
      </c>
      <c r="AG1874" s="2">
        <f t="shared" si="268"/>
        <v>0.625</v>
      </c>
      <c r="AH1874" t="s">
        <v>27</v>
      </c>
    </row>
    <row r="1875" spans="1:34" x14ac:dyDescent="0.25">
      <c r="A1875">
        <v>1359140</v>
      </c>
      <c r="B1875" t="s">
        <v>20</v>
      </c>
      <c r="C1875" t="s">
        <v>119</v>
      </c>
      <c r="D1875" t="s">
        <v>22</v>
      </c>
      <c r="E1875">
        <v>53118</v>
      </c>
      <c r="F1875" t="s">
        <v>23</v>
      </c>
      <c r="G1875" t="s">
        <v>24</v>
      </c>
      <c r="H1875">
        <v>11149</v>
      </c>
      <c r="I1875" t="s">
        <v>61</v>
      </c>
      <c r="J1875">
        <f>VLOOKUP(I1875,Key!$A$1:$C$72,2,FALSE)</f>
        <v>43.058619999999998</v>
      </c>
      <c r="K1875">
        <f>VLOOKUP(I1875,Key!$A$1:$C$72,3,FALSE)</f>
        <v>-87.885319999999993</v>
      </c>
      <c r="L1875" t="s">
        <v>78</v>
      </c>
      <c r="M1875">
        <f>VLOOKUP(L1875,Key!$A$1:$C$72,2,FALSE)</f>
        <v>43.060250000000003</v>
      </c>
      <c r="N1875">
        <f>VLOOKUP(L1875,Key!$A$1:$C$72,3,FALSE)</f>
        <v>-87.892169999999993</v>
      </c>
      <c r="O1875">
        <v>5</v>
      </c>
      <c r="P1875">
        <v>0</v>
      </c>
      <c r="Q1875">
        <v>0.8</v>
      </c>
      <c r="R1875">
        <v>0.7</v>
      </c>
      <c r="S1875">
        <v>30</v>
      </c>
      <c r="T1875">
        <f t="shared" si="269"/>
        <v>-1</v>
      </c>
      <c r="U1875" s="1">
        <v>42805</v>
      </c>
      <c r="V1875" s="3">
        <f t="shared" si="263"/>
        <v>42795</v>
      </c>
      <c r="W1875" s="4">
        <f t="shared" si="270"/>
        <v>42805</v>
      </c>
      <c r="X1875" s="1" t="str">
        <f t="shared" si="264"/>
        <v>Saturday</v>
      </c>
      <c r="Y1875" s="2">
        <v>0.70054398148148145</v>
      </c>
      <c r="Z1875" s="2">
        <f t="shared" si="265"/>
        <v>0.70833333333333326</v>
      </c>
      <c r="AA1875">
        <f>1</f>
        <v>1</v>
      </c>
      <c r="AB1875" s="1">
        <v>42805</v>
      </c>
      <c r="AC1875" s="3">
        <f t="shared" si="266"/>
        <v>42795</v>
      </c>
      <c r="AD1875" s="4">
        <f t="shared" si="271"/>
        <v>42805</v>
      </c>
      <c r="AE1875" s="1" t="str">
        <f t="shared" si="267"/>
        <v>Saturday</v>
      </c>
      <c r="AF1875" s="2">
        <v>0.70369212962962957</v>
      </c>
      <c r="AG1875" s="2">
        <f t="shared" si="268"/>
        <v>0.70833333333333326</v>
      </c>
      <c r="AH1875" t="s">
        <v>27</v>
      </c>
    </row>
    <row r="1876" spans="1:34" x14ac:dyDescent="0.25">
      <c r="A1876">
        <v>1397107</v>
      </c>
      <c r="B1876" t="s">
        <v>20</v>
      </c>
      <c r="C1876" t="s">
        <v>90</v>
      </c>
      <c r="D1876" t="s">
        <v>22</v>
      </c>
      <c r="E1876">
        <v>53233</v>
      </c>
      <c r="F1876" t="s">
        <v>23</v>
      </c>
      <c r="G1876" t="s">
        <v>24</v>
      </c>
      <c r="H1876">
        <v>5531</v>
      </c>
      <c r="I1876" t="s">
        <v>72</v>
      </c>
      <c r="J1876">
        <f>VLOOKUP(I1876,Key!$A$1:$C$72,2,FALSE)</f>
        <v>43.02948</v>
      </c>
      <c r="K1876">
        <f>VLOOKUP(I1876,Key!$A$1:$C$72,3,FALSE)</f>
        <v>-87.912819999999996</v>
      </c>
      <c r="L1876" t="s">
        <v>73</v>
      </c>
      <c r="M1876">
        <f>VLOOKUP(L1876,Key!$A$1:$C$72,2,FALSE)</f>
        <v>43.040349999999997</v>
      </c>
      <c r="N1876">
        <f>VLOOKUP(L1876,Key!$A$1:$C$72,3,FALSE)</f>
        <v>-87.920760000000001</v>
      </c>
      <c r="O1876">
        <v>9</v>
      </c>
      <c r="P1876">
        <v>0</v>
      </c>
      <c r="Q1876">
        <v>1.4</v>
      </c>
      <c r="R1876">
        <v>1.3</v>
      </c>
      <c r="S1876">
        <v>54</v>
      </c>
      <c r="T1876">
        <f t="shared" si="269"/>
        <v>-1</v>
      </c>
      <c r="U1876" s="1">
        <v>42806</v>
      </c>
      <c r="V1876" s="3">
        <f t="shared" si="263"/>
        <v>42795</v>
      </c>
      <c r="W1876" s="4">
        <f t="shared" si="270"/>
        <v>42806</v>
      </c>
      <c r="X1876" s="1" t="str">
        <f t="shared" si="264"/>
        <v>Sunday</v>
      </c>
      <c r="Y1876" s="2">
        <v>0.35287037037037039</v>
      </c>
      <c r="Z1876" s="2">
        <f t="shared" si="265"/>
        <v>0.33333333333333331</v>
      </c>
      <c r="AA1876">
        <f>1</f>
        <v>1</v>
      </c>
      <c r="AB1876" s="1">
        <v>42806</v>
      </c>
      <c r="AC1876" s="3">
        <f t="shared" si="266"/>
        <v>42795</v>
      </c>
      <c r="AD1876" s="4">
        <f t="shared" si="271"/>
        <v>42806</v>
      </c>
      <c r="AE1876" s="1" t="str">
        <f t="shared" si="267"/>
        <v>Sunday</v>
      </c>
      <c r="AF1876" s="2">
        <v>0.3595949074074074</v>
      </c>
      <c r="AG1876" s="2">
        <f t="shared" si="268"/>
        <v>0.375</v>
      </c>
      <c r="AH1876" t="s">
        <v>27</v>
      </c>
    </row>
    <row r="1877" spans="1:34" x14ac:dyDescent="0.25">
      <c r="A1877">
        <v>1224715</v>
      </c>
      <c r="B1877" t="s">
        <v>20</v>
      </c>
      <c r="C1877" t="s">
        <v>28</v>
      </c>
      <c r="D1877" t="s">
        <v>22</v>
      </c>
      <c r="E1877">
        <v>53212</v>
      </c>
      <c r="F1877" t="s">
        <v>23</v>
      </c>
      <c r="G1877" t="s">
        <v>24</v>
      </c>
      <c r="H1877">
        <v>5565</v>
      </c>
      <c r="I1877" t="s">
        <v>68</v>
      </c>
      <c r="J1877">
        <f>VLOOKUP(I1877,Key!$A$1:$C$72,2,FALSE)</f>
        <v>43.04804</v>
      </c>
      <c r="K1877">
        <f>VLOOKUP(I1877,Key!$A$1:$C$72,3,FALSE)</f>
        <v>-87.896720000000002</v>
      </c>
      <c r="L1877" t="s">
        <v>65</v>
      </c>
      <c r="M1877">
        <f>VLOOKUP(L1877,Key!$A$1:$C$72,2,FALSE)</f>
        <v>43.060786</v>
      </c>
      <c r="N1877">
        <f>VLOOKUP(L1877,Key!$A$1:$C$72,3,FALSE)</f>
        <v>-87.883825999999999</v>
      </c>
      <c r="O1877">
        <v>6</v>
      </c>
      <c r="P1877">
        <v>0</v>
      </c>
      <c r="Q1877">
        <v>0.9</v>
      </c>
      <c r="R1877">
        <v>0.9</v>
      </c>
      <c r="S1877">
        <v>36</v>
      </c>
      <c r="T1877">
        <f t="shared" si="269"/>
        <v>-1</v>
      </c>
      <c r="U1877" s="1">
        <v>42806</v>
      </c>
      <c r="V1877" s="3">
        <f t="shared" si="263"/>
        <v>42795</v>
      </c>
      <c r="W1877" s="4">
        <f t="shared" si="270"/>
        <v>42806</v>
      </c>
      <c r="X1877" s="1" t="str">
        <f t="shared" si="264"/>
        <v>Sunday</v>
      </c>
      <c r="Y1877" s="2">
        <v>0.4357523148148148</v>
      </c>
      <c r="Z1877" s="2">
        <f t="shared" si="265"/>
        <v>0.41666666666666663</v>
      </c>
      <c r="AA1877">
        <f>1</f>
        <v>1</v>
      </c>
      <c r="AB1877" s="1">
        <v>42806</v>
      </c>
      <c r="AC1877" s="3">
        <f t="shared" si="266"/>
        <v>42795</v>
      </c>
      <c r="AD1877" s="4">
        <f t="shared" si="271"/>
        <v>42806</v>
      </c>
      <c r="AE1877" s="1" t="str">
        <f t="shared" si="267"/>
        <v>Sunday</v>
      </c>
      <c r="AF1877" s="2">
        <v>0.43981481481481483</v>
      </c>
      <c r="AG1877" s="2">
        <f t="shared" si="268"/>
        <v>0.45833333333333331</v>
      </c>
      <c r="AH1877" t="s">
        <v>27</v>
      </c>
    </row>
    <row r="1878" spans="1:34" x14ac:dyDescent="0.25">
      <c r="A1878">
        <v>1251858</v>
      </c>
      <c r="B1878" t="s">
        <v>20</v>
      </c>
      <c r="C1878" t="s">
        <v>131</v>
      </c>
      <c r="D1878" t="s">
        <v>22</v>
      </c>
      <c r="E1878">
        <v>53531</v>
      </c>
      <c r="F1878" t="s">
        <v>23</v>
      </c>
      <c r="G1878" t="s">
        <v>96</v>
      </c>
      <c r="H1878">
        <v>77</v>
      </c>
      <c r="I1878" t="s">
        <v>81</v>
      </c>
      <c r="J1878">
        <f>VLOOKUP(I1878,Key!$A$1:$C$72,2,FALSE)</f>
        <v>43.06033</v>
      </c>
      <c r="K1878">
        <f>VLOOKUP(I1878,Key!$A$1:$C$72,3,FALSE)</f>
        <v>-87.89546</v>
      </c>
      <c r="L1878" t="s">
        <v>81</v>
      </c>
      <c r="M1878">
        <f>VLOOKUP(L1878,Key!$A$1:$C$72,2,FALSE)</f>
        <v>43.06033</v>
      </c>
      <c r="N1878">
        <f>VLOOKUP(L1878,Key!$A$1:$C$72,3,FALSE)</f>
        <v>-87.89546</v>
      </c>
      <c r="O1878">
        <v>1</v>
      </c>
      <c r="P1878">
        <v>0</v>
      </c>
      <c r="Q1878">
        <v>0.2</v>
      </c>
      <c r="R1878">
        <v>0.1</v>
      </c>
      <c r="S1878">
        <v>6</v>
      </c>
      <c r="T1878">
        <f t="shared" si="269"/>
        <v>-1</v>
      </c>
      <c r="U1878" s="1">
        <v>42806</v>
      </c>
      <c r="V1878" s="3">
        <f t="shared" si="263"/>
        <v>42795</v>
      </c>
      <c r="W1878" s="4">
        <f t="shared" si="270"/>
        <v>42806</v>
      </c>
      <c r="X1878" s="1" t="str">
        <f t="shared" si="264"/>
        <v>Sunday</v>
      </c>
      <c r="Y1878" s="2">
        <v>0.53446759259259258</v>
      </c>
      <c r="Z1878" s="2">
        <f t="shared" si="265"/>
        <v>0.54166666666666663</v>
      </c>
      <c r="AA1878">
        <f>1</f>
        <v>1</v>
      </c>
      <c r="AB1878" s="1">
        <v>42806</v>
      </c>
      <c r="AC1878" s="3">
        <f t="shared" si="266"/>
        <v>42795</v>
      </c>
      <c r="AD1878" s="4">
        <f t="shared" si="271"/>
        <v>42806</v>
      </c>
      <c r="AE1878" s="1" t="str">
        <f t="shared" si="267"/>
        <v>Sunday</v>
      </c>
      <c r="AF1878" s="2">
        <v>0.53519675925925925</v>
      </c>
      <c r="AG1878" s="2">
        <f t="shared" si="268"/>
        <v>0.54166666666666663</v>
      </c>
      <c r="AH1878" t="s">
        <v>35</v>
      </c>
    </row>
    <row r="1879" spans="1:34" x14ac:dyDescent="0.25">
      <c r="A1879">
        <v>1274295</v>
      </c>
      <c r="B1879" t="s">
        <v>20</v>
      </c>
      <c r="C1879" t="s">
        <v>28</v>
      </c>
      <c r="D1879" t="s">
        <v>22</v>
      </c>
      <c r="E1879">
        <v>53202</v>
      </c>
      <c r="F1879" t="s">
        <v>23</v>
      </c>
      <c r="G1879" t="s">
        <v>107</v>
      </c>
      <c r="H1879">
        <v>127</v>
      </c>
      <c r="I1879" t="s">
        <v>84</v>
      </c>
      <c r="J1879">
        <f>VLOOKUP(I1879,Key!$A$1:$C$72,2,FALSE)</f>
        <v>43.024340000000002</v>
      </c>
      <c r="K1879">
        <f>VLOOKUP(I1879,Key!$A$1:$C$72,3,FALSE)</f>
        <v>-87.916753</v>
      </c>
      <c r="L1879" t="s">
        <v>84</v>
      </c>
      <c r="M1879">
        <f>VLOOKUP(L1879,Key!$A$1:$C$72,2,FALSE)</f>
        <v>43.024340000000002</v>
      </c>
      <c r="N1879">
        <f>VLOOKUP(L1879,Key!$A$1:$C$72,3,FALSE)</f>
        <v>-87.916753</v>
      </c>
      <c r="O1879">
        <v>33</v>
      </c>
      <c r="P1879">
        <v>2</v>
      </c>
      <c r="Q1879">
        <v>5</v>
      </c>
      <c r="R1879">
        <v>4.7</v>
      </c>
      <c r="S1879">
        <v>198</v>
      </c>
      <c r="T1879">
        <f t="shared" si="269"/>
        <v>-1</v>
      </c>
      <c r="U1879" s="1">
        <v>42808</v>
      </c>
      <c r="V1879" s="3">
        <f t="shared" si="263"/>
        <v>42795</v>
      </c>
      <c r="W1879" s="4">
        <f t="shared" si="270"/>
        <v>42808</v>
      </c>
      <c r="X1879" s="1" t="str">
        <f t="shared" si="264"/>
        <v>Tuesday</v>
      </c>
      <c r="Y1879" s="2">
        <v>0.5335185185185185</v>
      </c>
      <c r="Z1879" s="2">
        <f t="shared" si="265"/>
        <v>0.54166666666666663</v>
      </c>
      <c r="AA1879">
        <f>1</f>
        <v>1</v>
      </c>
      <c r="AB1879" s="1">
        <v>42808</v>
      </c>
      <c r="AC1879" s="3">
        <f t="shared" si="266"/>
        <v>42795</v>
      </c>
      <c r="AD1879" s="4">
        <f t="shared" si="271"/>
        <v>42808</v>
      </c>
      <c r="AE1879" s="1" t="str">
        <f t="shared" si="267"/>
        <v>Tuesday</v>
      </c>
      <c r="AF1879" s="2">
        <v>0.55686342592592586</v>
      </c>
      <c r="AG1879" s="2">
        <f t="shared" si="268"/>
        <v>0.54166666666666663</v>
      </c>
      <c r="AH1879" t="s">
        <v>35</v>
      </c>
    </row>
    <row r="1880" spans="1:34" x14ac:dyDescent="0.25">
      <c r="A1880">
        <v>1137916</v>
      </c>
      <c r="B1880" t="s">
        <v>20</v>
      </c>
      <c r="C1880" t="s">
        <v>99</v>
      </c>
      <c r="D1880" t="s">
        <v>22</v>
      </c>
      <c r="E1880">
        <v>53202</v>
      </c>
      <c r="F1880" t="s">
        <v>23</v>
      </c>
      <c r="G1880" t="s">
        <v>24</v>
      </c>
      <c r="H1880">
        <v>11090</v>
      </c>
      <c r="I1880" t="s">
        <v>36</v>
      </c>
      <c r="J1880">
        <f>VLOOKUP(I1880,Key!$A$1:$C$72,2,FALSE)</f>
        <v>43.038580000000003</v>
      </c>
      <c r="K1880">
        <f>VLOOKUP(I1880,Key!$A$1:$C$72,3,FALSE)</f>
        <v>-87.90934</v>
      </c>
      <c r="L1880" t="s">
        <v>68</v>
      </c>
      <c r="M1880">
        <f>VLOOKUP(L1880,Key!$A$1:$C$72,2,FALSE)</f>
        <v>43.04804</v>
      </c>
      <c r="N1880">
        <f>VLOOKUP(L1880,Key!$A$1:$C$72,3,FALSE)</f>
        <v>-87.896720000000002</v>
      </c>
      <c r="O1880">
        <v>18</v>
      </c>
      <c r="P1880">
        <v>0</v>
      </c>
      <c r="Q1880">
        <v>2.7</v>
      </c>
      <c r="R1880">
        <v>2.6</v>
      </c>
      <c r="S1880">
        <v>108</v>
      </c>
      <c r="T1880">
        <f t="shared" si="269"/>
        <v>-1</v>
      </c>
      <c r="U1880" s="1">
        <v>42808</v>
      </c>
      <c r="V1880" s="3">
        <f t="shared" si="263"/>
        <v>42795</v>
      </c>
      <c r="W1880" s="4">
        <f t="shared" si="270"/>
        <v>42808</v>
      </c>
      <c r="X1880" s="1" t="str">
        <f t="shared" si="264"/>
        <v>Tuesday</v>
      </c>
      <c r="Y1880" s="2">
        <v>0.77006944444444436</v>
      </c>
      <c r="Z1880" s="2">
        <f t="shared" si="265"/>
        <v>0.75</v>
      </c>
      <c r="AA1880">
        <f>1</f>
        <v>1</v>
      </c>
      <c r="AB1880" s="1">
        <v>42808</v>
      </c>
      <c r="AC1880" s="3">
        <f t="shared" si="266"/>
        <v>42795</v>
      </c>
      <c r="AD1880" s="4">
        <f t="shared" si="271"/>
        <v>42808</v>
      </c>
      <c r="AE1880" s="1" t="str">
        <f t="shared" si="267"/>
        <v>Tuesday</v>
      </c>
      <c r="AF1880" s="2">
        <v>0.78196759259259263</v>
      </c>
      <c r="AG1880" s="2">
        <f t="shared" si="268"/>
        <v>0.79166666666666663</v>
      </c>
      <c r="AH1880" t="s">
        <v>27</v>
      </c>
    </row>
    <row r="1881" spans="1:34" x14ac:dyDescent="0.25">
      <c r="A1881">
        <v>1250902</v>
      </c>
      <c r="B1881" t="s">
        <v>20</v>
      </c>
      <c r="C1881" t="s">
        <v>21</v>
      </c>
      <c r="D1881" t="s">
        <v>22</v>
      </c>
      <c r="E1881">
        <v>53213</v>
      </c>
      <c r="F1881" t="s">
        <v>23</v>
      </c>
      <c r="G1881" t="s">
        <v>96</v>
      </c>
      <c r="H1881">
        <v>11080</v>
      </c>
      <c r="I1881" t="s">
        <v>81</v>
      </c>
      <c r="J1881">
        <f>VLOOKUP(I1881,Key!$A$1:$C$72,2,FALSE)</f>
        <v>43.06033</v>
      </c>
      <c r="K1881">
        <f>VLOOKUP(I1881,Key!$A$1:$C$72,3,FALSE)</f>
        <v>-87.89546</v>
      </c>
      <c r="L1881" t="s">
        <v>78</v>
      </c>
      <c r="M1881">
        <f>VLOOKUP(L1881,Key!$A$1:$C$72,2,FALSE)</f>
        <v>43.060250000000003</v>
      </c>
      <c r="N1881">
        <f>VLOOKUP(L1881,Key!$A$1:$C$72,3,FALSE)</f>
        <v>-87.892169999999993</v>
      </c>
      <c r="O1881">
        <v>1</v>
      </c>
      <c r="P1881">
        <v>0</v>
      </c>
      <c r="Q1881">
        <v>0.2</v>
      </c>
      <c r="R1881">
        <v>0.1</v>
      </c>
      <c r="S1881">
        <v>6</v>
      </c>
      <c r="T1881">
        <f t="shared" si="269"/>
        <v>-1</v>
      </c>
      <c r="U1881" s="1">
        <v>42808</v>
      </c>
      <c r="V1881" s="3">
        <f t="shared" si="263"/>
        <v>42795</v>
      </c>
      <c r="W1881" s="4">
        <f t="shared" si="270"/>
        <v>42808</v>
      </c>
      <c r="X1881" s="1" t="str">
        <f t="shared" si="264"/>
        <v>Tuesday</v>
      </c>
      <c r="Y1881" s="2">
        <v>0.80394675925925929</v>
      </c>
      <c r="Z1881" s="2">
        <f t="shared" si="265"/>
        <v>0.79166666666666663</v>
      </c>
      <c r="AA1881">
        <f>1</f>
        <v>1</v>
      </c>
      <c r="AB1881" s="1">
        <v>42808</v>
      </c>
      <c r="AC1881" s="3">
        <f t="shared" si="266"/>
        <v>42795</v>
      </c>
      <c r="AD1881" s="4">
        <f t="shared" si="271"/>
        <v>42808</v>
      </c>
      <c r="AE1881" s="1" t="str">
        <f t="shared" si="267"/>
        <v>Tuesday</v>
      </c>
      <c r="AF1881" s="2">
        <v>0.80482638888888891</v>
      </c>
      <c r="AG1881" s="2">
        <f t="shared" si="268"/>
        <v>0.79166666666666663</v>
      </c>
      <c r="AH1881" t="s">
        <v>27</v>
      </c>
    </row>
    <row r="1882" spans="1:34" x14ac:dyDescent="0.25">
      <c r="A1882">
        <v>1152387</v>
      </c>
      <c r="B1882" t="s">
        <v>20</v>
      </c>
      <c r="C1882" t="s">
        <v>28</v>
      </c>
      <c r="D1882" t="s">
        <v>22</v>
      </c>
      <c r="E1882">
        <v>53211</v>
      </c>
      <c r="F1882" t="s">
        <v>23</v>
      </c>
      <c r="G1882" t="s">
        <v>96</v>
      </c>
      <c r="H1882">
        <v>13</v>
      </c>
      <c r="I1882" t="s">
        <v>67</v>
      </c>
      <c r="J1882">
        <f>VLOOKUP(I1882,Key!$A$1:$C$72,2,FALSE)</f>
        <v>43.074890000000003</v>
      </c>
      <c r="K1882">
        <f>VLOOKUP(I1882,Key!$A$1:$C$72,3,FALSE)</f>
        <v>-87.882810000000006</v>
      </c>
      <c r="L1882" t="s">
        <v>63</v>
      </c>
      <c r="M1882">
        <f>VLOOKUP(L1882,Key!$A$1:$C$72,2,FALSE)</f>
        <v>43.078530000000001</v>
      </c>
      <c r="N1882">
        <f>VLOOKUP(L1882,Key!$A$1:$C$72,3,FALSE)</f>
        <v>-87.882620000000003</v>
      </c>
      <c r="O1882">
        <v>28</v>
      </c>
      <c r="P1882">
        <v>0</v>
      </c>
      <c r="Q1882">
        <v>4.2</v>
      </c>
      <c r="R1882">
        <v>4</v>
      </c>
      <c r="S1882">
        <v>168</v>
      </c>
      <c r="T1882">
        <f t="shared" si="269"/>
        <v>-1</v>
      </c>
      <c r="U1882" s="1">
        <v>42809</v>
      </c>
      <c r="V1882" s="3">
        <f t="shared" si="263"/>
        <v>42795</v>
      </c>
      <c r="W1882" s="4">
        <f t="shared" si="270"/>
        <v>42809</v>
      </c>
      <c r="X1882" s="1" t="str">
        <f t="shared" si="264"/>
        <v>Wednesday</v>
      </c>
      <c r="Y1882" s="2">
        <v>0.56575231481481481</v>
      </c>
      <c r="Z1882" s="2">
        <f t="shared" si="265"/>
        <v>0.58333333333333326</v>
      </c>
      <c r="AA1882">
        <f>1</f>
        <v>1</v>
      </c>
      <c r="AB1882" s="1">
        <v>42809</v>
      </c>
      <c r="AC1882" s="3">
        <f t="shared" si="266"/>
        <v>42795</v>
      </c>
      <c r="AD1882" s="4">
        <f t="shared" si="271"/>
        <v>42809</v>
      </c>
      <c r="AE1882" s="1" t="str">
        <f t="shared" si="267"/>
        <v>Wednesday</v>
      </c>
      <c r="AF1882" s="2">
        <v>0.5849537037037037</v>
      </c>
      <c r="AG1882" s="2">
        <f t="shared" si="268"/>
        <v>0.58333333333333326</v>
      </c>
      <c r="AH1882" t="s">
        <v>27</v>
      </c>
    </row>
    <row r="1883" spans="1:34" x14ac:dyDescent="0.25">
      <c r="A1883">
        <v>1518070</v>
      </c>
      <c r="B1883" t="s">
        <v>20</v>
      </c>
      <c r="C1883" t="s">
        <v>28</v>
      </c>
      <c r="D1883" t="s">
        <v>22</v>
      </c>
      <c r="E1883">
        <v>53211</v>
      </c>
      <c r="F1883" t="s">
        <v>23</v>
      </c>
      <c r="G1883" t="s">
        <v>91</v>
      </c>
      <c r="H1883">
        <v>16</v>
      </c>
      <c r="I1883" t="s">
        <v>47</v>
      </c>
      <c r="J1883">
        <f>VLOOKUP(I1883,Key!$A$1:$C$72,2,FALSE)</f>
        <v>43.049230000000001</v>
      </c>
      <c r="K1883">
        <f>VLOOKUP(I1883,Key!$A$1:$C$72,3,FALSE)</f>
        <v>-87.911940000000001</v>
      </c>
      <c r="L1883" t="s">
        <v>41</v>
      </c>
      <c r="M1883">
        <f>VLOOKUP(L1883,Key!$A$1:$C$72,2,FALSE)</f>
        <v>43.04824</v>
      </c>
      <c r="N1883">
        <f>VLOOKUP(L1883,Key!$A$1:$C$72,3,FALSE)</f>
        <v>-87.904970000000006</v>
      </c>
      <c r="O1883">
        <v>3</v>
      </c>
      <c r="P1883">
        <v>0</v>
      </c>
      <c r="Q1883">
        <v>0.5</v>
      </c>
      <c r="R1883">
        <v>0.4</v>
      </c>
      <c r="S1883">
        <v>18</v>
      </c>
      <c r="T1883">
        <f t="shared" si="269"/>
        <v>-1</v>
      </c>
      <c r="U1883" s="1">
        <v>42809</v>
      </c>
      <c r="V1883" s="3">
        <f t="shared" si="263"/>
        <v>42795</v>
      </c>
      <c r="W1883" s="4">
        <f t="shared" si="270"/>
        <v>42809</v>
      </c>
      <c r="X1883" s="1" t="str">
        <f t="shared" si="264"/>
        <v>Wednesday</v>
      </c>
      <c r="Y1883" s="2">
        <v>0.59383101851851849</v>
      </c>
      <c r="Z1883" s="2">
        <f t="shared" si="265"/>
        <v>0.58333333333333326</v>
      </c>
      <c r="AA1883">
        <f>1</f>
        <v>1</v>
      </c>
      <c r="AB1883" s="1">
        <v>42809</v>
      </c>
      <c r="AC1883" s="3">
        <f t="shared" si="266"/>
        <v>42795</v>
      </c>
      <c r="AD1883" s="4">
        <f t="shared" si="271"/>
        <v>42809</v>
      </c>
      <c r="AE1883" s="1" t="str">
        <f t="shared" si="267"/>
        <v>Wednesday</v>
      </c>
      <c r="AF1883" s="2">
        <v>0.59651620370370373</v>
      </c>
      <c r="AG1883" s="2">
        <f t="shared" si="268"/>
        <v>0.58333333333333326</v>
      </c>
      <c r="AH1883" t="s">
        <v>27</v>
      </c>
    </row>
    <row r="1884" spans="1:34" x14ac:dyDescent="0.25">
      <c r="A1884">
        <v>1442430</v>
      </c>
      <c r="B1884" t="s">
        <v>20</v>
      </c>
      <c r="C1884" t="s">
        <v>28</v>
      </c>
      <c r="D1884" t="s">
        <v>22</v>
      </c>
      <c r="E1884">
        <v>53211</v>
      </c>
      <c r="F1884" t="s">
        <v>23</v>
      </c>
      <c r="G1884" t="s">
        <v>24</v>
      </c>
      <c r="H1884">
        <v>44</v>
      </c>
      <c r="I1884" t="s">
        <v>77</v>
      </c>
      <c r="J1884">
        <f>VLOOKUP(I1884,Key!$A$1:$C$72,2,FALSE)</f>
        <v>43.074655999999997</v>
      </c>
      <c r="K1884">
        <f>VLOOKUP(I1884,Key!$A$1:$C$72,3,FALSE)</f>
        <v>-87.889011999999994</v>
      </c>
      <c r="L1884" t="s">
        <v>67</v>
      </c>
      <c r="M1884">
        <f>VLOOKUP(L1884,Key!$A$1:$C$72,2,FALSE)</f>
        <v>43.074890000000003</v>
      </c>
      <c r="N1884">
        <f>VLOOKUP(L1884,Key!$A$1:$C$72,3,FALSE)</f>
        <v>-87.882810000000006</v>
      </c>
      <c r="O1884">
        <v>2</v>
      </c>
      <c r="P1884">
        <v>0</v>
      </c>
      <c r="Q1884">
        <v>0.3</v>
      </c>
      <c r="R1884">
        <v>0.3</v>
      </c>
      <c r="S1884">
        <v>12</v>
      </c>
      <c r="T1884">
        <f t="shared" si="269"/>
        <v>-1</v>
      </c>
      <c r="U1884" s="1">
        <v>42809</v>
      </c>
      <c r="V1884" s="3">
        <f t="shared" si="263"/>
        <v>42795</v>
      </c>
      <c r="W1884" s="4">
        <f t="shared" si="270"/>
        <v>42809</v>
      </c>
      <c r="X1884" s="1" t="str">
        <f t="shared" si="264"/>
        <v>Wednesday</v>
      </c>
      <c r="Y1884" s="2">
        <v>0.60630787037037037</v>
      </c>
      <c r="Z1884" s="2">
        <f t="shared" si="265"/>
        <v>0.625</v>
      </c>
      <c r="AA1884">
        <f>1</f>
        <v>1</v>
      </c>
      <c r="AB1884" s="1">
        <v>42809</v>
      </c>
      <c r="AC1884" s="3">
        <f t="shared" si="266"/>
        <v>42795</v>
      </c>
      <c r="AD1884" s="4">
        <f t="shared" si="271"/>
        <v>42809</v>
      </c>
      <c r="AE1884" s="1" t="str">
        <f t="shared" si="267"/>
        <v>Wednesday</v>
      </c>
      <c r="AF1884" s="2">
        <v>0.60780092592592594</v>
      </c>
      <c r="AG1884" s="2">
        <f t="shared" si="268"/>
        <v>0.625</v>
      </c>
      <c r="AH1884" t="s">
        <v>27</v>
      </c>
    </row>
    <row r="1885" spans="1:34" x14ac:dyDescent="0.25">
      <c r="A1885">
        <v>1417084</v>
      </c>
      <c r="B1885" t="s">
        <v>20</v>
      </c>
      <c r="C1885" t="s">
        <v>125</v>
      </c>
      <c r="D1885" t="s">
        <v>22</v>
      </c>
      <c r="E1885">
        <v>53188</v>
      </c>
      <c r="F1885" t="s">
        <v>23</v>
      </c>
      <c r="G1885" t="s">
        <v>24</v>
      </c>
      <c r="H1885">
        <v>5417</v>
      </c>
      <c r="I1885" t="s">
        <v>67</v>
      </c>
      <c r="J1885">
        <f>VLOOKUP(I1885,Key!$A$1:$C$72,2,FALSE)</f>
        <v>43.074890000000003</v>
      </c>
      <c r="K1885">
        <f>VLOOKUP(I1885,Key!$A$1:$C$72,3,FALSE)</f>
        <v>-87.882810000000006</v>
      </c>
      <c r="L1885" t="s">
        <v>92</v>
      </c>
      <c r="M1885">
        <f>VLOOKUP(L1885,Key!$A$1:$C$72,2,FALSE)</f>
        <v>43.069021999999997</v>
      </c>
      <c r="N1885">
        <f>VLOOKUP(L1885,Key!$A$1:$C$72,3,FALSE)</f>
        <v>-87.887940999999998</v>
      </c>
      <c r="O1885">
        <v>5</v>
      </c>
      <c r="P1885">
        <v>0</v>
      </c>
      <c r="Q1885">
        <v>0.8</v>
      </c>
      <c r="R1885">
        <v>0.7</v>
      </c>
      <c r="S1885">
        <v>30</v>
      </c>
      <c r="T1885">
        <f t="shared" si="269"/>
        <v>-1</v>
      </c>
      <c r="U1885" s="1">
        <v>42809</v>
      </c>
      <c r="V1885" s="3">
        <f t="shared" si="263"/>
        <v>42795</v>
      </c>
      <c r="W1885" s="4">
        <f t="shared" si="270"/>
        <v>42809</v>
      </c>
      <c r="X1885" s="1" t="str">
        <f t="shared" si="264"/>
        <v>Wednesday</v>
      </c>
      <c r="Y1885" s="2">
        <v>0.72331018518518519</v>
      </c>
      <c r="Z1885" s="2">
        <f t="shared" si="265"/>
        <v>0.70833333333333326</v>
      </c>
      <c r="AA1885">
        <f>1</f>
        <v>1</v>
      </c>
      <c r="AB1885" s="1">
        <v>42809</v>
      </c>
      <c r="AC1885" s="3">
        <f t="shared" si="266"/>
        <v>42795</v>
      </c>
      <c r="AD1885" s="4">
        <f t="shared" si="271"/>
        <v>42809</v>
      </c>
      <c r="AE1885" s="1" t="str">
        <f t="shared" si="267"/>
        <v>Wednesday</v>
      </c>
      <c r="AF1885" s="2">
        <v>0.72679398148148155</v>
      </c>
      <c r="AG1885" s="2">
        <f t="shared" si="268"/>
        <v>0.70833333333333326</v>
      </c>
      <c r="AH1885" t="s">
        <v>27</v>
      </c>
    </row>
    <row r="1886" spans="1:34" x14ac:dyDescent="0.25">
      <c r="A1886">
        <v>1269318</v>
      </c>
      <c r="B1886" t="s">
        <v>20</v>
      </c>
      <c r="C1886" t="s">
        <v>28</v>
      </c>
      <c r="D1886" t="s">
        <v>22</v>
      </c>
      <c r="E1886">
        <v>53204</v>
      </c>
      <c r="F1886" t="s">
        <v>23</v>
      </c>
      <c r="G1886" t="s">
        <v>24</v>
      </c>
      <c r="H1886">
        <v>5464</v>
      </c>
      <c r="I1886" t="s">
        <v>39</v>
      </c>
      <c r="J1886">
        <f>VLOOKUP(I1886,Key!$A$1:$C$72,2,FALSE)</f>
        <v>43.03913</v>
      </c>
      <c r="K1886">
        <f>VLOOKUP(I1886,Key!$A$1:$C$72,3,FALSE)</f>
        <v>-87.916150000000002</v>
      </c>
      <c r="L1886" t="s">
        <v>72</v>
      </c>
      <c r="M1886">
        <f>VLOOKUP(L1886,Key!$A$1:$C$72,2,FALSE)</f>
        <v>43.02948</v>
      </c>
      <c r="N1886">
        <f>VLOOKUP(L1886,Key!$A$1:$C$72,3,FALSE)</f>
        <v>-87.912819999999996</v>
      </c>
      <c r="O1886">
        <v>8</v>
      </c>
      <c r="P1886">
        <v>0</v>
      </c>
      <c r="Q1886">
        <v>1.2</v>
      </c>
      <c r="R1886">
        <v>1.1000000000000001</v>
      </c>
      <c r="S1886">
        <v>48</v>
      </c>
      <c r="T1886">
        <f t="shared" si="269"/>
        <v>-1</v>
      </c>
      <c r="U1886" s="1">
        <v>42809</v>
      </c>
      <c r="V1886" s="3">
        <f t="shared" si="263"/>
        <v>42795</v>
      </c>
      <c r="W1886" s="4">
        <f t="shared" si="270"/>
        <v>42809</v>
      </c>
      <c r="X1886" s="1" t="str">
        <f t="shared" si="264"/>
        <v>Wednesday</v>
      </c>
      <c r="Y1886" s="2">
        <v>0.72619212962962953</v>
      </c>
      <c r="Z1886" s="2">
        <f t="shared" si="265"/>
        <v>0.70833333333333326</v>
      </c>
      <c r="AA1886">
        <f>1</f>
        <v>1</v>
      </c>
      <c r="AB1886" s="1">
        <v>42809</v>
      </c>
      <c r="AC1886" s="3">
        <f t="shared" si="266"/>
        <v>42795</v>
      </c>
      <c r="AD1886" s="4">
        <f t="shared" si="271"/>
        <v>42809</v>
      </c>
      <c r="AE1886" s="1" t="str">
        <f t="shared" si="267"/>
        <v>Wednesday</v>
      </c>
      <c r="AF1886" s="2">
        <v>0.73136574074074068</v>
      </c>
      <c r="AG1886" s="2">
        <f t="shared" si="268"/>
        <v>0.75</v>
      </c>
      <c r="AH1886" t="s">
        <v>27</v>
      </c>
    </row>
    <row r="1887" spans="1:34" x14ac:dyDescent="0.25">
      <c r="A1887">
        <v>545427</v>
      </c>
      <c r="B1887" t="s">
        <v>20</v>
      </c>
      <c r="C1887" t="s">
        <v>28</v>
      </c>
      <c r="D1887" t="s">
        <v>22</v>
      </c>
      <c r="E1887">
        <v>53211</v>
      </c>
      <c r="F1887" t="s">
        <v>23</v>
      </c>
      <c r="G1887" t="s">
        <v>24</v>
      </c>
      <c r="H1887">
        <v>263</v>
      </c>
      <c r="I1887" t="s">
        <v>40</v>
      </c>
      <c r="J1887">
        <f>VLOOKUP(I1887,Key!$A$1:$C$72,2,FALSE)</f>
        <v>43.031480000000002</v>
      </c>
      <c r="K1887">
        <f>VLOOKUP(I1887,Key!$A$1:$C$72,3,FALSE)</f>
        <v>-87.908169999999998</v>
      </c>
      <c r="L1887" t="s">
        <v>82</v>
      </c>
      <c r="M1887">
        <f>VLOOKUP(L1887,Key!$A$1:$C$72,2,FALSE)</f>
        <v>43.026229999999998</v>
      </c>
      <c r="N1887">
        <f>VLOOKUP(L1887,Key!$A$1:$C$72,3,FALSE)</f>
        <v>-87.912809999999993</v>
      </c>
      <c r="O1887">
        <v>39</v>
      </c>
      <c r="P1887">
        <v>0</v>
      </c>
      <c r="Q1887">
        <v>5.9</v>
      </c>
      <c r="R1887">
        <v>5.6</v>
      </c>
      <c r="S1887">
        <v>234</v>
      </c>
      <c r="T1887">
        <f t="shared" si="269"/>
        <v>-1</v>
      </c>
      <c r="U1887" s="1">
        <v>42809</v>
      </c>
      <c r="V1887" s="3">
        <f t="shared" si="263"/>
        <v>42795</v>
      </c>
      <c r="W1887" s="4">
        <f t="shared" si="270"/>
        <v>42809</v>
      </c>
      <c r="X1887" s="1" t="str">
        <f t="shared" si="264"/>
        <v>Wednesday</v>
      </c>
      <c r="Y1887" s="2">
        <v>0.73258101851851853</v>
      </c>
      <c r="Z1887" s="2">
        <f t="shared" si="265"/>
        <v>0.75</v>
      </c>
      <c r="AA1887">
        <f>1</f>
        <v>1</v>
      </c>
      <c r="AB1887" s="1">
        <v>42809</v>
      </c>
      <c r="AC1887" s="3">
        <f t="shared" si="266"/>
        <v>42795</v>
      </c>
      <c r="AD1887" s="4">
        <f t="shared" si="271"/>
        <v>42809</v>
      </c>
      <c r="AE1887" s="1" t="str">
        <f t="shared" si="267"/>
        <v>Wednesday</v>
      </c>
      <c r="AF1887" s="2">
        <v>0.75943287037037033</v>
      </c>
      <c r="AG1887" s="2">
        <f t="shared" si="268"/>
        <v>0.75</v>
      </c>
      <c r="AH1887" t="s">
        <v>27</v>
      </c>
    </row>
    <row r="1888" spans="1:34" x14ac:dyDescent="0.25">
      <c r="A1888">
        <v>783916</v>
      </c>
      <c r="B1888" t="s">
        <v>20</v>
      </c>
      <c r="C1888" t="s">
        <v>53</v>
      </c>
      <c r="D1888" t="s">
        <v>46</v>
      </c>
      <c r="E1888">
        <v>60618</v>
      </c>
      <c r="F1888" t="s">
        <v>23</v>
      </c>
      <c r="G1888" t="s">
        <v>24</v>
      </c>
      <c r="H1888">
        <v>129</v>
      </c>
      <c r="I1888" t="s">
        <v>43</v>
      </c>
      <c r="J1888">
        <f>VLOOKUP(I1888,Key!$A$1:$C$72,2,FALSE)</f>
        <v>43.03886</v>
      </c>
      <c r="K1888">
        <f>VLOOKUP(I1888,Key!$A$1:$C$72,3,FALSE)</f>
        <v>-87.902720000000002</v>
      </c>
      <c r="L1888" t="s">
        <v>43</v>
      </c>
      <c r="M1888">
        <f>VLOOKUP(L1888,Key!$A$1:$C$72,2,FALSE)</f>
        <v>43.03886</v>
      </c>
      <c r="N1888">
        <f>VLOOKUP(L1888,Key!$A$1:$C$72,3,FALSE)</f>
        <v>-87.902720000000002</v>
      </c>
      <c r="O1888">
        <v>18</v>
      </c>
      <c r="P1888">
        <v>0</v>
      </c>
      <c r="Q1888">
        <v>2.7</v>
      </c>
      <c r="R1888">
        <v>2.6</v>
      </c>
      <c r="S1888">
        <v>108</v>
      </c>
      <c r="T1888">
        <f t="shared" si="269"/>
        <v>-1</v>
      </c>
      <c r="U1888" s="1">
        <v>42809</v>
      </c>
      <c r="V1888" s="3">
        <f t="shared" si="263"/>
        <v>42795</v>
      </c>
      <c r="W1888" s="4">
        <f t="shared" si="270"/>
        <v>42809</v>
      </c>
      <c r="X1888" s="1" t="str">
        <f t="shared" si="264"/>
        <v>Wednesday</v>
      </c>
      <c r="Y1888" s="2">
        <v>0.81899305555555557</v>
      </c>
      <c r="Z1888" s="2">
        <f t="shared" si="265"/>
        <v>0.83333333333333326</v>
      </c>
      <c r="AA1888">
        <f>1</f>
        <v>1</v>
      </c>
      <c r="AB1888" s="1">
        <v>42809</v>
      </c>
      <c r="AC1888" s="3">
        <f t="shared" si="266"/>
        <v>42795</v>
      </c>
      <c r="AD1888" s="4">
        <f t="shared" si="271"/>
        <v>42809</v>
      </c>
      <c r="AE1888" s="1" t="str">
        <f t="shared" si="267"/>
        <v>Wednesday</v>
      </c>
      <c r="AF1888" s="2">
        <v>0.83181712962962961</v>
      </c>
      <c r="AG1888" s="2">
        <f t="shared" si="268"/>
        <v>0.83333333333333326</v>
      </c>
      <c r="AH1888" t="s">
        <v>35</v>
      </c>
    </row>
    <row r="1889" spans="1:34" x14ac:dyDescent="0.25">
      <c r="A1889">
        <v>1425087</v>
      </c>
      <c r="B1889" t="s">
        <v>20</v>
      </c>
      <c r="C1889" t="s">
        <v>95</v>
      </c>
      <c r="D1889" t="s">
        <v>22</v>
      </c>
      <c r="E1889">
        <v>53212</v>
      </c>
      <c r="F1889" t="s">
        <v>23</v>
      </c>
      <c r="G1889" t="s">
        <v>24</v>
      </c>
      <c r="H1889">
        <v>5459</v>
      </c>
      <c r="I1889" t="s">
        <v>39</v>
      </c>
      <c r="J1889">
        <f>VLOOKUP(I1889,Key!$A$1:$C$72,2,FALSE)</f>
        <v>43.03913</v>
      </c>
      <c r="K1889">
        <f>VLOOKUP(I1889,Key!$A$1:$C$72,3,FALSE)</f>
        <v>-87.916150000000002</v>
      </c>
      <c r="L1889" t="s">
        <v>81</v>
      </c>
      <c r="M1889">
        <f>VLOOKUP(L1889,Key!$A$1:$C$72,2,FALSE)</f>
        <v>43.06033</v>
      </c>
      <c r="N1889">
        <f>VLOOKUP(L1889,Key!$A$1:$C$72,3,FALSE)</f>
        <v>-87.89546</v>
      </c>
      <c r="O1889">
        <v>11</v>
      </c>
      <c r="P1889">
        <v>0</v>
      </c>
      <c r="Q1889">
        <v>1.7</v>
      </c>
      <c r="R1889">
        <v>1.6</v>
      </c>
      <c r="S1889">
        <v>66</v>
      </c>
      <c r="T1889">
        <f t="shared" si="269"/>
        <v>-1</v>
      </c>
      <c r="U1889" s="1">
        <v>42809</v>
      </c>
      <c r="V1889" s="3">
        <f t="shared" si="263"/>
        <v>42795</v>
      </c>
      <c r="W1889" s="4">
        <f t="shared" si="270"/>
        <v>42809</v>
      </c>
      <c r="X1889" s="1" t="str">
        <f t="shared" si="264"/>
        <v>Wednesday</v>
      </c>
      <c r="Y1889" s="2">
        <v>0.87318287037037035</v>
      </c>
      <c r="Z1889" s="2">
        <f t="shared" si="265"/>
        <v>0.875</v>
      </c>
      <c r="AA1889">
        <f>1</f>
        <v>1</v>
      </c>
      <c r="AB1889" s="1">
        <v>42809</v>
      </c>
      <c r="AC1889" s="3">
        <f t="shared" si="266"/>
        <v>42795</v>
      </c>
      <c r="AD1889" s="4">
        <f t="shared" si="271"/>
        <v>42809</v>
      </c>
      <c r="AE1889" s="1" t="str">
        <f t="shared" si="267"/>
        <v>Wednesday</v>
      </c>
      <c r="AF1889" s="2">
        <v>0.88079861111111113</v>
      </c>
      <c r="AG1889" s="2">
        <f t="shared" si="268"/>
        <v>0.875</v>
      </c>
      <c r="AH1889" t="s">
        <v>27</v>
      </c>
    </row>
    <row r="1890" spans="1:34" x14ac:dyDescent="0.25">
      <c r="A1890">
        <v>1557744</v>
      </c>
      <c r="B1890" t="s">
        <v>20</v>
      </c>
      <c r="E1890">
        <v>53207</v>
      </c>
      <c r="F1890" t="s">
        <v>23</v>
      </c>
      <c r="G1890" t="s">
        <v>91</v>
      </c>
      <c r="H1890">
        <v>11075</v>
      </c>
      <c r="I1890" t="s">
        <v>69</v>
      </c>
      <c r="J1890">
        <f>VLOOKUP(I1890,Key!$A$1:$C$72,2,FALSE)</f>
        <v>43.048200000000001</v>
      </c>
      <c r="K1890">
        <f>VLOOKUP(I1890,Key!$A$1:$C$72,3,FALSE)</f>
        <v>-87.900859999999994</v>
      </c>
      <c r="L1890" t="s">
        <v>39</v>
      </c>
      <c r="M1890">
        <f>VLOOKUP(L1890,Key!$A$1:$C$72,2,FALSE)</f>
        <v>43.03913</v>
      </c>
      <c r="N1890">
        <f>VLOOKUP(L1890,Key!$A$1:$C$72,3,FALSE)</f>
        <v>-87.916150000000002</v>
      </c>
      <c r="O1890">
        <v>128</v>
      </c>
      <c r="P1890">
        <v>0</v>
      </c>
      <c r="Q1890">
        <v>18</v>
      </c>
      <c r="R1890">
        <v>17.100000000000001</v>
      </c>
      <c r="S1890">
        <v>720</v>
      </c>
      <c r="T1890">
        <f t="shared" si="269"/>
        <v>-1</v>
      </c>
      <c r="U1890" s="1">
        <v>42825</v>
      </c>
      <c r="V1890" s="3">
        <f t="shared" si="263"/>
        <v>42795</v>
      </c>
      <c r="W1890" s="4">
        <f t="shared" si="270"/>
        <v>42825</v>
      </c>
      <c r="X1890" s="1" t="str">
        <f t="shared" si="264"/>
        <v>Friday</v>
      </c>
      <c r="Y1890" s="2">
        <v>0.60783564814814817</v>
      </c>
      <c r="Z1890" s="2">
        <f t="shared" si="265"/>
        <v>0.625</v>
      </c>
      <c r="AA1890">
        <f>1</f>
        <v>1</v>
      </c>
      <c r="AB1890" s="1">
        <v>42825</v>
      </c>
      <c r="AC1890" s="3">
        <f t="shared" si="266"/>
        <v>42795</v>
      </c>
      <c r="AD1890" s="4">
        <f t="shared" si="271"/>
        <v>42825</v>
      </c>
      <c r="AE1890" s="1" t="str">
        <f t="shared" si="267"/>
        <v>Friday</v>
      </c>
      <c r="AF1890" s="2">
        <v>0.69706018518518509</v>
      </c>
      <c r="AG1890" s="2">
        <f t="shared" si="268"/>
        <v>0.70833333333333326</v>
      </c>
      <c r="AH1890" t="s">
        <v>27</v>
      </c>
    </row>
    <row r="1891" spans="1:34" x14ac:dyDescent="0.25">
      <c r="A1891">
        <v>1381218</v>
      </c>
      <c r="B1891" t="s">
        <v>20</v>
      </c>
      <c r="C1891" t="s">
        <v>101</v>
      </c>
      <c r="D1891" t="s">
        <v>22</v>
      </c>
      <c r="E1891">
        <v>53211</v>
      </c>
      <c r="F1891" t="s">
        <v>23</v>
      </c>
      <c r="G1891" t="s">
        <v>91</v>
      </c>
      <c r="H1891">
        <v>183</v>
      </c>
      <c r="I1891" t="s">
        <v>87</v>
      </c>
      <c r="J1891">
        <f>VLOOKUP(I1891,Key!$A$1:$C$72,2,FALSE)</f>
        <v>43.077359999999999</v>
      </c>
      <c r="K1891">
        <f>VLOOKUP(I1891,Key!$A$1:$C$72,3,FALSE)</f>
        <v>-87.880769999999998</v>
      </c>
      <c r="L1891" t="s">
        <v>61</v>
      </c>
      <c r="M1891">
        <f>VLOOKUP(L1891,Key!$A$1:$C$72,2,FALSE)</f>
        <v>43.058619999999998</v>
      </c>
      <c r="N1891">
        <f>VLOOKUP(L1891,Key!$A$1:$C$72,3,FALSE)</f>
        <v>-87.885319999999993</v>
      </c>
      <c r="O1891">
        <v>12</v>
      </c>
      <c r="P1891">
        <v>0</v>
      </c>
      <c r="Q1891">
        <v>1.8</v>
      </c>
      <c r="R1891">
        <v>1.7</v>
      </c>
      <c r="S1891">
        <v>72</v>
      </c>
      <c r="T1891">
        <f t="shared" si="269"/>
        <v>-1</v>
      </c>
      <c r="U1891" s="1">
        <v>42817</v>
      </c>
      <c r="V1891" s="3">
        <f t="shared" si="263"/>
        <v>42795</v>
      </c>
      <c r="W1891" s="4">
        <f t="shared" si="270"/>
        <v>42817</v>
      </c>
      <c r="X1891" s="1" t="str">
        <f t="shared" si="264"/>
        <v>Thursday</v>
      </c>
      <c r="Y1891" s="2">
        <v>0.43928240740740737</v>
      </c>
      <c r="Z1891" s="2">
        <f t="shared" si="265"/>
        <v>0.45833333333333331</v>
      </c>
      <c r="AA1891">
        <f>1</f>
        <v>1</v>
      </c>
      <c r="AB1891" s="1">
        <v>42817</v>
      </c>
      <c r="AC1891" s="3">
        <f t="shared" si="266"/>
        <v>42795</v>
      </c>
      <c r="AD1891" s="4">
        <f t="shared" si="271"/>
        <v>42817</v>
      </c>
      <c r="AE1891" s="1" t="str">
        <f t="shared" si="267"/>
        <v>Thursday</v>
      </c>
      <c r="AF1891" s="2">
        <v>0.44724537037037032</v>
      </c>
      <c r="AG1891" s="2">
        <f t="shared" si="268"/>
        <v>0.45833333333333331</v>
      </c>
      <c r="AH1891" t="s">
        <v>27</v>
      </c>
    </row>
    <row r="1892" spans="1:34" x14ac:dyDescent="0.25">
      <c r="A1892">
        <v>1492987</v>
      </c>
      <c r="B1892" t="s">
        <v>20</v>
      </c>
      <c r="C1892" t="s">
        <v>99</v>
      </c>
      <c r="D1892" t="s">
        <v>22</v>
      </c>
      <c r="E1892">
        <v>53202</v>
      </c>
      <c r="F1892" t="s">
        <v>23</v>
      </c>
      <c r="G1892" t="s">
        <v>91</v>
      </c>
      <c r="H1892">
        <v>11161</v>
      </c>
      <c r="I1892" t="s">
        <v>80</v>
      </c>
      <c r="J1892">
        <f>VLOOKUP(I1892,Key!$A$1:$C$72,2,FALSE)</f>
        <v>43.052460000000004</v>
      </c>
      <c r="K1892">
        <f>VLOOKUP(I1892,Key!$A$1:$C$72,3,FALSE)</f>
        <v>-87.891000000000005</v>
      </c>
      <c r="L1892" t="s">
        <v>29</v>
      </c>
      <c r="M1892">
        <f>VLOOKUP(L1892,Key!$A$1:$C$72,2,FALSE)</f>
        <v>43.042490000000001</v>
      </c>
      <c r="N1892">
        <f>VLOOKUP(L1892,Key!$A$1:$C$72,3,FALSE)</f>
        <v>-87.909959999999998</v>
      </c>
      <c r="O1892">
        <v>9</v>
      </c>
      <c r="P1892">
        <v>0</v>
      </c>
      <c r="Q1892">
        <v>1.4</v>
      </c>
      <c r="R1892">
        <v>1.3</v>
      </c>
      <c r="S1892">
        <v>54</v>
      </c>
      <c r="T1892">
        <f t="shared" si="269"/>
        <v>-1</v>
      </c>
      <c r="U1892" s="1">
        <v>42814</v>
      </c>
      <c r="V1892" s="3">
        <f t="shared" si="263"/>
        <v>42795</v>
      </c>
      <c r="W1892" s="4">
        <f t="shared" si="270"/>
        <v>42814</v>
      </c>
      <c r="X1892" s="1" t="str">
        <f t="shared" si="264"/>
        <v>Monday</v>
      </c>
      <c r="Y1892" s="2">
        <v>0.6825</v>
      </c>
      <c r="Z1892" s="2">
        <f t="shared" si="265"/>
        <v>0.66666666666666663</v>
      </c>
      <c r="AA1892">
        <f>1</f>
        <v>1</v>
      </c>
      <c r="AB1892" s="1">
        <v>42814</v>
      </c>
      <c r="AC1892" s="3">
        <f t="shared" si="266"/>
        <v>42795</v>
      </c>
      <c r="AD1892" s="4">
        <f t="shared" si="271"/>
        <v>42814</v>
      </c>
      <c r="AE1892" s="1" t="str">
        <f t="shared" si="267"/>
        <v>Monday</v>
      </c>
      <c r="AF1892" s="2">
        <v>0.68828703703703698</v>
      </c>
      <c r="AG1892" s="2">
        <f t="shared" si="268"/>
        <v>0.70833333333333326</v>
      </c>
      <c r="AH1892" t="s">
        <v>27</v>
      </c>
    </row>
    <row r="1893" spans="1:34" x14ac:dyDescent="0.25">
      <c r="O1893">
        <f>AVERAGE(O2:O1892)</f>
        <v>24.381808566895824</v>
      </c>
      <c r="P1893">
        <f t="shared" ref="P1893" si="272">SUM(P2:P1892)</f>
        <v>1908</v>
      </c>
      <c r="Q1893">
        <f>SUM(Q2:Q1892)</f>
        <v>5274.0000000000218</v>
      </c>
      <c r="U1893" s="1"/>
      <c r="V1893" s="3"/>
      <c r="W1893" s="4"/>
      <c r="X1893" s="1"/>
      <c r="Y1893" s="2"/>
      <c r="Z1893" s="2"/>
      <c r="AB1893" s="1"/>
      <c r="AC1893" s="3"/>
      <c r="AD1893" s="4"/>
      <c r="AE1893" s="1"/>
      <c r="AF1893" s="2"/>
      <c r="AG1893" s="2"/>
    </row>
  </sheetData>
  <sortState ref="A2:AI1892">
    <sortCondition ref="B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workbookViewId="0">
      <selection activeCell="D17" sqref="D17"/>
    </sheetView>
  </sheetViews>
  <sheetFormatPr defaultRowHeight="15" x14ac:dyDescent="0.25"/>
  <cols>
    <col min="1" max="1" width="19.7109375" bestFit="1" customWidth="1"/>
    <col min="2" max="2" width="9" bestFit="1" customWidth="1"/>
    <col min="3" max="3" width="9.7109375" bestFit="1" customWidth="1"/>
    <col min="4" max="4" width="19.7109375" bestFit="1" customWidth="1"/>
    <col min="5" max="5" width="5.140625" bestFit="1" customWidth="1"/>
    <col min="6" max="6" width="6.7109375" bestFit="1" customWidth="1"/>
    <col min="8" max="8" width="9.28515625" bestFit="1" customWidth="1"/>
    <col min="9" max="9" width="18.140625" bestFit="1" customWidth="1"/>
    <col min="10" max="10" width="15.7109375" bestFit="1" customWidth="1"/>
    <col min="11" max="11" width="14.140625" bestFit="1" customWidth="1"/>
    <col min="12" max="12" width="8.28515625" bestFit="1" customWidth="1"/>
    <col min="13" max="13" width="18.42578125" bestFit="1" customWidth="1"/>
    <col min="14" max="14" width="8.42578125" bestFit="1" customWidth="1"/>
    <col min="15" max="15" width="12.7109375" bestFit="1" customWidth="1"/>
    <col min="16" max="16" width="15.7109375" bestFit="1" customWidth="1"/>
    <col min="17" max="17" width="13.42578125" bestFit="1" customWidth="1"/>
    <col min="18" max="18" width="12.5703125" bestFit="1" customWidth="1"/>
    <col min="19" max="19" width="7.42578125" bestFit="1" customWidth="1"/>
    <col min="20" max="20" width="16" bestFit="1" customWidth="1"/>
    <col min="21" max="21" width="11.85546875" bestFit="1" customWidth="1"/>
  </cols>
  <sheetData>
    <row r="1" spans="1:21" x14ac:dyDescent="0.25">
      <c r="A1" t="s">
        <v>8</v>
      </c>
      <c r="B1" t="s">
        <v>146</v>
      </c>
      <c r="C1" t="s">
        <v>147</v>
      </c>
      <c r="D1" t="s">
        <v>9</v>
      </c>
      <c r="E1" t="s">
        <v>148</v>
      </c>
      <c r="F1" t="s">
        <v>149</v>
      </c>
      <c r="H1" t="s">
        <v>150</v>
      </c>
      <c r="I1" t="s">
        <v>15</v>
      </c>
      <c r="J1" t="s">
        <v>151</v>
      </c>
      <c r="K1" t="s">
        <v>152</v>
      </c>
      <c r="L1" t="s">
        <v>153</v>
      </c>
      <c r="M1" t="s">
        <v>17</v>
      </c>
      <c r="N1" t="s">
        <v>154</v>
      </c>
      <c r="O1" t="s">
        <v>155</v>
      </c>
      <c r="P1" t="s">
        <v>16</v>
      </c>
      <c r="Q1" t="s">
        <v>156</v>
      </c>
      <c r="R1" t="s">
        <v>157</v>
      </c>
      <c r="S1" t="s">
        <v>158</v>
      </c>
      <c r="T1" t="s">
        <v>18</v>
      </c>
      <c r="U1" t="s">
        <v>159</v>
      </c>
    </row>
    <row r="2" spans="1:21" x14ac:dyDescent="0.25">
      <c r="A2" t="s">
        <v>67</v>
      </c>
      <c r="D2" t="s">
        <v>67</v>
      </c>
      <c r="H2">
        <f>-1</f>
        <v>-1</v>
      </c>
      <c r="I2" s="1">
        <v>42414</v>
      </c>
      <c r="J2" s="3">
        <f t="shared" ref="J2" si="0">DATE(YEAR(I2), MONTH(I2), 1)</f>
        <v>42401</v>
      </c>
      <c r="K2" s="4">
        <f t="shared" ref="K2" si="1">I2</f>
        <v>42414</v>
      </c>
      <c r="L2" s="1" t="str">
        <f t="shared" ref="L2" si="2">TEXT(K2,"dddd")</f>
        <v>Sunday</v>
      </c>
      <c r="M2" s="2">
        <v>0.43217592592592591</v>
      </c>
      <c r="N2" s="2">
        <f t="shared" ref="N2" si="3">MROUND(M2, "1:00")</f>
        <v>0.41666666666666663</v>
      </c>
      <c r="O2">
        <f>1</f>
        <v>1</v>
      </c>
      <c r="P2" s="1">
        <v>42414</v>
      </c>
      <c r="Q2" s="3">
        <f t="shared" ref="Q2" si="4">DATE(YEAR(P2), MONTH(P2), 1)</f>
        <v>42401</v>
      </c>
      <c r="R2" s="4">
        <f t="shared" ref="R2" si="5">P2</f>
        <v>42414</v>
      </c>
      <c r="S2" s="1" t="str">
        <f t="shared" ref="S2" si="6">TEXT(R2,"dddd")</f>
        <v>Sunday</v>
      </c>
      <c r="T2" s="2">
        <v>0.43254629629629626</v>
      </c>
      <c r="U2" s="2">
        <f t="shared" ref="U2" si="7">MROUND(T2, "1:00")</f>
        <v>0.41666666666666663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/>
  </sheetViews>
  <sheetFormatPr defaultRowHeight="15" x14ac:dyDescent="0.25"/>
  <sheetData>
    <row r="1" spans="1:3" x14ac:dyDescent="0.25">
      <c r="A1" s="5" t="s">
        <v>178</v>
      </c>
      <c r="B1" s="5">
        <v>43.017038999999997</v>
      </c>
      <c r="C1" s="5">
        <v>-87.911201000000005</v>
      </c>
    </row>
    <row r="2" spans="1:3" x14ac:dyDescent="0.25">
      <c r="A2" s="5" t="s">
        <v>32</v>
      </c>
      <c r="B2" s="5">
        <v>43.038719999999998</v>
      </c>
      <c r="C2" s="5">
        <v>-87.905339999999995</v>
      </c>
    </row>
    <row r="3" spans="1:3" x14ac:dyDescent="0.25">
      <c r="A3" s="5" t="s">
        <v>84</v>
      </c>
      <c r="B3" s="5">
        <v>43.024340000000002</v>
      </c>
      <c r="C3" s="5">
        <v>-87.916753</v>
      </c>
    </row>
    <row r="4" spans="1:3" x14ac:dyDescent="0.25">
      <c r="A4" t="s">
        <v>86</v>
      </c>
      <c r="B4" s="5">
        <v>43.054830000000003</v>
      </c>
      <c r="C4" s="5">
        <v>-87.91874</v>
      </c>
    </row>
    <row r="5" spans="1:3" x14ac:dyDescent="0.25">
      <c r="A5" t="s">
        <v>52</v>
      </c>
      <c r="B5" s="5">
        <v>43.026470000000003</v>
      </c>
      <c r="C5" s="5">
        <v>-87.918040000000005</v>
      </c>
    </row>
    <row r="6" spans="1:3" x14ac:dyDescent="0.25">
      <c r="A6" s="6" t="s">
        <v>85</v>
      </c>
      <c r="B6" s="7">
        <v>43.041646999999998</v>
      </c>
      <c r="C6" s="7">
        <v>-87.927257999999995</v>
      </c>
    </row>
    <row r="7" spans="1:3" x14ac:dyDescent="0.25">
      <c r="A7" s="5" t="s">
        <v>44</v>
      </c>
      <c r="B7" s="5">
        <v>43.045712999999999</v>
      </c>
      <c r="C7" s="5">
        <v>-87.899756999999994</v>
      </c>
    </row>
    <row r="8" spans="1:3" x14ac:dyDescent="0.25">
      <c r="A8" s="5" t="s">
        <v>62</v>
      </c>
      <c r="B8" s="5">
        <v>43.058010000000003</v>
      </c>
      <c r="C8" s="5">
        <v>-87.877300000000005</v>
      </c>
    </row>
    <row r="9" spans="1:3" x14ac:dyDescent="0.25">
      <c r="A9" s="8" t="s">
        <v>70</v>
      </c>
      <c r="B9" s="5">
        <v>43.053040000000003</v>
      </c>
      <c r="C9" s="5">
        <v>-87.897660000000002</v>
      </c>
    </row>
    <row r="10" spans="1:3" x14ac:dyDescent="0.25">
      <c r="A10" s="8" t="s">
        <v>80</v>
      </c>
      <c r="B10" s="5">
        <v>43.052460000000004</v>
      </c>
      <c r="C10" s="5">
        <v>-87.891000000000005</v>
      </c>
    </row>
    <row r="11" spans="1:3" x14ac:dyDescent="0.25">
      <c r="A11" s="5" t="s">
        <v>54</v>
      </c>
      <c r="B11" s="5">
        <v>43.046570000000003</v>
      </c>
      <c r="C11" s="5">
        <v>-87.908720000000002</v>
      </c>
    </row>
    <row r="12" spans="1:3" x14ac:dyDescent="0.25">
      <c r="A12" s="5" t="s">
        <v>68</v>
      </c>
      <c r="B12" s="5">
        <v>43.04804</v>
      </c>
      <c r="C12" s="5">
        <v>-87.896720000000002</v>
      </c>
    </row>
    <row r="13" spans="1:3" x14ac:dyDescent="0.25">
      <c r="A13" s="5" t="s">
        <v>179</v>
      </c>
      <c r="B13" s="5">
        <v>43.042639999999999</v>
      </c>
      <c r="C13" s="5">
        <v>-87.905680000000004</v>
      </c>
    </row>
    <row r="14" spans="1:3" x14ac:dyDescent="0.25">
      <c r="A14" s="5" t="s">
        <v>79</v>
      </c>
      <c r="B14" s="5">
        <v>43.038649999999997</v>
      </c>
      <c r="C14" s="5">
        <v>-87.921930000000003</v>
      </c>
    </row>
    <row r="15" spans="1:3" x14ac:dyDescent="0.25">
      <c r="A15" s="9" t="s">
        <v>83</v>
      </c>
      <c r="B15" s="5">
        <v>43.02017</v>
      </c>
      <c r="C15" s="5">
        <v>-87.933049999999994</v>
      </c>
    </row>
    <row r="16" spans="1:3" x14ac:dyDescent="0.25">
      <c r="A16" s="7" t="s">
        <v>56</v>
      </c>
      <c r="B16" s="7">
        <v>43.059550000000002</v>
      </c>
      <c r="C16" s="7">
        <v>-88.008840000000006</v>
      </c>
    </row>
    <row r="17" spans="1:3" x14ac:dyDescent="0.25">
      <c r="A17" s="9" t="s">
        <v>180</v>
      </c>
      <c r="B17" s="5">
        <v>43.053659000000003</v>
      </c>
      <c r="C17" s="5">
        <v>-87.885788000000005</v>
      </c>
    </row>
    <row r="18" spans="1:3" x14ac:dyDescent="0.25">
      <c r="A18" s="10" t="s">
        <v>34</v>
      </c>
      <c r="B18" s="5">
        <v>43.036900000000003</v>
      </c>
      <c r="C18" s="5">
        <v>-87.89667</v>
      </c>
    </row>
    <row r="19" spans="1:3" x14ac:dyDescent="0.25">
      <c r="A19" s="11" t="s">
        <v>60</v>
      </c>
      <c r="B19" s="5">
        <v>43.066893999999998</v>
      </c>
      <c r="C19" s="5">
        <v>-87.877936000000005</v>
      </c>
    </row>
    <row r="20" spans="1:3" x14ac:dyDescent="0.25">
      <c r="A20" s="12" t="s">
        <v>64</v>
      </c>
      <c r="B20" s="12">
        <v>43.049909999999997</v>
      </c>
      <c r="C20" s="12">
        <v>-87.914237</v>
      </c>
    </row>
    <row r="21" spans="1:3" x14ac:dyDescent="0.25">
      <c r="A21" s="5" t="s">
        <v>87</v>
      </c>
      <c r="B21" s="5">
        <v>43.077359999999999</v>
      </c>
      <c r="C21" s="5">
        <v>-87.880769999999998</v>
      </c>
    </row>
    <row r="22" spans="1:3" x14ac:dyDescent="0.25">
      <c r="A22" s="5" t="s">
        <v>93</v>
      </c>
      <c r="B22" s="5">
        <v>43.051119999999997</v>
      </c>
      <c r="C22" s="5">
        <v>-87.918819999999997</v>
      </c>
    </row>
    <row r="23" spans="1:3" x14ac:dyDescent="0.25">
      <c r="A23" s="5" t="s">
        <v>30</v>
      </c>
      <c r="B23" s="5">
        <v>43.05847</v>
      </c>
      <c r="C23" s="5">
        <v>-87.898079999999993</v>
      </c>
    </row>
    <row r="24" spans="1:3" x14ac:dyDescent="0.25">
      <c r="A24" s="5" t="s">
        <v>33</v>
      </c>
      <c r="B24" s="5">
        <v>43.034619999999997</v>
      </c>
      <c r="C24" s="5">
        <v>-87.917500000000004</v>
      </c>
    </row>
    <row r="25" spans="1:3" x14ac:dyDescent="0.25">
      <c r="A25" s="5" t="s">
        <v>37</v>
      </c>
      <c r="B25" s="5">
        <v>43.031320000000001</v>
      </c>
      <c r="C25" s="5">
        <v>-87.904259999999994</v>
      </c>
    </row>
    <row r="26" spans="1:3" x14ac:dyDescent="0.25">
      <c r="A26" s="5" t="s">
        <v>61</v>
      </c>
      <c r="B26" s="5">
        <v>43.058619999999998</v>
      </c>
      <c r="C26" s="5">
        <v>-87.885319999999993</v>
      </c>
    </row>
    <row r="27" spans="1:3" x14ac:dyDescent="0.25">
      <c r="A27" s="5" t="s">
        <v>51</v>
      </c>
      <c r="B27" s="5">
        <v>43.05536</v>
      </c>
      <c r="C27" s="5">
        <v>-87.90504</v>
      </c>
    </row>
    <row r="28" spans="1:3" x14ac:dyDescent="0.25">
      <c r="A28" s="10" t="s">
        <v>181</v>
      </c>
      <c r="B28" s="5">
        <v>43.00291</v>
      </c>
      <c r="C28" s="5">
        <v>-87.903713999999994</v>
      </c>
    </row>
    <row r="29" spans="1:3" x14ac:dyDescent="0.25">
      <c r="A29" s="7" t="s">
        <v>58</v>
      </c>
      <c r="B29" s="7">
        <v>43.052630000000001</v>
      </c>
      <c r="C29" s="7">
        <v>-88.016319999999993</v>
      </c>
    </row>
    <row r="30" spans="1:3" x14ac:dyDescent="0.25">
      <c r="A30" s="11" t="s">
        <v>74</v>
      </c>
      <c r="B30" s="5">
        <v>43.040154000000001</v>
      </c>
      <c r="C30" s="5">
        <v>-87.932113000000001</v>
      </c>
    </row>
    <row r="31" spans="1:3" x14ac:dyDescent="0.25">
      <c r="A31" s="5" t="s">
        <v>182</v>
      </c>
      <c r="B31" s="5">
        <v>43.053879999999999</v>
      </c>
      <c r="C31" s="5">
        <v>-87.903379999999999</v>
      </c>
    </row>
    <row r="32" spans="1:3" x14ac:dyDescent="0.25">
      <c r="A32" s="5" t="s">
        <v>183</v>
      </c>
      <c r="B32" s="5">
        <v>43.039997</v>
      </c>
      <c r="C32" s="5">
        <v>-87.906671000000003</v>
      </c>
    </row>
    <row r="33" spans="1:3" x14ac:dyDescent="0.25">
      <c r="A33" s="5" t="s">
        <v>184</v>
      </c>
      <c r="B33" s="5">
        <v>43.04307</v>
      </c>
      <c r="C33" s="5">
        <v>-87.920339999999996</v>
      </c>
    </row>
    <row r="34" spans="1:3" x14ac:dyDescent="0.25">
      <c r="A34" s="5" t="s">
        <v>40</v>
      </c>
      <c r="B34" s="5">
        <v>43.031480000000002</v>
      </c>
      <c r="C34" s="5">
        <v>-87.908169999999998</v>
      </c>
    </row>
    <row r="35" spans="1:3" x14ac:dyDescent="0.25">
      <c r="A35" s="5" t="s">
        <v>75</v>
      </c>
      <c r="B35" s="5">
        <v>43.056539999999998</v>
      </c>
      <c r="C35" s="5">
        <v>-87.914370000000005</v>
      </c>
    </row>
    <row r="36" spans="1:3" x14ac:dyDescent="0.25">
      <c r="A36" s="5" t="s">
        <v>71</v>
      </c>
      <c r="B36" s="5">
        <v>43.060296999999998</v>
      </c>
      <c r="C36" s="5">
        <v>-87.913150000000002</v>
      </c>
    </row>
    <row r="37" spans="1:3" x14ac:dyDescent="0.25">
      <c r="A37" s="5" t="s">
        <v>78</v>
      </c>
      <c r="B37" s="5">
        <v>43.060250000000003</v>
      </c>
      <c r="C37" s="5">
        <v>-87.892169999999993</v>
      </c>
    </row>
    <row r="38" spans="1:3" x14ac:dyDescent="0.25">
      <c r="A38" s="5" t="s">
        <v>66</v>
      </c>
      <c r="B38" s="5">
        <v>43.060155999999999</v>
      </c>
      <c r="C38" s="5">
        <v>-87.881258000000003</v>
      </c>
    </row>
    <row r="39" spans="1:3" x14ac:dyDescent="0.25">
      <c r="A39" s="5" t="s">
        <v>185</v>
      </c>
      <c r="B39" s="5">
        <v>43.060167999999997</v>
      </c>
      <c r="C39" s="5">
        <v>-87.887604999999994</v>
      </c>
    </row>
    <row r="40" spans="1:3" x14ac:dyDescent="0.25">
      <c r="A40" s="5" t="s">
        <v>186</v>
      </c>
      <c r="B40" s="5">
        <v>43.060400000000001</v>
      </c>
      <c r="C40" s="5">
        <v>-87.928039999999996</v>
      </c>
    </row>
    <row r="41" spans="1:3" x14ac:dyDescent="0.25">
      <c r="A41" s="5" t="s">
        <v>76</v>
      </c>
      <c r="B41" s="5">
        <v>43.063749000000001</v>
      </c>
      <c r="C41" s="5">
        <v>-87.887962999999999</v>
      </c>
    </row>
    <row r="42" spans="1:3" x14ac:dyDescent="0.25">
      <c r="A42" s="5" t="s">
        <v>77</v>
      </c>
      <c r="B42" s="5">
        <v>43.074655999999997</v>
      </c>
      <c r="C42" s="5">
        <v>-87.889011999999994</v>
      </c>
    </row>
    <row r="43" spans="1:3" x14ac:dyDescent="0.25">
      <c r="A43" s="5" t="s">
        <v>41</v>
      </c>
      <c r="B43" s="5">
        <v>43.04824</v>
      </c>
      <c r="C43" s="5">
        <v>-87.904970000000006</v>
      </c>
    </row>
    <row r="44" spans="1:3" x14ac:dyDescent="0.25">
      <c r="A44" s="5" t="s">
        <v>69</v>
      </c>
      <c r="B44" s="5">
        <v>43.048200000000001</v>
      </c>
      <c r="C44" s="5">
        <v>-87.900859999999994</v>
      </c>
    </row>
    <row r="45" spans="1:3" x14ac:dyDescent="0.25">
      <c r="A45" s="10" t="s">
        <v>187</v>
      </c>
      <c r="B45" s="5">
        <v>43.044359999999998</v>
      </c>
      <c r="C45" s="5">
        <v>-87.914230000000003</v>
      </c>
    </row>
    <row r="46" spans="1:3" x14ac:dyDescent="0.25">
      <c r="A46" s="5" t="s">
        <v>50</v>
      </c>
      <c r="B46" s="5">
        <v>43.052549999999997</v>
      </c>
      <c r="C46" s="5">
        <v>-87.909329999999997</v>
      </c>
    </row>
    <row r="47" spans="1:3" x14ac:dyDescent="0.25">
      <c r="A47" t="s">
        <v>65</v>
      </c>
      <c r="B47" s="5">
        <v>43.060786</v>
      </c>
      <c r="C47" s="5">
        <v>-87.883825999999999</v>
      </c>
    </row>
    <row r="48" spans="1:3" x14ac:dyDescent="0.25">
      <c r="A48" s="5" t="s">
        <v>31</v>
      </c>
      <c r="B48" s="5">
        <v>43.03519</v>
      </c>
      <c r="C48" s="5">
        <v>-87.907390000000007</v>
      </c>
    </row>
    <row r="49" spans="1:3" x14ac:dyDescent="0.25">
      <c r="A49" s="11" t="s">
        <v>73</v>
      </c>
      <c r="B49" s="5">
        <v>43.040349999999997</v>
      </c>
      <c r="C49" s="5">
        <v>-87.920760000000001</v>
      </c>
    </row>
    <row r="50" spans="1:3" x14ac:dyDescent="0.25">
      <c r="A50" s="10" t="s">
        <v>29</v>
      </c>
      <c r="B50" s="5">
        <v>43.042490000000001</v>
      </c>
      <c r="C50" s="5">
        <v>-87.909959999999998</v>
      </c>
    </row>
    <row r="51" spans="1:3" x14ac:dyDescent="0.25">
      <c r="A51" s="5" t="s">
        <v>92</v>
      </c>
      <c r="B51" s="5">
        <v>43.069021999999997</v>
      </c>
      <c r="C51" s="5">
        <v>-87.887940999999998</v>
      </c>
    </row>
    <row r="52" spans="1:3" x14ac:dyDescent="0.25">
      <c r="A52" s="5" t="s">
        <v>81</v>
      </c>
      <c r="B52" s="5">
        <v>43.06033</v>
      </c>
      <c r="C52" s="5">
        <v>-87.89546</v>
      </c>
    </row>
    <row r="53" spans="1:3" x14ac:dyDescent="0.25">
      <c r="A53" s="11" t="s">
        <v>72</v>
      </c>
      <c r="B53" s="5">
        <v>43.02948</v>
      </c>
      <c r="C53" s="5">
        <v>-87.912819999999996</v>
      </c>
    </row>
    <row r="54" spans="1:3" x14ac:dyDescent="0.25">
      <c r="A54" s="5" t="s">
        <v>82</v>
      </c>
      <c r="B54" s="5">
        <v>43.026229999999998</v>
      </c>
      <c r="C54" s="5">
        <v>-87.912809999999993</v>
      </c>
    </row>
    <row r="55" spans="1:3" x14ac:dyDescent="0.25">
      <c r="A55" s="5" t="s">
        <v>104</v>
      </c>
      <c r="B55" s="5">
        <v>43.020020000000002</v>
      </c>
      <c r="C55" s="5">
        <v>-87.912540000000007</v>
      </c>
    </row>
    <row r="56" spans="1:3" x14ac:dyDescent="0.25">
      <c r="A56" s="5" t="s">
        <v>63</v>
      </c>
      <c r="B56" s="5">
        <v>43.078530000000001</v>
      </c>
      <c r="C56" s="5">
        <v>-87.882620000000003</v>
      </c>
    </row>
    <row r="57" spans="1:3" x14ac:dyDescent="0.25">
      <c r="A57" s="10" t="s">
        <v>47</v>
      </c>
      <c r="B57" s="5">
        <v>43.049230000000001</v>
      </c>
      <c r="C57" s="5">
        <v>-87.911940000000001</v>
      </c>
    </row>
    <row r="58" spans="1:3" x14ac:dyDescent="0.25">
      <c r="A58" s="5" t="s">
        <v>188</v>
      </c>
      <c r="B58" s="5">
        <v>42.999212999999997</v>
      </c>
      <c r="C58" s="5">
        <v>-87.889716000000007</v>
      </c>
    </row>
    <row r="59" spans="1:3" x14ac:dyDescent="0.25">
      <c r="A59" s="5" t="s">
        <v>43</v>
      </c>
      <c r="B59" s="5">
        <v>43.03886</v>
      </c>
      <c r="C59" s="5">
        <v>-87.902720000000002</v>
      </c>
    </row>
    <row r="60" spans="1:3" x14ac:dyDescent="0.25">
      <c r="A60" s="11" t="s">
        <v>67</v>
      </c>
      <c r="B60" s="5">
        <v>43.074890000000003</v>
      </c>
      <c r="C60" s="5">
        <v>-87.882810000000006</v>
      </c>
    </row>
    <row r="61" spans="1:3" x14ac:dyDescent="0.25">
      <c r="A61" s="10" t="s">
        <v>189</v>
      </c>
      <c r="B61" s="5">
        <v>43.048430000000003</v>
      </c>
      <c r="C61" s="5">
        <v>-87.930189999999996</v>
      </c>
    </row>
    <row r="62" spans="1:3" x14ac:dyDescent="0.25">
      <c r="A62" s="7" t="s">
        <v>57</v>
      </c>
      <c r="B62" s="7">
        <v>43.048609999999996</v>
      </c>
      <c r="C62" s="7">
        <v>-88.008480000000006</v>
      </c>
    </row>
    <row r="63" spans="1:3" x14ac:dyDescent="0.25">
      <c r="A63" s="7" t="s">
        <v>59</v>
      </c>
      <c r="B63" s="7">
        <v>43.060580000000002</v>
      </c>
      <c r="C63" s="7">
        <v>-87.998589999999993</v>
      </c>
    </row>
    <row r="64" spans="1:3" x14ac:dyDescent="0.25">
      <c r="A64" s="7" t="s">
        <v>55</v>
      </c>
      <c r="B64" s="7">
        <v>43.060839999999999</v>
      </c>
      <c r="C64" s="7">
        <v>-88.001940000000005</v>
      </c>
    </row>
    <row r="65" spans="1:3" x14ac:dyDescent="0.25">
      <c r="A65" t="s">
        <v>25</v>
      </c>
      <c r="B65" s="13">
        <v>43.06044</v>
      </c>
      <c r="C65" s="13">
        <v>-88.016239999999996</v>
      </c>
    </row>
    <row r="66" spans="1:3" x14ac:dyDescent="0.25">
      <c r="A66" t="s">
        <v>26</v>
      </c>
      <c r="B66" s="7">
        <v>43.060079999999999</v>
      </c>
      <c r="C66" s="7">
        <v>-88.027349999999998</v>
      </c>
    </row>
    <row r="67" spans="1:3" x14ac:dyDescent="0.25">
      <c r="A67" s="9" t="s">
        <v>190</v>
      </c>
      <c r="B67" s="5">
        <v>43.020130000000002</v>
      </c>
      <c r="C67" s="5">
        <v>-87.922499999999999</v>
      </c>
    </row>
    <row r="68" spans="1:3" x14ac:dyDescent="0.25">
      <c r="A68" s="11" t="s">
        <v>48</v>
      </c>
      <c r="B68" s="5">
        <v>43.05097</v>
      </c>
      <c r="C68" s="5">
        <v>-87.906440000000003</v>
      </c>
    </row>
    <row r="69" spans="1:3" x14ac:dyDescent="0.25">
      <c r="A69" s="5" t="s">
        <v>36</v>
      </c>
      <c r="B69" s="5">
        <v>43.038580000000003</v>
      </c>
      <c r="C69" s="5">
        <v>-87.90934</v>
      </c>
    </row>
    <row r="70" spans="1:3" x14ac:dyDescent="0.25">
      <c r="A70" s="5" t="s">
        <v>191</v>
      </c>
      <c r="B70" s="5">
        <v>43.064901999999996</v>
      </c>
      <c r="C70" s="5">
        <v>-87.878107999999997</v>
      </c>
    </row>
    <row r="71" spans="1:3" x14ac:dyDescent="0.25">
      <c r="A71" s="5" t="s">
        <v>39</v>
      </c>
      <c r="B71" s="5">
        <v>43.03913</v>
      </c>
      <c r="C71" s="5">
        <v>-87.916150000000002</v>
      </c>
    </row>
    <row r="72" spans="1:3" x14ac:dyDescent="0.25">
      <c r="A72" s="14" t="s">
        <v>38</v>
      </c>
      <c r="B72" s="14">
        <v>43.004728999999998</v>
      </c>
      <c r="C72" s="14">
        <v>-87.905463999999995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1703.Trips</vt:lpstr>
      <vt:lpstr>Formulas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Davies</cp:lastModifiedBy>
  <dcterms:created xsi:type="dcterms:W3CDTF">2017-03-18T20:05:09Z</dcterms:created>
  <dcterms:modified xsi:type="dcterms:W3CDTF">2017-11-09T16:17:45Z</dcterms:modified>
</cp:coreProperties>
</file>